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  <sheet name="Rate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<sst xmlns="http://schemas.openxmlformats.org/spreadsheetml/2006/main" count="618" uniqueCount="204">
  <si>
    <t xml:space="preserve">Species</t>
  </si>
  <si>
    <t xml:space="preserve">Clade</t>
  </si>
  <si>
    <t xml:space="preserve">HCN</t>
  </si>
  <si>
    <t xml:space="preserve">MLH1 Foci</t>
  </si>
  <si>
    <t xml:space="preserve">Error</t>
  </si>
  <si>
    <t xml:space="preserve">MLH1 Foci Chr1</t>
  </si>
  <si>
    <t xml:space="preserve">SC Length Chr1</t>
  </si>
  <si>
    <t xml:space="preserve">Sex</t>
  </si>
  <si>
    <t xml:space="preserve">Citation (Recombination)</t>
  </si>
  <si>
    <t xml:space="preserve">Estimated Map Length (cM) </t>
  </si>
  <si>
    <t xml:space="preserve">Genome Size (pg)</t>
  </si>
  <si>
    <t xml:space="preserve">Estimated Genome Size (Mb)</t>
  </si>
  <si>
    <t xml:space="preserve">Citation (Genome Assembly)</t>
  </si>
  <si>
    <t xml:space="preserve">Assembly </t>
  </si>
  <si>
    <t xml:space="preserve">Assembly Size (Mb)</t>
  </si>
  <si>
    <t xml:space="preserve">Size Chr1 (Mb)</t>
  </si>
  <si>
    <t xml:space="preserve">WGS Project</t>
  </si>
  <si>
    <t xml:space="preserve">Bos taurus</t>
  </si>
  <si>
    <t xml:space="preserve">Mammal</t>
  </si>
  <si>
    <t xml:space="preserve">Male</t>
  </si>
  <si>
    <t xml:space="preserve">(Frolich et al. 2015)</t>
  </si>
  <si>
    <t xml:space="preserve">(Vinogradov 1998)</t>
  </si>
  <si>
    <t xml:space="preserve">ARS-UCD2.0</t>
  </si>
  <si>
    <t xml:space="preserve">NKLS02</t>
  </si>
  <si>
    <t xml:space="preserve">Ovis aries </t>
  </si>
  <si>
    <t xml:space="preserve">(Krishan et al. 2005)</t>
  </si>
  <si>
    <t xml:space="preserve">ARS-UI_Ramb_v3.0</t>
  </si>
  <si>
    <t xml:space="preserve">JAEVFA01</t>
  </si>
  <si>
    <t xml:space="preserve">Capra hircus</t>
  </si>
  <si>
    <t xml:space="preserve">(Sumner &amp; Buckland 1976)</t>
  </si>
  <si>
    <t xml:space="preserve">ARS1.2</t>
  </si>
  <si>
    <t xml:space="preserve">LWLT01</t>
  </si>
  <si>
    <t xml:space="preserve">Canis lupus familiiaris</t>
  </si>
  <si>
    <t xml:space="preserve">(Basheva 2008)</t>
  </si>
  <si>
    <t xml:space="preserve">UU_Cfam_GSD_1.0</t>
  </si>
  <si>
    <t xml:space="preserve">JAAHUQ01</t>
  </si>
  <si>
    <t xml:space="preserve">Equus cabellus</t>
  </si>
  <si>
    <t xml:space="preserve">NA</t>
  </si>
  <si>
    <t xml:space="preserve">(Al-Jaru 2015)</t>
  </si>
  <si>
    <t xml:space="preserve">(Kent et al. 1988)</t>
  </si>
  <si>
    <t xml:space="preserve">EquCab3.0</t>
  </si>
  <si>
    <t xml:space="preserve">PJAA01</t>
  </si>
  <si>
    <t xml:space="preserve">Homo sapiens</t>
  </si>
  <si>
    <t xml:space="preserve">(Hassold 2004)</t>
  </si>
  <si>
    <t xml:space="preserve">(Gregory 2024)</t>
  </si>
  <si>
    <t xml:space="preserve">GRCh38.p14</t>
  </si>
  <si>
    <t xml:space="preserve">Macaca mulatta</t>
  </si>
  <si>
    <t xml:space="preserve">(Hassold 2009)</t>
  </si>
  <si>
    <t xml:space="preserve">(Formenti et al. 1983)</t>
  </si>
  <si>
    <t xml:space="preserve">Mmul_10</t>
  </si>
  <si>
    <t xml:space="preserve">QNVO02</t>
  </si>
  <si>
    <t xml:space="preserve">Mus musculus domesticus</t>
  </si>
  <si>
    <t xml:space="preserve">(Anderson 1999)</t>
  </si>
  <si>
    <t xml:space="preserve">GRCm39</t>
  </si>
  <si>
    <t xml:space="preserve">Sus scrofa</t>
  </si>
  <si>
    <t xml:space="preserve">(Mary et al. 2014)</t>
  </si>
  <si>
    <t xml:space="preserve">Sscrofa11.1</t>
  </si>
  <si>
    <t xml:space="preserve">AEMK02</t>
  </si>
  <si>
    <t xml:space="preserve">Giraffa reticulata</t>
  </si>
  <si>
    <t xml:space="preserve">(Vozdova et al. 2017)</t>
  </si>
  <si>
    <t xml:space="preserve">ASM1759144v1</t>
  </si>
  <si>
    <t xml:space="preserve">JABCKX01</t>
  </si>
  <si>
    <t xml:space="preserve">*Chr1 is not the largest in assembly</t>
  </si>
  <si>
    <t xml:space="preserve">Munticacus reevesi</t>
  </si>
  <si>
    <t xml:space="preserve">(Yang et al. 2011)</t>
  </si>
  <si>
    <t xml:space="preserve">(Johnston et al. 1982)</t>
  </si>
  <si>
    <t xml:space="preserve">ASM2022604v1</t>
  </si>
  <si>
    <t xml:space="preserve">JAGTXV01</t>
  </si>
  <si>
    <t xml:space="preserve">Anser anser</t>
  </si>
  <si>
    <t xml:space="preserve">Avian</t>
  </si>
  <si>
    <t xml:space="preserve">(Torgasheva 2017)</t>
  </si>
  <si>
    <t xml:space="preserve">(Andraszek et al. 2009)</t>
  </si>
  <si>
    <t xml:space="preserve">Coturnix japonica</t>
  </si>
  <si>
    <t xml:space="preserve">(Calderon 2006)</t>
  </si>
  <si>
    <t xml:space="preserve">(Tiersch &amp; Wachtel 1991)</t>
  </si>
  <si>
    <t xml:space="preserve">Coturnix japonica 2.1</t>
  </si>
  <si>
    <t xml:space="preserve">LSZS01</t>
  </si>
  <si>
    <t xml:space="preserve">Taeniopygia guttata</t>
  </si>
  <si>
    <t xml:space="preserve">(Peterson et al. 1994)</t>
  </si>
  <si>
    <t xml:space="preserve">bTaeGut1.4.pri</t>
  </si>
  <si>
    <t xml:space="preserve">RRCB02</t>
  </si>
  <si>
    <t xml:space="preserve">Hirundo rustica</t>
  </si>
  <si>
    <t xml:space="preserve">(Malinovskaya 2020)</t>
  </si>
  <si>
    <t xml:space="preserve">(Andrews et al. 2009)</t>
  </si>
  <si>
    <t xml:space="preserve">bHirRus1.pri.v3</t>
  </si>
  <si>
    <t xml:space="preserve">JADDRP03</t>
  </si>
  <si>
    <t xml:space="preserve">Riparia diluta</t>
  </si>
  <si>
    <t xml:space="preserve">IEE_cmpg_Riparia_riparia_6505</t>
  </si>
  <si>
    <t xml:space="preserve">JAIXNV01</t>
  </si>
  <si>
    <r>
      <rPr>
        <sz val="12"/>
        <color theme="1"/>
        <rFont val="Calibri"/>
        <family val="0"/>
        <charset val="1"/>
      </rPr>
      <t xml:space="preserve">*Genome information from </t>
    </r>
    <r>
      <rPr>
        <i val="true"/>
        <sz val="12"/>
        <color theme="1"/>
        <rFont val="Calibri"/>
        <family val="0"/>
        <charset val="1"/>
      </rPr>
      <t xml:space="preserve">Riparia riparia</t>
    </r>
  </si>
  <si>
    <t xml:space="preserve">Gallus gallus</t>
  </si>
  <si>
    <t xml:space="preserve">(Malinovskaya 2019)</t>
  </si>
  <si>
    <t xml:space="preserve">(Kasai et al. 2012)</t>
  </si>
  <si>
    <t xml:space="preserve">bGalGal1.mat.broiler.GRCg7b</t>
  </si>
  <si>
    <t xml:space="preserve">JAENSK01</t>
  </si>
  <si>
    <t xml:space="preserve">*Chose the breed with the highest sample size (Cell Number)</t>
  </si>
  <si>
    <t xml:space="preserve">Apus apus</t>
  </si>
  <si>
    <t xml:space="preserve">(Malinovskaya 2018)</t>
  </si>
  <si>
    <t xml:space="preserve">bApuApu2.pri.cur</t>
  </si>
  <si>
    <t xml:space="preserve">JAJGQY01</t>
  </si>
  <si>
    <t xml:space="preserve">Falco subbuteo</t>
  </si>
  <si>
    <t xml:space="preserve">ASM3478277v1</t>
  </si>
  <si>
    <t xml:space="preserve">JAVKLB01</t>
  </si>
  <si>
    <t xml:space="preserve">Columba domestica</t>
  </si>
  <si>
    <t xml:space="preserve">(Pigozzi 1999)</t>
  </si>
  <si>
    <t xml:space="preserve">Cliv_1.0</t>
  </si>
  <si>
    <t xml:space="preserve">AKCR01</t>
  </si>
  <si>
    <t xml:space="preserve">**phosphotungstic acid</t>
  </si>
  <si>
    <t xml:space="preserve">Female</t>
  </si>
  <si>
    <t xml:space="preserve">(del Priore 2020)</t>
  </si>
  <si>
    <t xml:space="preserve">Rhea americana</t>
  </si>
  <si>
    <t xml:space="preserve">(del Priore 2017)</t>
  </si>
  <si>
    <t xml:space="preserve">rheAme1</t>
  </si>
  <si>
    <t xml:space="preserve">PTEV01</t>
  </si>
  <si>
    <t xml:space="preserve">Anas platyrhynchos</t>
  </si>
  <si>
    <t xml:space="preserve">(Pigozzi 2016)</t>
  </si>
  <si>
    <t xml:space="preserve">ZJU1.0</t>
  </si>
  <si>
    <t xml:space="preserve">JACGAL01</t>
  </si>
  <si>
    <t xml:space="preserve">Sterna hirundo</t>
  </si>
  <si>
    <t xml:space="preserve">(Lisachov 2017)</t>
  </si>
  <si>
    <t xml:space="preserve">bSteHir1.pri</t>
  </si>
  <si>
    <t xml:space="preserve">WNMW01</t>
  </si>
  <si>
    <t xml:space="preserve">Chlidonias niger</t>
  </si>
  <si>
    <t xml:space="preserve">Numida meleagris</t>
  </si>
  <si>
    <t xml:space="preserve">NumMel1.0</t>
  </si>
  <si>
    <t xml:space="preserve">MTSP01</t>
  </si>
  <si>
    <t xml:space="preserve">Motacilla alba</t>
  </si>
  <si>
    <t xml:space="preserve">(Semenov et al. 2018)</t>
  </si>
  <si>
    <t xml:space="preserve">Motacilla_alba_V1.0_pri</t>
  </si>
  <si>
    <t xml:space="preserve">JACXWE01</t>
  </si>
  <si>
    <t xml:space="preserve">Meleagris gallopavo</t>
  </si>
  <si>
    <t xml:space="preserve">(Myakoshina 1994)</t>
  </si>
  <si>
    <t xml:space="preserve">Turkey_5.1</t>
  </si>
  <si>
    <t xml:space="preserve">ADDD02</t>
  </si>
  <si>
    <t xml:space="preserve">*Foci number is the middle of the range given in the paper, **phosphotungstic acid, ***Found in Rodinov 2002</t>
  </si>
  <si>
    <t xml:space="preserve">Esox lucius</t>
  </si>
  <si>
    <t xml:space="preserve">Fish</t>
  </si>
  <si>
    <t xml:space="preserve">(Rondeau et al. 2014)</t>
  </si>
  <si>
    <t xml:space="preserve">(Myers et al. 2020a)</t>
  </si>
  <si>
    <t xml:space="preserve">fEsoLuc1.pri</t>
  </si>
  <si>
    <t xml:space="preserve">JAAIYR01</t>
  </si>
  <si>
    <t xml:space="preserve">Oncorhynchus mykiss</t>
  </si>
  <si>
    <t xml:space="preserve">(Rexroad et al. 2008)</t>
  </si>
  <si>
    <t xml:space="preserve">(Gao et al. 2021)</t>
  </si>
  <si>
    <t xml:space="preserve">USDA_OmykA_1.1</t>
  </si>
  <si>
    <t xml:space="preserve">JAAXML02</t>
  </si>
  <si>
    <t xml:space="preserve">Salmo salar</t>
  </si>
  <si>
    <t xml:space="preserve">(Gonen et al. 2014)</t>
  </si>
  <si>
    <t xml:space="preserve">(Nome and Gillard 2022)</t>
  </si>
  <si>
    <t xml:space="preserve">Ssal_v3.1</t>
  </si>
  <si>
    <t xml:space="preserve">CAJNNT02</t>
  </si>
  <si>
    <t xml:space="preserve">Takifugu rubripes</t>
  </si>
  <si>
    <t xml:space="preserve">(Kai et al. 2005)</t>
  </si>
  <si>
    <t xml:space="preserve">(Wellcome Sanger Institute 2019f)</t>
  </si>
  <si>
    <t xml:space="preserve">fTakRub1.3</t>
  </si>
  <si>
    <t xml:space="preserve">CAAJGN03</t>
  </si>
  <si>
    <t xml:space="preserve">Cynoglossus semilaevis</t>
  </si>
  <si>
    <t xml:space="preserve">(Jiang et al. 2013)</t>
  </si>
  <si>
    <t xml:space="preserve">(Chen et al. 2014)</t>
  </si>
  <si>
    <t xml:space="preserve">Cse_v1.0</t>
  </si>
  <si>
    <t xml:space="preserve">AGRG01</t>
  </si>
  <si>
    <t xml:space="preserve">Haplochromis burtoni</t>
  </si>
  <si>
    <t xml:space="preserve">(Sanetra et al. 2009)</t>
  </si>
  <si>
    <t xml:space="preserve">(Peterson et al. 2021)</t>
  </si>
  <si>
    <t xml:space="preserve">NCSU_Asbu1</t>
  </si>
  <si>
    <t xml:space="preserve">JAGKPV01</t>
  </si>
  <si>
    <t xml:space="preserve">Oryzias melastigma</t>
  </si>
  <si>
    <t xml:space="preserve">(Lee et al. 2019)</t>
  </si>
  <si>
    <t xml:space="preserve">(Kim et al. 2018)</t>
  </si>
  <si>
    <t xml:space="preserve">ASM292280v2</t>
  </si>
  <si>
    <t xml:space="preserve">NVQA02</t>
  </si>
  <si>
    <t xml:space="preserve">Gadus morhua</t>
  </si>
  <si>
    <t xml:space="preserve">(Hubert et al. 2010)</t>
  </si>
  <si>
    <t xml:space="preserve">(Wellcome Sanger Institute 2019b)</t>
  </si>
  <si>
    <t xml:space="preserve">gadMor3.0</t>
  </si>
  <si>
    <t xml:space="preserve">CABHMC01</t>
  </si>
  <si>
    <t xml:space="preserve">Ictalurus punctatus</t>
  </si>
  <si>
    <t xml:space="preserve">(Waldbieser et al. 2001)</t>
  </si>
  <si>
    <t xml:space="preserve">(Liu et al. 2016)</t>
  </si>
  <si>
    <t xml:space="preserve">Coco_2.0</t>
  </si>
  <si>
    <t xml:space="preserve">LBML02</t>
  </si>
  <si>
    <t xml:space="preserve">Astyanax mexicanus</t>
  </si>
  <si>
    <t xml:space="preserve">(Carlson et al. 2014)</t>
  </si>
  <si>
    <t xml:space="preserve">(Rohner and Warren 2019)</t>
  </si>
  <si>
    <t xml:space="preserve">Astyanax_mexicanus-2.0</t>
  </si>
  <si>
    <t xml:space="preserve">APWO02</t>
  </si>
  <si>
    <t xml:space="preserve">Danio rerio</t>
  </si>
  <si>
    <t xml:space="preserve">(Knapik et al. 1998)</t>
  </si>
  <si>
    <t xml:space="preserve">(Howe et al. 2013)</t>
  </si>
  <si>
    <t xml:space="preserve">GRCz11</t>
  </si>
  <si>
    <t xml:space="preserve">Clupea harengus</t>
  </si>
  <si>
    <t xml:space="preserve">(Petterson et al. 2019)</t>
  </si>
  <si>
    <t xml:space="preserve">(Pettersson 2019)</t>
  </si>
  <si>
    <t xml:space="preserve">Ch_v2.0.2</t>
  </si>
  <si>
    <t xml:space="preserve">CAADHV01</t>
  </si>
  <si>
    <t xml:space="preserve">Scleropages formosus</t>
  </si>
  <si>
    <t xml:space="preserve">(Shen et al. 2014)</t>
  </si>
  <si>
    <t xml:space="preserve">(Wellcome Sanger Institute 2019e)</t>
  </si>
  <si>
    <t xml:space="preserve">fSclFor1.1</t>
  </si>
  <si>
    <t xml:space="preserve">CAAHFQ01</t>
  </si>
  <si>
    <t xml:space="preserve">XO/HCN - WG</t>
  </si>
  <si>
    <t xml:space="preserve">cM/Mb - Estimated from pg</t>
  </si>
  <si>
    <t xml:space="preserve">cM/Mb - genome assembly</t>
  </si>
  <si>
    <t xml:space="preserve">MLH1 Foci / SC Length - Chr1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</si>
</sst>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.00"/>
    <numFmt numFmtId="167" formatCode="0.000"/>
    <numFmt numFmtId="168" formatCode="0.0000"/>
  </numFmts>
  <fonts count="21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0"/>
      <charset val="1"/>
    </font>
    <font>
      <b val="true"/>
      <sz val="12"/>
      <color theme="1"/>
      <name val="Calibri"/>
      <family val="2"/>
      <charset val="1"/>
    </font>
    <font>
      <i val="true"/>
      <sz val="12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sz val="12"/>
      <color rgb="FF000000"/>
      <name val="Calibri"/>
      <family val="0"/>
      <charset val="1"/>
    </font>
    <font>
      <u val="single"/>
      <sz val="12"/>
      <color theme="10"/>
      <name val="Calibri"/>
      <family val="0"/>
      <charset val="1"/>
    </font>
    <font>
      <u val="single"/>
      <sz val="12"/>
      <color theme="10"/>
      <name val="Calibri"/>
      <family val="2"/>
      <charset val="1"/>
    </font>
    <font>
      <i val="true"/>
      <sz val="12"/>
      <color rgb="FF211E1E"/>
      <name val="Calibri"/>
      <family val="0"/>
      <charset val="1"/>
    </font>
    <font>
      <sz val="12"/>
      <color theme="0" tint="-0.35"/>
      <name val="Calibri"/>
      <family val="0"/>
      <charset val="1"/>
    </font>
    <font>
      <sz val="12"/>
      <color theme="2" tint="-0.25"/>
      <name val="Calibri"/>
      <family val="0"/>
      <charset val="1"/>
    </font>
    <font>
      <i val="true"/>
      <sz val="12"/>
      <color rgb="FF000000"/>
      <name val="Calibri"/>
      <family val="0"/>
      <charset val="1"/>
    </font>
    <font>
      <sz val="12"/>
      <color rgb="FF212121"/>
      <name val="Calibri"/>
      <family val="0"/>
      <charset val="1"/>
    </font>
    <font>
      <sz val="12"/>
      <color rgb="FF0071BC"/>
      <name val="Roboto"/>
      <family val="0"/>
      <charset val="1"/>
    </font>
    <font>
      <sz val="12"/>
      <color theme="2" tint="-0.25"/>
      <name val="Calibri"/>
      <family val="2"/>
      <charset val="1"/>
    </font>
    <font>
      <i val="true"/>
      <sz val="12"/>
      <color theme="1"/>
      <name val="Calibri"/>
      <family val="2"/>
      <charset val="1"/>
    </font>
    <font>
      <sz val="12"/>
      <color theme="0" tint="-0.25"/>
      <name val="Calibri"/>
      <family val="2"/>
      <charset val="1"/>
    </font>
    <font>
      <sz val="12"/>
      <color rgb="FF21212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F1F1F1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1F1F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1BC"/>
      <rgbColor rgb="FFBFBFBF"/>
      <rgbColor rgb="FF808080"/>
      <rgbColor rgb="FFAFABAB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211E1E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cbi.nlm.nih.gov/datasets/genome/GCF_002263795.3/" TargetMode="External"/><Relationship Id="rId2" Type="http://schemas.openxmlformats.org/officeDocument/2006/relationships/hyperlink" Target="https://www.ncbi.nlm.nih.gov/nuccore/NKLS00000000.2" TargetMode="External"/><Relationship Id="rId3" Type="http://schemas.openxmlformats.org/officeDocument/2006/relationships/hyperlink" Target="https://www.ncbi.nlm.nih.gov/datasets/genome/GCF_016772045.2/" TargetMode="External"/><Relationship Id="rId4" Type="http://schemas.openxmlformats.org/officeDocument/2006/relationships/hyperlink" Target="https://www.ncbi.nlm.nih.gov/nuccore/JAEVFA000000000.1" TargetMode="External"/><Relationship Id="rId5" Type="http://schemas.openxmlformats.org/officeDocument/2006/relationships/hyperlink" Target="https://www.ncbi.nlm.nih.gov/datasets/genome/GCF_001704415.2/" TargetMode="External"/><Relationship Id="rId6" Type="http://schemas.openxmlformats.org/officeDocument/2006/relationships/hyperlink" Target="https://www.ncbi.nlm.nih.gov/nuccore/LWLT00000000.1" TargetMode="External"/><Relationship Id="rId7" Type="http://schemas.openxmlformats.org/officeDocument/2006/relationships/hyperlink" Target="https://www.ncbi.nlm.nih.gov/datasets/genome/GCF_011100685.1/" TargetMode="External"/><Relationship Id="rId8" Type="http://schemas.openxmlformats.org/officeDocument/2006/relationships/hyperlink" Target="https://www.ncbi.nlm.nih.gov/nuccore/JAAHUQ000000000.1" TargetMode="External"/><Relationship Id="rId9" Type="http://schemas.openxmlformats.org/officeDocument/2006/relationships/hyperlink" Target="https://www.ncbi.nlm.nih.gov/datasets/genome/GCF_002863925.1/" TargetMode="External"/><Relationship Id="rId10" Type="http://schemas.openxmlformats.org/officeDocument/2006/relationships/hyperlink" Target="https://www.ncbi.nlm.nih.gov/nuccore/PJAA00000000.1" TargetMode="External"/><Relationship Id="rId11" Type="http://schemas.openxmlformats.org/officeDocument/2006/relationships/hyperlink" Target="https://www.ncbi.nlm.nih.gov/datasets/genome/GCF_000001405.40/" TargetMode="External"/><Relationship Id="rId12" Type="http://schemas.openxmlformats.org/officeDocument/2006/relationships/hyperlink" Target="https://www.ncbi.nlm.nih.gov/datasets/genome/GCF_003339765.1/" TargetMode="External"/><Relationship Id="rId13" Type="http://schemas.openxmlformats.org/officeDocument/2006/relationships/hyperlink" Target="https://www.ncbi.nlm.nih.gov/nuccore/QNVO00000000.2" TargetMode="External"/><Relationship Id="rId14" Type="http://schemas.openxmlformats.org/officeDocument/2006/relationships/hyperlink" Target="https://www.ncbi.nlm.nih.gov/datasets/genome/GCF_000001635.27/" TargetMode="External"/><Relationship Id="rId15" Type="http://schemas.openxmlformats.org/officeDocument/2006/relationships/hyperlink" Target="https://www.ncbi.nlm.nih.gov/datasets/genome/GCF_000003025.6/" TargetMode="External"/><Relationship Id="rId16" Type="http://schemas.openxmlformats.org/officeDocument/2006/relationships/hyperlink" Target="https://www.ncbi.nlm.nih.gov/nuccore/AEMK00000000.2" TargetMode="External"/><Relationship Id="rId17" Type="http://schemas.openxmlformats.org/officeDocument/2006/relationships/hyperlink" Target="https://www.ncbi.nlm.nih.gov/datasets/genome/GCA_017591445.1/" TargetMode="External"/><Relationship Id="rId18" Type="http://schemas.openxmlformats.org/officeDocument/2006/relationships/hyperlink" Target="https://www.ncbi.nlm.nih.gov/nuccore/JABCKX000000000.1" TargetMode="External"/><Relationship Id="rId19" Type="http://schemas.openxmlformats.org/officeDocument/2006/relationships/hyperlink" Target="https://www.ncbi.nlm.nih.gov/datasets/genome/GCA_020226045.1/" TargetMode="External"/><Relationship Id="rId20" Type="http://schemas.openxmlformats.org/officeDocument/2006/relationships/hyperlink" Target="https://www.ncbi.nlm.nih.gov/nuccore/JAGTXV000000000.1" TargetMode="External"/><Relationship Id="rId21" Type="http://schemas.openxmlformats.org/officeDocument/2006/relationships/hyperlink" Target="https://www.ncbi.nlm.nih.gov/datasets/genome/GCF_001577835.2/" TargetMode="External"/><Relationship Id="rId22" Type="http://schemas.openxmlformats.org/officeDocument/2006/relationships/hyperlink" Target="https://www.ncbi.nlm.nih.gov/nuccore/LSZS00000000.1" TargetMode="External"/><Relationship Id="rId23" Type="http://schemas.openxmlformats.org/officeDocument/2006/relationships/hyperlink" Target="https://www.ncbi.nlm.nih.gov/datasets/genome/GCF_003957565.2/" TargetMode="External"/><Relationship Id="rId24" Type="http://schemas.openxmlformats.org/officeDocument/2006/relationships/hyperlink" Target="https://www.ncbi.nlm.nih.gov/nuccore/RRCB00000000.2" TargetMode="External"/><Relationship Id="rId25" Type="http://schemas.openxmlformats.org/officeDocument/2006/relationships/hyperlink" Target="https://www.ncbi.nlm.nih.gov/datasets/genome/GCF_015227805.2/" TargetMode="External"/><Relationship Id="rId26" Type="http://schemas.openxmlformats.org/officeDocument/2006/relationships/hyperlink" Target="https://www.ncbi.nlm.nih.gov/nuccore/JADDRP000000000.3" TargetMode="External"/><Relationship Id="rId27" Type="http://schemas.openxmlformats.org/officeDocument/2006/relationships/hyperlink" Target="https://www.ncbi.nlm.nih.gov/datasets/genome/GCA_020917445.1/" TargetMode="External"/><Relationship Id="rId28" Type="http://schemas.openxmlformats.org/officeDocument/2006/relationships/hyperlink" Target="https://www.ncbi.nlm.nih.gov/nuccore/JAIXNV000000000.1" TargetMode="External"/><Relationship Id="rId29" Type="http://schemas.openxmlformats.org/officeDocument/2006/relationships/hyperlink" Target="https://www.ncbi.nlm.nih.gov/datasets/genome/GCF_016699485.2/" TargetMode="External"/><Relationship Id="rId30" Type="http://schemas.openxmlformats.org/officeDocument/2006/relationships/hyperlink" Target="https://www.ncbi.nlm.nih.gov/nuccore/JAENSK000000000.1" TargetMode="External"/><Relationship Id="rId31" Type="http://schemas.openxmlformats.org/officeDocument/2006/relationships/hyperlink" Target="https://www.ncbi.nlm.nih.gov/datasets/genome/GCF_020740795.1/" TargetMode="External"/><Relationship Id="rId32" Type="http://schemas.openxmlformats.org/officeDocument/2006/relationships/hyperlink" Target="https://www.ncbi.nlm.nih.gov/nuccore/JAJGQY000000000.1" TargetMode="External"/><Relationship Id="rId33" Type="http://schemas.openxmlformats.org/officeDocument/2006/relationships/hyperlink" Target="https://www.ncbi.nlm.nih.gov/datasets/genome/GCA_034782775.1/" TargetMode="External"/><Relationship Id="rId34" Type="http://schemas.openxmlformats.org/officeDocument/2006/relationships/hyperlink" Target="https://www.ncbi.nlm.nih.gov/nuccore/JAVKLB000000000.1" TargetMode="External"/><Relationship Id="rId35" Type="http://schemas.openxmlformats.org/officeDocument/2006/relationships/hyperlink" Target="https://www.ncbi.nlm.nih.gov/datasets/genome/GCF_000337935.1/" TargetMode="External"/><Relationship Id="rId36" Type="http://schemas.openxmlformats.org/officeDocument/2006/relationships/hyperlink" Target="https://www.ncbi.nlm.nih.gov/nuccore/AKCR00000000.1" TargetMode="External"/><Relationship Id="rId37" Type="http://schemas.openxmlformats.org/officeDocument/2006/relationships/hyperlink" Target="https://www.ncbi.nlm.nih.gov/datasets/genome/GCF_001577835.2/" TargetMode="External"/><Relationship Id="rId38" Type="http://schemas.openxmlformats.org/officeDocument/2006/relationships/hyperlink" Target="https://www.ncbi.nlm.nih.gov/nuccore/LSZS00000000.1" TargetMode="External"/><Relationship Id="rId39" Type="http://schemas.openxmlformats.org/officeDocument/2006/relationships/hyperlink" Target="https://www.ncbi.nlm.nih.gov/datasets/genome/GCF_003957565.2/" TargetMode="External"/><Relationship Id="rId40" Type="http://schemas.openxmlformats.org/officeDocument/2006/relationships/hyperlink" Target="https://www.ncbi.nlm.nih.gov/nuccore/RRCB00000000.2" TargetMode="External"/><Relationship Id="rId41" Type="http://schemas.openxmlformats.org/officeDocument/2006/relationships/hyperlink" Target="https://www.ncbi.nlm.nih.gov/datasets/genome/GCF_015227805.2/" TargetMode="External"/><Relationship Id="rId42" Type="http://schemas.openxmlformats.org/officeDocument/2006/relationships/hyperlink" Target="https://www.ncbi.nlm.nih.gov/nuccore/JADDRP000000000.3" TargetMode="External"/><Relationship Id="rId43" Type="http://schemas.openxmlformats.org/officeDocument/2006/relationships/hyperlink" Target="https://www.ncbi.nlm.nih.gov/datasets/genome/GCA_020917445.1/" TargetMode="External"/><Relationship Id="rId44" Type="http://schemas.openxmlformats.org/officeDocument/2006/relationships/hyperlink" Target="https://www.ncbi.nlm.nih.gov/nuccore/JAIXNV000000000.1" TargetMode="External"/><Relationship Id="rId45" Type="http://schemas.openxmlformats.org/officeDocument/2006/relationships/hyperlink" Target="https://www.ncbi.nlm.nih.gov/datasets/genome/GCF_016699485.2/" TargetMode="External"/><Relationship Id="rId46" Type="http://schemas.openxmlformats.org/officeDocument/2006/relationships/hyperlink" Target="https://www.ncbi.nlm.nih.gov/nuccore/JAENSK000000000.1" TargetMode="External"/><Relationship Id="rId47" Type="http://schemas.openxmlformats.org/officeDocument/2006/relationships/hyperlink" Target="https://www.ncbi.nlm.nih.gov/datasets/genome/GCA_003343005.1/" TargetMode="External"/><Relationship Id="rId48" Type="http://schemas.openxmlformats.org/officeDocument/2006/relationships/hyperlink" Target="https://www.ncbi.nlm.nih.gov/nuccore/PTEV00000000.1" TargetMode="External"/><Relationship Id="rId49" Type="http://schemas.openxmlformats.org/officeDocument/2006/relationships/hyperlink" Target="https://www.ncbi.nlm.nih.gov/datasets/genome/GCF_015476345.1/" TargetMode="External"/><Relationship Id="rId50" Type="http://schemas.openxmlformats.org/officeDocument/2006/relationships/hyperlink" Target="https://www.ncbi.nlm.nih.gov/nuccore/JACGAL000000000.1" TargetMode="External"/><Relationship Id="rId51" Type="http://schemas.openxmlformats.org/officeDocument/2006/relationships/hyperlink" Target="https://www.ncbi.nlm.nih.gov/datasets/genome/GCF_000337935.1/" TargetMode="External"/><Relationship Id="rId52" Type="http://schemas.openxmlformats.org/officeDocument/2006/relationships/hyperlink" Target="https://www.ncbi.nlm.nih.gov/nuccore/AKCR00000000.1" TargetMode="External"/><Relationship Id="rId53" Type="http://schemas.openxmlformats.org/officeDocument/2006/relationships/hyperlink" Target="https://www.ncbi.nlm.nih.gov/datasets/genome/GCA_009819605.1/" TargetMode="External"/><Relationship Id="rId54" Type="http://schemas.openxmlformats.org/officeDocument/2006/relationships/hyperlink" Target="https://www.ncbi.nlm.nih.gov/nuccore/WNMW00000000.1" TargetMode="External"/><Relationship Id="rId55" Type="http://schemas.openxmlformats.org/officeDocument/2006/relationships/hyperlink" Target="https://www.ncbi.nlm.nih.gov/datasets/genome/GCF_002078875.1/" TargetMode="External"/><Relationship Id="rId56" Type="http://schemas.openxmlformats.org/officeDocument/2006/relationships/hyperlink" Target="https://www.ncbi.nlm.nih.gov/nuccore/MTSP00000000.1" TargetMode="External"/><Relationship Id="rId57" Type="http://schemas.openxmlformats.org/officeDocument/2006/relationships/hyperlink" Target="https://www.ncbi.nlm.nih.gov/datasets/genome/GCF_015832195.1/" TargetMode="External"/><Relationship Id="rId58" Type="http://schemas.openxmlformats.org/officeDocument/2006/relationships/hyperlink" Target="https://www.ncbi.nlm.nih.gov/nuccore/JACXWE000000000.1" TargetMode="External"/><Relationship Id="rId59" Type="http://schemas.openxmlformats.org/officeDocument/2006/relationships/hyperlink" Target="https://www.ncbi.nlm.nih.gov/datasets/genome/GCF_000146605.3/" TargetMode="External"/><Relationship Id="rId60" Type="http://schemas.openxmlformats.org/officeDocument/2006/relationships/hyperlink" Target="https://www.ncbi.nlm.nih.gov/nuccore/ADDD00000000.2" TargetMode="External"/><Relationship Id="rId61" Type="http://schemas.openxmlformats.org/officeDocument/2006/relationships/hyperlink" Target="https://www.ncbi.nlm.nih.gov/datasets/genome/GCF_011004845.1/" TargetMode="External"/><Relationship Id="rId62" Type="http://schemas.openxmlformats.org/officeDocument/2006/relationships/hyperlink" Target="https://www.ncbi.nlm.nih.gov/datasets/genome/GCF_013265735.2/" TargetMode="External"/><Relationship Id="rId63" Type="http://schemas.openxmlformats.org/officeDocument/2006/relationships/hyperlink" Target="https://www.ncbi.nlm.nih.gov/nuccore/JAAXML000000000.2" TargetMode="External"/><Relationship Id="rId64" Type="http://schemas.openxmlformats.org/officeDocument/2006/relationships/hyperlink" Target="https://www.ncbi.nlm.nih.gov/datasets/genome/GCF_905237065.1/" TargetMode="External"/><Relationship Id="rId65" Type="http://schemas.openxmlformats.org/officeDocument/2006/relationships/hyperlink" Target="https://www.ncbi.nlm.nih.gov/nuccore/CAJNNT000000000.2" TargetMode="External"/><Relationship Id="rId66" Type="http://schemas.openxmlformats.org/officeDocument/2006/relationships/hyperlink" Target="https://www.ncbi.nlm.nih.gov/datasets/genome/GCA_901000725.3/" TargetMode="External"/><Relationship Id="rId67" Type="http://schemas.openxmlformats.org/officeDocument/2006/relationships/hyperlink" Target="https://www.ncbi.nlm.nih.gov/nuccore/CAAJGN000000000.3" TargetMode="External"/><Relationship Id="rId68" Type="http://schemas.openxmlformats.org/officeDocument/2006/relationships/hyperlink" Target="https://www.ncbi.nlm.nih.gov/datasets/genome/GCF_000523025.1/" TargetMode="External"/><Relationship Id="rId69" Type="http://schemas.openxmlformats.org/officeDocument/2006/relationships/hyperlink" Target="https://www.ncbi.nlm.nih.gov/nuccore/AGRG00000000.1" TargetMode="External"/><Relationship Id="rId70" Type="http://schemas.openxmlformats.org/officeDocument/2006/relationships/hyperlink" Target="https://www.ncbi.nlm.nih.gov/datasets/genome/GCF_018398535.1/" TargetMode="External"/><Relationship Id="rId71" Type="http://schemas.openxmlformats.org/officeDocument/2006/relationships/hyperlink" Target="https://www.ncbi.nlm.nih.gov/nuccore/JAGKPV000000000.1" TargetMode="External"/><Relationship Id="rId72" Type="http://schemas.openxmlformats.org/officeDocument/2006/relationships/hyperlink" Target="https://www.ncbi.nlm.nih.gov/datasets/genome/GCF_002922805.2/" TargetMode="External"/><Relationship Id="rId73" Type="http://schemas.openxmlformats.org/officeDocument/2006/relationships/hyperlink" Target="https://www.ncbi.nlm.nih.gov/nuccore/NVQA00000000.2" TargetMode="External"/><Relationship Id="rId74" Type="http://schemas.openxmlformats.org/officeDocument/2006/relationships/hyperlink" Target="https://www.ncbi.nlm.nih.gov/datasets/genome/GCF_902167405.1/" TargetMode="External"/><Relationship Id="rId75" Type="http://schemas.openxmlformats.org/officeDocument/2006/relationships/hyperlink" Target="https://www.ncbi.nlm.nih.gov/nuccore/CABHMC000000000.1" TargetMode="External"/><Relationship Id="rId76" Type="http://schemas.openxmlformats.org/officeDocument/2006/relationships/hyperlink" Target="https://www.ncbi.nlm.nih.gov/datasets/genome/GCF_001660625.3/" TargetMode="External"/><Relationship Id="rId77" Type="http://schemas.openxmlformats.org/officeDocument/2006/relationships/hyperlink" Target="https://www.ncbi.nlm.nih.gov/nuccore/LBML00000000.2" TargetMode="External"/><Relationship Id="rId78" Type="http://schemas.openxmlformats.org/officeDocument/2006/relationships/hyperlink" Target="https://www.ncbi.nlm.nih.gov/datasets/genome/GCF_000372685.2/" TargetMode="External"/><Relationship Id="rId79" Type="http://schemas.openxmlformats.org/officeDocument/2006/relationships/hyperlink" Target="https://www.ncbi.nlm.nih.gov/nuccore/APWO00000000.2" TargetMode="External"/><Relationship Id="rId80" Type="http://schemas.openxmlformats.org/officeDocument/2006/relationships/hyperlink" Target="https://www.ncbi.nlm.nih.gov/datasets/genome/GCF_000002035.6/" TargetMode="External"/><Relationship Id="rId81" Type="http://schemas.openxmlformats.org/officeDocument/2006/relationships/hyperlink" Target="https://www.ncbi.nlm.nih.gov/datasets/genome/GCF_900700415.2/" TargetMode="External"/><Relationship Id="rId82" Type="http://schemas.openxmlformats.org/officeDocument/2006/relationships/hyperlink" Target="https://www.ncbi.nlm.nih.gov/nuccore/CAADHV000000000.1" TargetMode="External"/><Relationship Id="rId83" Type="http://schemas.openxmlformats.org/officeDocument/2006/relationships/hyperlink" Target="https://www.ncbi.nlm.nih.gov/datasets/genome/GCF_900964775.1/" TargetMode="External"/><Relationship Id="rId84" Type="http://schemas.openxmlformats.org/officeDocument/2006/relationships/hyperlink" Target="https://www.ncbi.nlm.nih.gov/nuccore/CAAHFQ000000000.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9" activePane="bottomLeft" state="frozen"/>
      <selection pane="topLeft" activeCell="A1" activeCellId="0" sqref="A1"/>
      <selection pane="bottomLeft" activeCell="H30" activeCellId="0" sqref="H30"/>
    </sheetView>
  </sheetViews>
  <sheetFormatPr defaultColWidth="11" defaultRowHeight="15.75" zeroHeight="false" outlineLevelRow="0" outlineLevelCol="0"/>
  <cols>
    <col collapsed="false" customWidth="true" hidden="false" outlineLevel="0" max="1" min="1" style="0" width="22.5"/>
    <col collapsed="false" customWidth="true" hidden="false" outlineLevel="0" max="3" min="3" style="1" width="6.51"/>
    <col collapsed="false" customWidth="false" hidden="false" outlineLevel="0" max="4" min="4" style="1" width="11"/>
    <col collapsed="false" customWidth="true" hidden="false" outlineLevel="0" max="5" min="5" style="1" width="5.37"/>
    <col collapsed="false" customWidth="true" hidden="false" outlineLevel="0" max="6" min="6" style="1" width="14.88"/>
    <col collapsed="false" customWidth="true" hidden="false" outlineLevel="0" max="7" min="7" style="1" width="5.63"/>
    <col collapsed="false" customWidth="true" hidden="false" outlineLevel="0" max="8" min="8" style="1" width="14"/>
    <col collapsed="false" customWidth="true" hidden="false" outlineLevel="0" max="9" min="9" style="1" width="6"/>
    <col collapsed="false" customWidth="true" hidden="false" outlineLevel="0" max="11" min="11" style="0" width="21.37"/>
    <col collapsed="false" customWidth="true" hidden="false" outlineLevel="0" max="12" min="12" style="1" width="24"/>
    <col collapsed="false" customWidth="true" hidden="false" outlineLevel="0" max="13" min="13" style="2" width="15.87"/>
    <col collapsed="false" customWidth="true" hidden="false" outlineLevel="0" max="14" min="14" style="1" width="25"/>
    <col collapsed="false" customWidth="true" hidden="false" outlineLevel="0" max="15" min="15" style="0" width="25.12"/>
    <col collapsed="false" customWidth="true" hidden="false" outlineLevel="0" max="16" min="16" style="0" width="18"/>
    <col collapsed="false" customWidth="true" hidden="false" outlineLevel="0" max="18" min="17" style="1" width="17.37"/>
    <col collapsed="false" customWidth="true" hidden="false" outlineLevel="0" max="19" min="19" style="0" width="21.5"/>
    <col collapsed="false" customWidth="true" hidden="false" outlineLevel="0" max="20" min="20" style="0" width="21.87"/>
  </cols>
  <sheetData>
    <row r="1" s="6" customFormat="true" ht="15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</v>
      </c>
      <c r="H1" s="3" t="s">
        <v>6</v>
      </c>
      <c r="I1" s="4" t="s">
        <v>4</v>
      </c>
      <c r="J1" s="3" t="s">
        <v>7</v>
      </c>
      <c r="K1" s="3" t="s">
        <v>8</v>
      </c>
      <c r="L1" s="3" t="s">
        <v>9</v>
      </c>
      <c r="M1" s="5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/>
    </row>
    <row r="2" customFormat="false" ht="17.9" hidden="false" customHeight="false" outlineLevel="0" collapsed="false">
      <c r="A2" s="7" t="s">
        <v>17</v>
      </c>
      <c r="B2" s="8" t="s">
        <v>18</v>
      </c>
      <c r="C2" s="9" t="n">
        <v>30</v>
      </c>
      <c r="D2" s="10" t="n">
        <v>47.53</v>
      </c>
      <c r="E2" s="10" t="n">
        <v>4.26</v>
      </c>
      <c r="F2" s="10" t="n">
        <v>2.35</v>
      </c>
      <c r="G2" s="10" t="n">
        <v>0.48</v>
      </c>
      <c r="H2" s="10" t="n">
        <v>13.5</v>
      </c>
      <c r="I2" s="10" t="n">
        <v>1.5</v>
      </c>
      <c r="J2" s="8" t="s">
        <v>19</v>
      </c>
      <c r="K2" s="8" t="s">
        <v>20</v>
      </c>
      <c r="L2" s="10" t="n">
        <f aca="false">D2*50</f>
        <v>2376.5</v>
      </c>
      <c r="M2" s="11" t="n">
        <v>3.7</v>
      </c>
      <c r="N2" s="10" t="n">
        <f aca="false">M2*978</f>
        <v>3618.6</v>
      </c>
      <c r="O2" s="12" t="s">
        <v>21</v>
      </c>
      <c r="P2" s="13" t="s">
        <v>22</v>
      </c>
      <c r="Q2" s="14" t="n">
        <v>2770.669782</v>
      </c>
      <c r="R2" s="10" t="n">
        <v>158.53411</v>
      </c>
      <c r="S2" s="13" t="s">
        <v>23</v>
      </c>
      <c r="T2" s="8"/>
    </row>
    <row r="3" customFormat="false" ht="17.9" hidden="false" customHeight="false" outlineLevel="0" collapsed="false">
      <c r="A3" s="15" t="s">
        <v>24</v>
      </c>
      <c r="B3" s="8" t="s">
        <v>18</v>
      </c>
      <c r="C3" s="9" t="n">
        <v>27</v>
      </c>
      <c r="D3" s="10" t="n">
        <v>62.9</v>
      </c>
      <c r="E3" s="10" t="n">
        <v>6.04</v>
      </c>
      <c r="F3" s="10" t="n">
        <v>3.09</v>
      </c>
      <c r="G3" s="10" t="n">
        <v>0.68</v>
      </c>
      <c r="H3" s="10" t="n">
        <v>14.5</v>
      </c>
      <c r="I3" s="10" t="n">
        <v>1.8</v>
      </c>
      <c r="J3" s="8" t="s">
        <v>19</v>
      </c>
      <c r="K3" s="8" t="s">
        <v>20</v>
      </c>
      <c r="L3" s="10" t="n">
        <f aca="false">D3*50</f>
        <v>3145</v>
      </c>
      <c r="M3" s="11" t="n">
        <v>3.41</v>
      </c>
      <c r="N3" s="9" t="n">
        <f aca="false">M3*978</f>
        <v>3334.98</v>
      </c>
      <c r="O3" s="16" t="s">
        <v>25</v>
      </c>
      <c r="P3" s="13" t="s">
        <v>26</v>
      </c>
      <c r="Q3" s="14" t="n">
        <v>2654.047367</v>
      </c>
      <c r="R3" s="10" t="n">
        <v>278.617202</v>
      </c>
      <c r="S3" s="13" t="s">
        <v>27</v>
      </c>
      <c r="T3" s="8"/>
    </row>
    <row r="4" customFormat="false" ht="17.9" hidden="false" customHeight="false" outlineLevel="0" collapsed="false">
      <c r="A4" s="7" t="s">
        <v>28</v>
      </c>
      <c r="B4" s="8" t="s">
        <v>18</v>
      </c>
      <c r="C4" s="9" t="n">
        <v>30</v>
      </c>
      <c r="D4" s="10" t="n">
        <v>60.56</v>
      </c>
      <c r="E4" s="10" t="n">
        <v>5.21</v>
      </c>
      <c r="F4" s="10" t="n">
        <v>3.23</v>
      </c>
      <c r="G4" s="10" t="n">
        <v>0.59</v>
      </c>
      <c r="H4" s="10" t="n">
        <v>17.7</v>
      </c>
      <c r="I4" s="10" t="n">
        <v>2.3</v>
      </c>
      <c r="J4" s="8" t="s">
        <v>19</v>
      </c>
      <c r="K4" s="8" t="s">
        <v>20</v>
      </c>
      <c r="L4" s="10" t="n">
        <f aca="false">D4*50</f>
        <v>3028</v>
      </c>
      <c r="M4" s="11" t="n">
        <v>3.24</v>
      </c>
      <c r="N4" s="9" t="n">
        <f aca="false">M4*978</f>
        <v>3168.72</v>
      </c>
      <c r="O4" s="16" t="s">
        <v>29</v>
      </c>
      <c r="P4" s="13" t="s">
        <v>30</v>
      </c>
      <c r="Q4" s="14" t="n">
        <v>2922.600443</v>
      </c>
      <c r="R4" s="10" t="n">
        <v>157.403528</v>
      </c>
      <c r="S4" s="13" t="s">
        <v>31</v>
      </c>
      <c r="T4" s="8"/>
    </row>
    <row r="5" customFormat="false" ht="17.9" hidden="false" customHeight="false" outlineLevel="0" collapsed="false">
      <c r="A5" s="15" t="s">
        <v>32</v>
      </c>
      <c r="B5" s="8" t="s">
        <v>18</v>
      </c>
      <c r="C5" s="9" t="n">
        <v>38</v>
      </c>
      <c r="D5" s="10" t="n">
        <v>40</v>
      </c>
      <c r="E5" s="10" t="n">
        <v>1.4</v>
      </c>
      <c r="F5" s="10" t="n">
        <v>1.67</v>
      </c>
      <c r="G5" s="10" t="n">
        <v>0.49</v>
      </c>
      <c r="H5" s="10" t="n">
        <v>13.96</v>
      </c>
      <c r="I5" s="10" t="n">
        <v>1.59</v>
      </c>
      <c r="J5" s="8" t="s">
        <v>19</v>
      </c>
      <c r="K5" s="8" t="s">
        <v>33</v>
      </c>
      <c r="L5" s="10" t="n">
        <f aca="false">D5*50</f>
        <v>2000</v>
      </c>
      <c r="M5" s="11" t="n">
        <v>2.88</v>
      </c>
      <c r="N5" s="9" t="n">
        <f aca="false">M5*978</f>
        <v>2816.64</v>
      </c>
      <c r="O5" s="12" t="s">
        <v>21</v>
      </c>
      <c r="P5" s="13" t="s">
        <v>34</v>
      </c>
      <c r="Q5" s="14" t="n">
        <v>2481.983352</v>
      </c>
      <c r="R5" s="10" t="n">
        <v>123.556469</v>
      </c>
      <c r="S5" s="13" t="s">
        <v>35</v>
      </c>
      <c r="T5" s="8"/>
    </row>
    <row r="6" customFormat="false" ht="17.9" hidden="false" customHeight="false" outlineLevel="0" collapsed="false">
      <c r="A6" s="15" t="s">
        <v>36</v>
      </c>
      <c r="B6" s="8" t="s">
        <v>18</v>
      </c>
      <c r="C6" s="9" t="n">
        <v>32</v>
      </c>
      <c r="D6" s="10" t="n">
        <v>51.11</v>
      </c>
      <c r="E6" s="10" t="n">
        <v>2.35</v>
      </c>
      <c r="F6" s="17" t="s">
        <v>37</v>
      </c>
      <c r="G6" s="18" t="s">
        <v>37</v>
      </c>
      <c r="H6" s="10" t="n">
        <v>3.2</v>
      </c>
      <c r="I6" s="17" t="s">
        <v>37</v>
      </c>
      <c r="J6" s="8" t="s">
        <v>19</v>
      </c>
      <c r="K6" s="8" t="s">
        <v>38</v>
      </c>
      <c r="L6" s="10" t="n">
        <f aca="false">D6*50</f>
        <v>2555.5</v>
      </c>
      <c r="M6" s="11" t="n">
        <v>3.21</v>
      </c>
      <c r="N6" s="9" t="n">
        <f aca="false">M6*978</f>
        <v>3139.38</v>
      </c>
      <c r="O6" s="16" t="s">
        <v>39</v>
      </c>
      <c r="P6" s="13" t="s">
        <v>40</v>
      </c>
      <c r="Q6" s="14" t="n">
        <v>2506.949475</v>
      </c>
      <c r="R6" s="10" t="n">
        <v>188.260577</v>
      </c>
      <c r="S6" s="13" t="s">
        <v>41</v>
      </c>
      <c r="T6" s="8"/>
    </row>
    <row r="7" customFormat="false" ht="17.9" hidden="false" customHeight="false" outlineLevel="0" collapsed="false">
      <c r="A7" s="15" t="s">
        <v>42</v>
      </c>
      <c r="B7" s="8" t="s">
        <v>18</v>
      </c>
      <c r="C7" s="9" t="n">
        <v>23</v>
      </c>
      <c r="D7" s="10" t="n">
        <v>49.8</v>
      </c>
      <c r="E7" s="10" t="n">
        <v>4.8</v>
      </c>
      <c r="F7" s="17" t="s">
        <v>37</v>
      </c>
      <c r="G7" s="17" t="s">
        <v>37</v>
      </c>
      <c r="H7" s="10" t="n">
        <v>3.55</v>
      </c>
      <c r="I7" s="10" t="n">
        <v>0.65</v>
      </c>
      <c r="J7" s="8" t="s">
        <v>19</v>
      </c>
      <c r="K7" s="8" t="s">
        <v>43</v>
      </c>
      <c r="L7" s="10" t="n">
        <f aca="false">D7*50</f>
        <v>2490</v>
      </c>
      <c r="M7" s="11" t="n">
        <v>3.5</v>
      </c>
      <c r="N7" s="10" t="n">
        <f aca="false">M7*978</f>
        <v>3423</v>
      </c>
      <c r="O7" s="16" t="s">
        <v>44</v>
      </c>
      <c r="P7" s="13" t="s">
        <v>45</v>
      </c>
      <c r="Q7" s="14" t="n">
        <v>3099.441038</v>
      </c>
      <c r="R7" s="10" t="n">
        <v>248.956422</v>
      </c>
      <c r="S7" s="19" t="s">
        <v>37</v>
      </c>
      <c r="T7" s="8"/>
    </row>
    <row r="8" customFormat="false" ht="17.9" hidden="false" customHeight="false" outlineLevel="0" collapsed="false">
      <c r="A8" s="15" t="s">
        <v>46</v>
      </c>
      <c r="B8" s="8" t="s">
        <v>18</v>
      </c>
      <c r="C8" s="9" t="n">
        <v>21</v>
      </c>
      <c r="D8" s="10" t="n">
        <v>39</v>
      </c>
      <c r="E8" s="10" t="n">
        <v>3</v>
      </c>
      <c r="F8" s="10" t="n">
        <v>3</v>
      </c>
      <c r="G8" s="17" t="s">
        <v>37</v>
      </c>
      <c r="H8" s="17" t="s">
        <v>37</v>
      </c>
      <c r="I8" s="17" t="s">
        <v>37</v>
      </c>
      <c r="J8" s="8" t="s">
        <v>19</v>
      </c>
      <c r="K8" s="8" t="s">
        <v>47</v>
      </c>
      <c r="L8" s="10" t="n">
        <f aca="false">D8*50</f>
        <v>1950</v>
      </c>
      <c r="M8" s="11" t="n">
        <v>3.59</v>
      </c>
      <c r="N8" s="9" t="n">
        <f aca="false">M8*978</f>
        <v>3511.02</v>
      </c>
      <c r="O8" s="16" t="s">
        <v>48</v>
      </c>
      <c r="P8" s="13" t="s">
        <v>49</v>
      </c>
      <c r="Q8" s="14" t="n">
        <v>2971.314966</v>
      </c>
      <c r="R8" s="10" t="n">
        <v>223.616942</v>
      </c>
      <c r="S8" s="13" t="s">
        <v>50</v>
      </c>
      <c r="T8" s="8"/>
    </row>
    <row r="9" customFormat="false" ht="17.9" hidden="false" customHeight="false" outlineLevel="0" collapsed="false">
      <c r="A9" s="15" t="s">
        <v>51</v>
      </c>
      <c r="B9" s="8" t="s">
        <v>18</v>
      </c>
      <c r="C9" s="9" t="n">
        <v>20</v>
      </c>
      <c r="D9" s="10" t="n">
        <v>22.7</v>
      </c>
      <c r="E9" s="10" t="n">
        <v>2.3</v>
      </c>
      <c r="F9" s="10" t="n">
        <v>1.42</v>
      </c>
      <c r="G9" s="10" t="n">
        <v>0.54</v>
      </c>
      <c r="H9" s="10" t="n">
        <v>12</v>
      </c>
      <c r="I9" s="10" t="n">
        <v>1.2</v>
      </c>
      <c r="J9" s="8" t="s">
        <v>19</v>
      </c>
      <c r="K9" s="8" t="s">
        <v>52</v>
      </c>
      <c r="L9" s="10" t="n">
        <f aca="false">D9*50</f>
        <v>1135</v>
      </c>
      <c r="M9" s="11" t="n">
        <v>3.25</v>
      </c>
      <c r="N9" s="9" t="n">
        <f aca="false">M9*978</f>
        <v>3178.5</v>
      </c>
      <c r="O9" s="12" t="s">
        <v>21</v>
      </c>
      <c r="P9" s="13" t="s">
        <v>53</v>
      </c>
      <c r="Q9" s="14" t="n">
        <v>2728.206152</v>
      </c>
      <c r="R9" s="10" t="n">
        <v>195.154279</v>
      </c>
      <c r="S9" s="19" t="s">
        <v>37</v>
      </c>
      <c r="T9" s="8"/>
    </row>
    <row r="10" customFormat="false" ht="17.9" hidden="false" customHeight="false" outlineLevel="0" collapsed="false">
      <c r="A10" s="15" t="s">
        <v>54</v>
      </c>
      <c r="B10" s="8" t="s">
        <v>18</v>
      </c>
      <c r="C10" s="9" t="n">
        <v>19</v>
      </c>
      <c r="D10" s="10" t="n">
        <v>32</v>
      </c>
      <c r="E10" s="10" t="n">
        <v>4.5</v>
      </c>
      <c r="F10" s="10" t="n">
        <v>2.72</v>
      </c>
      <c r="G10" s="10" t="n">
        <v>0.66</v>
      </c>
      <c r="H10" s="10" t="n">
        <v>20.59</v>
      </c>
      <c r="I10" s="10" t="n">
        <v>2.43</v>
      </c>
      <c r="J10" s="8" t="s">
        <v>19</v>
      </c>
      <c r="K10" s="8" t="s">
        <v>55</v>
      </c>
      <c r="L10" s="10" t="n">
        <f aca="false">D10*50</f>
        <v>1600</v>
      </c>
      <c r="M10" s="11" t="n">
        <v>3.21</v>
      </c>
      <c r="N10" s="10" t="n">
        <f aca="false">M10*978</f>
        <v>3139.38</v>
      </c>
      <c r="O10" s="12" t="s">
        <v>21</v>
      </c>
      <c r="P10" s="13" t="s">
        <v>56</v>
      </c>
      <c r="Q10" s="14" t="n">
        <v>2501.895775</v>
      </c>
      <c r="R10" s="10" t="n">
        <v>274.330532</v>
      </c>
      <c r="S10" s="13" t="s">
        <v>57</v>
      </c>
      <c r="T10" s="8"/>
    </row>
    <row r="11" customFormat="false" ht="17.9" hidden="false" customHeight="false" outlineLevel="0" collapsed="false">
      <c r="A11" s="15" t="s">
        <v>58</v>
      </c>
      <c r="B11" s="8" t="s">
        <v>18</v>
      </c>
      <c r="C11" s="9" t="n">
        <v>15</v>
      </c>
      <c r="D11" s="10" t="n">
        <v>26.99</v>
      </c>
      <c r="E11" s="10" t="n">
        <v>2.89</v>
      </c>
      <c r="F11" s="17" t="s">
        <v>37</v>
      </c>
      <c r="G11" s="17" t="s">
        <v>37</v>
      </c>
      <c r="H11" s="17" t="s">
        <v>37</v>
      </c>
      <c r="I11" s="17" t="s">
        <v>37</v>
      </c>
      <c r="J11" s="8" t="s">
        <v>19</v>
      </c>
      <c r="K11" s="16" t="s">
        <v>59</v>
      </c>
      <c r="L11" s="10" t="n">
        <f aca="false">D11*50</f>
        <v>1349.5</v>
      </c>
      <c r="M11" s="11" t="n">
        <v>2.69</v>
      </c>
      <c r="N11" s="10" t="n">
        <f aca="false">M11*978</f>
        <v>2630.82</v>
      </c>
      <c r="O11" s="16" t="s">
        <v>25</v>
      </c>
      <c r="P11" s="13" t="s">
        <v>60</v>
      </c>
      <c r="Q11" s="14" t="n">
        <v>2441.480433</v>
      </c>
      <c r="R11" s="10" t="n">
        <v>210.91905</v>
      </c>
      <c r="S11" s="13" t="s">
        <v>61</v>
      </c>
      <c r="T11" s="8" t="s">
        <v>62</v>
      </c>
    </row>
    <row r="12" customFormat="false" ht="17.9" hidden="false" customHeight="false" outlineLevel="0" collapsed="false">
      <c r="A12" s="15" t="s">
        <v>63</v>
      </c>
      <c r="B12" s="8" t="s">
        <v>18</v>
      </c>
      <c r="C12" s="9" t="n">
        <v>23</v>
      </c>
      <c r="D12" s="10" t="n">
        <v>29.8</v>
      </c>
      <c r="E12" s="10" t="n">
        <v>2</v>
      </c>
      <c r="F12" s="10" t="n">
        <v>2.64</v>
      </c>
      <c r="G12" s="10" t="n">
        <v>0.76</v>
      </c>
      <c r="H12" s="10" t="n">
        <v>38.4</v>
      </c>
      <c r="I12" s="10" t="n">
        <v>7.3</v>
      </c>
      <c r="J12" s="8" t="s">
        <v>19</v>
      </c>
      <c r="K12" s="8" t="s">
        <v>64</v>
      </c>
      <c r="L12" s="10" t="n">
        <f aca="false">D12*50</f>
        <v>1490</v>
      </c>
      <c r="M12" s="11" t="n">
        <v>2.85</v>
      </c>
      <c r="N12" s="10" t="n">
        <f aca="false">M12*978</f>
        <v>2787.3</v>
      </c>
      <c r="O12" s="16" t="s">
        <v>65</v>
      </c>
      <c r="P12" s="13" t="s">
        <v>66</v>
      </c>
      <c r="Q12" s="14" t="n">
        <v>2494.014298</v>
      </c>
      <c r="R12" s="10" t="n">
        <v>276.030218</v>
      </c>
      <c r="S12" s="13" t="s">
        <v>67</v>
      </c>
      <c r="T12" s="8"/>
    </row>
    <row r="13" customFormat="false" ht="15.75" hidden="false" customHeight="false" outlineLevel="0" collapsed="false">
      <c r="A13" s="15" t="s">
        <v>68</v>
      </c>
      <c r="B13" s="8" t="s">
        <v>69</v>
      </c>
      <c r="C13" s="9" t="n">
        <v>40</v>
      </c>
      <c r="D13" s="20" t="n">
        <v>58.9</v>
      </c>
      <c r="E13" s="20" t="n">
        <v>7.6</v>
      </c>
      <c r="F13" s="20" t="n">
        <v>6.7</v>
      </c>
      <c r="G13" s="20" t="n">
        <v>1.3</v>
      </c>
      <c r="H13" s="20" t="n">
        <v>52.1</v>
      </c>
      <c r="I13" s="20" t="n">
        <v>8.8</v>
      </c>
      <c r="J13" s="8" t="s">
        <v>19</v>
      </c>
      <c r="K13" s="8" t="s">
        <v>70</v>
      </c>
      <c r="L13" s="10" t="n">
        <f aca="false">D13*50</f>
        <v>2945</v>
      </c>
      <c r="M13" s="11" t="n">
        <v>1.44</v>
      </c>
      <c r="N13" s="10" t="n">
        <f aca="false">M13*978</f>
        <v>1408.32</v>
      </c>
      <c r="O13" s="16" t="s">
        <v>71</v>
      </c>
      <c r="P13" s="19" t="s">
        <v>37</v>
      </c>
      <c r="Q13" s="21" t="s">
        <v>37</v>
      </c>
      <c r="R13" s="17" t="s">
        <v>37</v>
      </c>
      <c r="S13" s="19" t="s">
        <v>37</v>
      </c>
      <c r="T13" s="8"/>
    </row>
    <row r="14" customFormat="false" ht="17.9" hidden="false" customHeight="false" outlineLevel="0" collapsed="false">
      <c r="A14" s="15" t="s">
        <v>72</v>
      </c>
      <c r="B14" s="8" t="s">
        <v>69</v>
      </c>
      <c r="C14" s="9" t="n">
        <v>39</v>
      </c>
      <c r="D14" s="20" t="n">
        <v>56.3</v>
      </c>
      <c r="E14" s="20" t="n">
        <v>1.8</v>
      </c>
      <c r="F14" s="20" t="n">
        <v>6.1</v>
      </c>
      <c r="G14" s="20" t="n">
        <v>0.8</v>
      </c>
      <c r="H14" s="17" t="s">
        <v>37</v>
      </c>
      <c r="I14" s="17" t="s">
        <v>37</v>
      </c>
      <c r="J14" s="8" t="s">
        <v>19</v>
      </c>
      <c r="K14" s="8" t="s">
        <v>73</v>
      </c>
      <c r="L14" s="10" t="n">
        <f aca="false">D14*50</f>
        <v>2815</v>
      </c>
      <c r="M14" s="11" t="n">
        <v>1.41</v>
      </c>
      <c r="N14" s="10" t="n">
        <f aca="false">M14*978</f>
        <v>1378.98</v>
      </c>
      <c r="O14" s="16" t="s">
        <v>74</v>
      </c>
      <c r="P14" s="13" t="s">
        <v>75</v>
      </c>
      <c r="Q14" s="14" t="n">
        <v>927.64026</v>
      </c>
      <c r="R14" s="10" t="n">
        <v>175.656249</v>
      </c>
      <c r="S14" s="13" t="s">
        <v>76</v>
      </c>
      <c r="T14" s="8"/>
    </row>
    <row r="15" customFormat="false" ht="17.9" hidden="false" customHeight="false" outlineLevel="0" collapsed="false">
      <c r="A15" s="15" t="s">
        <v>77</v>
      </c>
      <c r="B15" s="8" t="s">
        <v>69</v>
      </c>
      <c r="C15" s="9" t="n">
        <v>40</v>
      </c>
      <c r="D15" s="20" t="n">
        <v>45.2</v>
      </c>
      <c r="E15" s="20" t="n">
        <v>0.2</v>
      </c>
      <c r="F15" s="20" t="n">
        <v>2.1</v>
      </c>
      <c r="G15" s="20" t="n">
        <v>0.4</v>
      </c>
      <c r="H15" s="17" t="s">
        <v>37</v>
      </c>
      <c r="I15" s="17" t="s">
        <v>37</v>
      </c>
      <c r="J15" s="8" t="s">
        <v>19</v>
      </c>
      <c r="K15" s="8" t="s">
        <v>73</v>
      </c>
      <c r="L15" s="10" t="n">
        <f aca="false">D15*50</f>
        <v>2260</v>
      </c>
      <c r="M15" s="11" t="n">
        <v>1.25</v>
      </c>
      <c r="N15" s="10" t="n">
        <f aca="false">M15*978</f>
        <v>1222.5</v>
      </c>
      <c r="O15" s="16" t="s">
        <v>78</v>
      </c>
      <c r="P15" s="13" t="s">
        <v>79</v>
      </c>
      <c r="Q15" s="14" t="n">
        <v>1056.254409</v>
      </c>
      <c r="R15" s="10" t="n">
        <v>114.020016</v>
      </c>
      <c r="S15" s="13" t="s">
        <v>80</v>
      </c>
      <c r="T15" s="8" t="s">
        <v>62</v>
      </c>
    </row>
    <row r="16" customFormat="false" ht="17.9" hidden="false" customHeight="false" outlineLevel="0" collapsed="false">
      <c r="A16" s="15" t="s">
        <v>81</v>
      </c>
      <c r="B16" s="8" t="s">
        <v>69</v>
      </c>
      <c r="C16" s="9" t="n">
        <v>39</v>
      </c>
      <c r="D16" s="20" t="n">
        <v>49</v>
      </c>
      <c r="E16" s="20" t="n">
        <v>4.5</v>
      </c>
      <c r="F16" s="20" t="n">
        <v>3.4</v>
      </c>
      <c r="G16" s="20" t="n">
        <v>1</v>
      </c>
      <c r="H16" s="20" t="n">
        <v>25.3</v>
      </c>
      <c r="I16" s="20" t="n">
        <v>4.6</v>
      </c>
      <c r="J16" s="8" t="s">
        <v>19</v>
      </c>
      <c r="K16" s="8" t="s">
        <v>82</v>
      </c>
      <c r="L16" s="10" t="n">
        <f aca="false">D16*50</f>
        <v>2450</v>
      </c>
      <c r="M16" s="11" t="n">
        <v>1.31</v>
      </c>
      <c r="N16" s="10" t="n">
        <f aca="false">M16*978</f>
        <v>1281.18</v>
      </c>
      <c r="O16" s="16" t="s">
        <v>83</v>
      </c>
      <c r="P16" s="13" t="s">
        <v>84</v>
      </c>
      <c r="Q16" s="14" t="n">
        <v>1105.95555</v>
      </c>
      <c r="R16" s="10" t="n">
        <v>156.035725</v>
      </c>
      <c r="S16" s="13" t="s">
        <v>85</v>
      </c>
      <c r="T16" s="8"/>
    </row>
    <row r="17" customFormat="false" ht="17.9" hidden="false" customHeight="false" outlineLevel="0" collapsed="false">
      <c r="A17" s="15" t="s">
        <v>86</v>
      </c>
      <c r="B17" s="8" t="s">
        <v>69</v>
      </c>
      <c r="C17" s="9" t="n">
        <v>39</v>
      </c>
      <c r="D17" s="20" t="n">
        <v>48.9</v>
      </c>
      <c r="E17" s="20" t="n">
        <v>2.4</v>
      </c>
      <c r="F17" s="20" t="n">
        <v>2.9</v>
      </c>
      <c r="G17" s="20" t="n">
        <v>0.8</v>
      </c>
      <c r="H17" s="20" t="n">
        <v>19.8</v>
      </c>
      <c r="I17" s="20" t="n">
        <v>5.1</v>
      </c>
      <c r="J17" s="8" t="s">
        <v>19</v>
      </c>
      <c r="K17" s="8" t="s">
        <v>82</v>
      </c>
      <c r="L17" s="10" t="n">
        <f aca="false">D17*50</f>
        <v>2445</v>
      </c>
      <c r="M17" s="11" t="n">
        <v>1.45</v>
      </c>
      <c r="N17" s="10" t="n">
        <f aca="false">M17*978</f>
        <v>1418.1</v>
      </c>
      <c r="O17" s="16" t="s">
        <v>83</v>
      </c>
      <c r="P17" s="13" t="s">
        <v>87</v>
      </c>
      <c r="Q17" s="14" t="n">
        <v>1093.138471</v>
      </c>
      <c r="R17" s="17" t="s">
        <v>37</v>
      </c>
      <c r="S17" s="13" t="s">
        <v>88</v>
      </c>
      <c r="T17" s="8" t="s">
        <v>89</v>
      </c>
    </row>
    <row r="18" customFormat="false" ht="17.9" hidden="false" customHeight="false" outlineLevel="0" collapsed="false">
      <c r="A18" s="15" t="s">
        <v>90</v>
      </c>
      <c r="B18" s="8" t="s">
        <v>69</v>
      </c>
      <c r="C18" s="9" t="n">
        <v>39</v>
      </c>
      <c r="D18" s="20" t="n">
        <v>62.5</v>
      </c>
      <c r="E18" s="20" t="n">
        <v>6.1</v>
      </c>
      <c r="F18" s="20" t="n">
        <v>6.8</v>
      </c>
      <c r="G18" s="20" t="n">
        <v>1.7</v>
      </c>
      <c r="H18" s="20" t="n">
        <v>39.9</v>
      </c>
      <c r="I18" s="20" t="n">
        <v>7.3</v>
      </c>
      <c r="J18" s="8" t="s">
        <v>19</v>
      </c>
      <c r="K18" s="8" t="s">
        <v>91</v>
      </c>
      <c r="L18" s="10" t="n">
        <f aca="false">D18*50</f>
        <v>3125</v>
      </c>
      <c r="M18" s="11" t="n">
        <v>1.28</v>
      </c>
      <c r="N18" s="10" t="n">
        <f aca="false">M18*978</f>
        <v>1251.84</v>
      </c>
      <c r="O18" s="16" t="s">
        <v>92</v>
      </c>
      <c r="P18" s="13" t="s">
        <v>93</v>
      </c>
      <c r="Q18" s="14" t="n">
        <v>1053.315467</v>
      </c>
      <c r="R18" s="10" t="n">
        <v>196.449156</v>
      </c>
      <c r="S18" s="13" t="s">
        <v>94</v>
      </c>
      <c r="T18" s="8" t="s">
        <v>95</v>
      </c>
    </row>
    <row r="19" customFormat="false" ht="17.9" hidden="false" customHeight="false" outlineLevel="0" collapsed="false">
      <c r="A19" s="15" t="s">
        <v>96</v>
      </c>
      <c r="B19" s="8" t="s">
        <v>69</v>
      </c>
      <c r="C19" s="9" t="n">
        <v>39</v>
      </c>
      <c r="D19" s="20" t="n">
        <v>51.4</v>
      </c>
      <c r="E19" s="20" t="n">
        <v>4.3</v>
      </c>
      <c r="F19" s="20" t="n">
        <v>2.8</v>
      </c>
      <c r="G19" s="20" t="n">
        <v>1.1</v>
      </c>
      <c r="H19" s="20" t="n">
        <v>30.1</v>
      </c>
      <c r="I19" s="20" t="n">
        <v>7.6</v>
      </c>
      <c r="J19" s="8" t="s">
        <v>19</v>
      </c>
      <c r="K19" s="8" t="s">
        <v>97</v>
      </c>
      <c r="L19" s="10" t="n">
        <f aca="false">D19*50</f>
        <v>2570</v>
      </c>
      <c r="M19" s="22" t="s">
        <v>37</v>
      </c>
      <c r="N19" s="21" t="s">
        <v>37</v>
      </c>
      <c r="O19" s="23" t="s">
        <v>37</v>
      </c>
      <c r="P19" s="13" t="s">
        <v>98</v>
      </c>
      <c r="Q19" s="14" t="n">
        <v>1100.361224</v>
      </c>
      <c r="R19" s="10" t="n">
        <v>206.448969</v>
      </c>
      <c r="S19" s="13" t="s">
        <v>99</v>
      </c>
      <c r="T19" s="8"/>
    </row>
    <row r="20" customFormat="false" ht="17.9" hidden="false" customHeight="false" outlineLevel="0" collapsed="false">
      <c r="A20" s="15" t="s">
        <v>100</v>
      </c>
      <c r="B20" s="8" t="s">
        <v>69</v>
      </c>
      <c r="C20" s="9" t="n">
        <v>25</v>
      </c>
      <c r="D20" s="20" t="n">
        <v>51.1</v>
      </c>
      <c r="E20" s="20" t="n">
        <v>6.6</v>
      </c>
      <c r="F20" s="20" t="n">
        <v>4.8</v>
      </c>
      <c r="G20" s="20" t="n">
        <v>1.1</v>
      </c>
      <c r="H20" s="20" t="n">
        <v>27.5</v>
      </c>
      <c r="I20" s="20" t="n">
        <v>6.8</v>
      </c>
      <c r="J20" s="8" t="s">
        <v>19</v>
      </c>
      <c r="K20" s="8" t="s">
        <v>97</v>
      </c>
      <c r="L20" s="10" t="n">
        <f aca="false">D20*50</f>
        <v>2555</v>
      </c>
      <c r="M20" s="22" t="s">
        <v>37</v>
      </c>
      <c r="N20" s="21" t="s">
        <v>37</v>
      </c>
      <c r="O20" s="23" t="s">
        <v>37</v>
      </c>
      <c r="P20" s="13" t="s">
        <v>101</v>
      </c>
      <c r="Q20" s="14" t="n">
        <v>1192.887607</v>
      </c>
      <c r="R20" s="17" t="s">
        <v>37</v>
      </c>
      <c r="S20" s="13" t="s">
        <v>102</v>
      </c>
      <c r="T20" s="8"/>
    </row>
    <row r="21" customFormat="false" ht="17.9" hidden="false" customHeight="false" outlineLevel="0" collapsed="false">
      <c r="A21" s="15" t="s">
        <v>103</v>
      </c>
      <c r="B21" s="8" t="s">
        <v>69</v>
      </c>
      <c r="C21" s="9" t="n">
        <v>40</v>
      </c>
      <c r="D21" s="20" t="n">
        <v>64.7</v>
      </c>
      <c r="E21" s="20" t="n">
        <v>4.8</v>
      </c>
      <c r="F21" s="20" t="n">
        <v>7.7</v>
      </c>
      <c r="G21" s="20" t="n">
        <v>1.1</v>
      </c>
      <c r="H21" s="17" t="s">
        <v>37</v>
      </c>
      <c r="I21" s="17" t="s">
        <v>37</v>
      </c>
      <c r="J21" s="8" t="s">
        <v>19</v>
      </c>
      <c r="K21" s="8" t="s">
        <v>104</v>
      </c>
      <c r="L21" s="10" t="n">
        <f aca="false">D21*50</f>
        <v>3235</v>
      </c>
      <c r="M21" s="11" t="n">
        <v>1.59</v>
      </c>
      <c r="N21" s="10" t="n">
        <f aca="false">M21*978</f>
        <v>1555.02</v>
      </c>
      <c r="O21" s="16" t="s">
        <v>21</v>
      </c>
      <c r="P21" s="13" t="s">
        <v>105</v>
      </c>
      <c r="Q21" s="14" t="n">
        <v>1107.971856</v>
      </c>
      <c r="R21" s="17" t="s">
        <v>37</v>
      </c>
      <c r="S21" s="13" t="s">
        <v>106</v>
      </c>
      <c r="T21" s="8" t="s">
        <v>107</v>
      </c>
    </row>
    <row r="22" customFormat="false" ht="15.75" hidden="false" customHeight="false" outlineLevel="0" collapsed="false">
      <c r="A22" s="15" t="s">
        <v>68</v>
      </c>
      <c r="B22" s="8" t="s">
        <v>69</v>
      </c>
      <c r="C22" s="9" t="n">
        <v>40</v>
      </c>
      <c r="D22" s="20" t="n">
        <v>73.6</v>
      </c>
      <c r="E22" s="20" t="n">
        <v>7.8</v>
      </c>
      <c r="F22" s="20" t="n">
        <v>7.4</v>
      </c>
      <c r="G22" s="20" t="n">
        <v>2</v>
      </c>
      <c r="H22" s="20" t="n">
        <v>44.2</v>
      </c>
      <c r="I22" s="20" t="n">
        <v>9.9</v>
      </c>
      <c r="J22" s="8" t="s">
        <v>108</v>
      </c>
      <c r="K22" s="8" t="s">
        <v>70</v>
      </c>
      <c r="L22" s="10" t="n">
        <f aca="false">D22*50</f>
        <v>3680</v>
      </c>
      <c r="M22" s="11" t="n">
        <v>1.44</v>
      </c>
      <c r="N22" s="10" t="n">
        <f aca="false">M22*978</f>
        <v>1408.32</v>
      </c>
      <c r="O22" s="16" t="s">
        <v>71</v>
      </c>
      <c r="P22" s="19" t="s">
        <v>37</v>
      </c>
      <c r="Q22" s="21" t="s">
        <v>37</v>
      </c>
      <c r="R22" s="17" t="s">
        <v>37</v>
      </c>
      <c r="S22" s="19" t="s">
        <v>37</v>
      </c>
      <c r="T22" s="8"/>
    </row>
    <row r="23" customFormat="false" ht="17.9" hidden="false" customHeight="false" outlineLevel="0" collapsed="false">
      <c r="A23" s="15" t="s">
        <v>72</v>
      </c>
      <c r="B23" s="8" t="s">
        <v>69</v>
      </c>
      <c r="C23" s="9" t="n">
        <v>39</v>
      </c>
      <c r="D23" s="20" t="n">
        <v>55.3</v>
      </c>
      <c r="E23" s="20" t="n">
        <v>2.1</v>
      </c>
      <c r="F23" s="20" t="n">
        <v>6.6</v>
      </c>
      <c r="G23" s="20" t="n">
        <v>0.9</v>
      </c>
      <c r="H23" s="17" t="s">
        <v>37</v>
      </c>
      <c r="I23" s="17" t="s">
        <v>37</v>
      </c>
      <c r="J23" s="8" t="s">
        <v>108</v>
      </c>
      <c r="K23" s="8" t="s">
        <v>73</v>
      </c>
      <c r="L23" s="10" t="n">
        <f aca="false">D23*50</f>
        <v>2765</v>
      </c>
      <c r="M23" s="11" t="n">
        <v>1.41</v>
      </c>
      <c r="N23" s="10" t="n">
        <f aca="false">M23*978</f>
        <v>1378.98</v>
      </c>
      <c r="O23" s="16" t="s">
        <v>74</v>
      </c>
      <c r="P23" s="13" t="s">
        <v>75</v>
      </c>
      <c r="Q23" s="14" t="n">
        <v>927.64026</v>
      </c>
      <c r="R23" s="10" t="n">
        <v>175.656249</v>
      </c>
      <c r="S23" s="13" t="s">
        <v>76</v>
      </c>
      <c r="T23" s="8"/>
    </row>
    <row r="24" customFormat="false" ht="17.9" hidden="false" customHeight="false" outlineLevel="0" collapsed="false">
      <c r="A24" s="15" t="s">
        <v>77</v>
      </c>
      <c r="B24" s="8" t="s">
        <v>69</v>
      </c>
      <c r="C24" s="9" t="n">
        <v>40</v>
      </c>
      <c r="D24" s="20" t="n">
        <v>45.7</v>
      </c>
      <c r="E24" s="20" t="n">
        <v>0.4</v>
      </c>
      <c r="F24" s="20" t="n">
        <v>2.3</v>
      </c>
      <c r="G24" s="20" t="n">
        <v>0.5</v>
      </c>
      <c r="H24" s="17" t="s">
        <v>37</v>
      </c>
      <c r="I24" s="17" t="s">
        <v>37</v>
      </c>
      <c r="J24" s="8" t="s">
        <v>108</v>
      </c>
      <c r="K24" s="8" t="s">
        <v>73</v>
      </c>
      <c r="L24" s="10" t="n">
        <f aca="false">D24*50</f>
        <v>2285</v>
      </c>
      <c r="M24" s="11" t="n">
        <v>1.25</v>
      </c>
      <c r="N24" s="10" t="n">
        <f aca="false">M24*978</f>
        <v>1222.5</v>
      </c>
      <c r="O24" s="16" t="s">
        <v>78</v>
      </c>
      <c r="P24" s="13" t="s">
        <v>79</v>
      </c>
      <c r="Q24" s="14" t="n">
        <v>1056.254409</v>
      </c>
      <c r="R24" s="10" t="n">
        <v>114.020016</v>
      </c>
      <c r="S24" s="13" t="s">
        <v>80</v>
      </c>
      <c r="T24" s="8"/>
    </row>
    <row r="25" customFormat="false" ht="17.9" hidden="false" customHeight="false" outlineLevel="0" collapsed="false">
      <c r="A25" s="15" t="s">
        <v>81</v>
      </c>
      <c r="B25" s="8" t="s">
        <v>69</v>
      </c>
      <c r="C25" s="9" t="n">
        <v>39</v>
      </c>
      <c r="D25" s="20" t="n">
        <v>55.6</v>
      </c>
      <c r="E25" s="20" t="n">
        <v>6.3</v>
      </c>
      <c r="F25" s="20" t="n">
        <v>4.4</v>
      </c>
      <c r="G25" s="20" t="n">
        <v>1.2</v>
      </c>
      <c r="H25" s="20" t="n">
        <v>18.6</v>
      </c>
      <c r="I25" s="20" t="n">
        <v>3.6</v>
      </c>
      <c r="J25" s="8" t="s">
        <v>108</v>
      </c>
      <c r="K25" s="8" t="s">
        <v>82</v>
      </c>
      <c r="L25" s="10" t="n">
        <f aca="false">D25*50</f>
        <v>2780</v>
      </c>
      <c r="M25" s="11" t="n">
        <v>1.31</v>
      </c>
      <c r="N25" s="10" t="n">
        <f aca="false">M25*978</f>
        <v>1281.18</v>
      </c>
      <c r="O25" s="16" t="s">
        <v>83</v>
      </c>
      <c r="P25" s="13" t="s">
        <v>84</v>
      </c>
      <c r="Q25" s="14" t="n">
        <v>1105.95555</v>
      </c>
      <c r="R25" s="10" t="n">
        <v>156.035725</v>
      </c>
      <c r="S25" s="13" t="s">
        <v>85</v>
      </c>
      <c r="T25" s="8"/>
    </row>
    <row r="26" customFormat="false" ht="17.9" hidden="false" customHeight="false" outlineLevel="0" collapsed="false">
      <c r="A26" s="15" t="s">
        <v>86</v>
      </c>
      <c r="B26" s="8" t="s">
        <v>69</v>
      </c>
      <c r="C26" s="9" t="n">
        <v>39</v>
      </c>
      <c r="D26" s="20" t="n">
        <v>46.6</v>
      </c>
      <c r="E26" s="20" t="n">
        <v>3.6</v>
      </c>
      <c r="F26" s="20" t="n">
        <v>2.9</v>
      </c>
      <c r="G26" s="20" t="n">
        <v>0.9</v>
      </c>
      <c r="H26" s="20" t="n">
        <v>15.1</v>
      </c>
      <c r="I26" s="20" t="n">
        <v>2.4</v>
      </c>
      <c r="J26" s="8" t="s">
        <v>108</v>
      </c>
      <c r="K26" s="8" t="s">
        <v>82</v>
      </c>
      <c r="L26" s="10" t="n">
        <f aca="false">D26*50</f>
        <v>2330</v>
      </c>
      <c r="M26" s="11" t="n">
        <v>1.45</v>
      </c>
      <c r="N26" s="10" t="n">
        <f aca="false">M26*978</f>
        <v>1418.1</v>
      </c>
      <c r="O26" s="16" t="s">
        <v>83</v>
      </c>
      <c r="P26" s="13" t="s">
        <v>87</v>
      </c>
      <c r="Q26" s="14" t="n">
        <v>1093.138471</v>
      </c>
      <c r="R26" s="17" t="s">
        <v>37</v>
      </c>
      <c r="S26" s="13" t="s">
        <v>88</v>
      </c>
      <c r="T26" s="8"/>
    </row>
    <row r="27" customFormat="false" ht="17.9" hidden="false" customHeight="false" outlineLevel="0" collapsed="false">
      <c r="A27" s="15" t="s">
        <v>90</v>
      </c>
      <c r="B27" s="8" t="s">
        <v>69</v>
      </c>
      <c r="C27" s="9" t="n">
        <v>39</v>
      </c>
      <c r="D27" s="20" t="n">
        <v>62</v>
      </c>
      <c r="E27" s="20" t="n">
        <v>5.4</v>
      </c>
      <c r="F27" s="20" t="n">
        <v>7.2</v>
      </c>
      <c r="G27" s="20" t="n">
        <v>1.6</v>
      </c>
      <c r="H27" s="20" t="n">
        <v>28.5</v>
      </c>
      <c r="I27" s="20" t="n">
        <v>5.1</v>
      </c>
      <c r="J27" s="8" t="s">
        <v>108</v>
      </c>
      <c r="K27" s="8" t="s">
        <v>109</v>
      </c>
      <c r="L27" s="10" t="n">
        <f aca="false">D27*50</f>
        <v>3100</v>
      </c>
      <c r="M27" s="11" t="n">
        <v>1.28</v>
      </c>
      <c r="N27" s="10" t="n">
        <f aca="false">M27*978</f>
        <v>1251.84</v>
      </c>
      <c r="O27" s="16" t="s">
        <v>92</v>
      </c>
      <c r="P27" s="13" t="s">
        <v>93</v>
      </c>
      <c r="Q27" s="14" t="n">
        <v>1053.315467</v>
      </c>
      <c r="R27" s="10" t="n">
        <v>196.449156</v>
      </c>
      <c r="S27" s="13" t="s">
        <v>94</v>
      </c>
      <c r="T27" s="8"/>
    </row>
    <row r="28" customFormat="false" ht="17.9" hidden="false" customHeight="false" outlineLevel="0" collapsed="false">
      <c r="A28" s="24" t="s">
        <v>110</v>
      </c>
      <c r="B28" s="8" t="s">
        <v>69</v>
      </c>
      <c r="C28" s="9" t="n">
        <v>40</v>
      </c>
      <c r="D28" s="20" t="n">
        <v>61</v>
      </c>
      <c r="E28" s="17" t="s">
        <v>37</v>
      </c>
      <c r="F28" s="20" t="n">
        <v>6.8</v>
      </c>
      <c r="G28" s="20" t="n">
        <v>1.2</v>
      </c>
      <c r="H28" s="10" t="n">
        <v>34.3</v>
      </c>
      <c r="I28" s="17" t="s">
        <v>37</v>
      </c>
      <c r="J28" s="8" t="s">
        <v>108</v>
      </c>
      <c r="K28" s="8" t="s">
        <v>111</v>
      </c>
      <c r="L28" s="10" t="n">
        <f aca="false">D28*50</f>
        <v>3050</v>
      </c>
      <c r="M28" s="22" t="s">
        <v>37</v>
      </c>
      <c r="N28" s="21" t="s">
        <v>37</v>
      </c>
      <c r="O28" s="23" t="s">
        <v>37</v>
      </c>
      <c r="P28" s="13" t="s">
        <v>112</v>
      </c>
      <c r="Q28" s="14" t="n">
        <v>1160.836514</v>
      </c>
      <c r="R28" s="17" t="s">
        <v>37</v>
      </c>
      <c r="S28" s="13" t="s">
        <v>113</v>
      </c>
      <c r="T28" s="8"/>
    </row>
    <row r="29" customFormat="false" ht="17.9" hidden="false" customHeight="false" outlineLevel="0" collapsed="false">
      <c r="A29" s="24" t="s">
        <v>114</v>
      </c>
      <c r="B29" s="8" t="s">
        <v>69</v>
      </c>
      <c r="C29" s="9" t="n">
        <v>40</v>
      </c>
      <c r="D29" s="20" t="n">
        <v>55.9</v>
      </c>
      <c r="E29" s="20" t="n">
        <v>3.8</v>
      </c>
      <c r="F29" s="20" t="n">
        <v>5.4</v>
      </c>
      <c r="G29" s="20" t="n">
        <v>1.1</v>
      </c>
      <c r="H29" s="17" t="s">
        <v>37</v>
      </c>
      <c r="I29" s="17" t="s">
        <v>37</v>
      </c>
      <c r="J29" s="8" t="s">
        <v>108</v>
      </c>
      <c r="K29" s="8" t="s">
        <v>115</v>
      </c>
      <c r="L29" s="10" t="n">
        <f aca="false">D29*50</f>
        <v>2795</v>
      </c>
      <c r="M29" s="25" t="n">
        <v>1.44</v>
      </c>
      <c r="N29" s="10" t="n">
        <f aca="false">M29*978</f>
        <v>1408.32</v>
      </c>
      <c r="O29" s="16" t="s">
        <v>78</v>
      </c>
      <c r="P29" s="13" t="s">
        <v>116</v>
      </c>
      <c r="Q29" s="14" t="n">
        <v>1188.516685</v>
      </c>
      <c r="R29" s="10" t="n">
        <v>207.238429</v>
      </c>
      <c r="S29" s="13" t="s">
        <v>117</v>
      </c>
      <c r="T29" s="8"/>
    </row>
    <row r="30" customFormat="false" ht="17.9" hidden="false" customHeight="false" outlineLevel="0" collapsed="false">
      <c r="A30" s="24" t="s">
        <v>103</v>
      </c>
      <c r="B30" s="8" t="s">
        <v>69</v>
      </c>
      <c r="C30" s="9" t="n">
        <v>40</v>
      </c>
      <c r="D30" s="20" t="n">
        <v>62.7</v>
      </c>
      <c r="E30" s="20" t="n">
        <v>4.9</v>
      </c>
      <c r="F30" s="20" t="n">
        <v>7</v>
      </c>
      <c r="G30" s="17" t="s">
        <v>37</v>
      </c>
      <c r="H30" s="17" t="s">
        <v>37</v>
      </c>
      <c r="I30" s="17" t="s">
        <v>37</v>
      </c>
      <c r="J30" s="8" t="s">
        <v>108</v>
      </c>
      <c r="K30" s="8" t="s">
        <v>104</v>
      </c>
      <c r="L30" s="10" t="n">
        <f aca="false">D30*50</f>
        <v>3135</v>
      </c>
      <c r="M30" s="11" t="n">
        <v>1.59</v>
      </c>
      <c r="N30" s="10" t="n">
        <f aca="false">M30*978</f>
        <v>1555.02</v>
      </c>
      <c r="O30" s="16" t="s">
        <v>21</v>
      </c>
      <c r="P30" s="13" t="s">
        <v>105</v>
      </c>
      <c r="Q30" s="14" t="n">
        <v>1107.971856</v>
      </c>
      <c r="R30" s="17" t="s">
        <v>37</v>
      </c>
      <c r="S30" s="13" t="s">
        <v>106</v>
      </c>
      <c r="T30" s="8" t="s">
        <v>107</v>
      </c>
    </row>
    <row r="31" customFormat="false" ht="17.9" hidden="false" customHeight="false" outlineLevel="0" collapsed="false">
      <c r="A31" s="24" t="s">
        <v>118</v>
      </c>
      <c r="B31" s="8" t="s">
        <v>69</v>
      </c>
      <c r="C31" s="9" t="n">
        <v>34</v>
      </c>
      <c r="D31" s="20" t="n">
        <v>44.1</v>
      </c>
      <c r="E31" s="20" t="n">
        <v>5</v>
      </c>
      <c r="F31" s="20" t="n">
        <v>4.2</v>
      </c>
      <c r="G31" s="20" t="n">
        <v>1.2</v>
      </c>
      <c r="H31" s="17" t="s">
        <v>37</v>
      </c>
      <c r="I31" s="17" t="s">
        <v>37</v>
      </c>
      <c r="J31" s="8" t="s">
        <v>108</v>
      </c>
      <c r="K31" s="8" t="s">
        <v>119</v>
      </c>
      <c r="L31" s="10" t="n">
        <f aca="false">D31*50</f>
        <v>2205</v>
      </c>
      <c r="M31" s="22" t="s">
        <v>37</v>
      </c>
      <c r="N31" s="21" t="s">
        <v>37</v>
      </c>
      <c r="O31" s="23" t="s">
        <v>37</v>
      </c>
      <c r="P31" s="13" t="s">
        <v>120</v>
      </c>
      <c r="Q31" s="14" t="n">
        <v>1229.953488</v>
      </c>
      <c r="R31" s="10" t="n">
        <v>220.148669</v>
      </c>
      <c r="S31" s="13" t="s">
        <v>121</v>
      </c>
      <c r="T31" s="8"/>
    </row>
    <row r="32" customFormat="false" ht="15.75" hidden="false" customHeight="false" outlineLevel="0" collapsed="false">
      <c r="A32" s="24" t="s">
        <v>122</v>
      </c>
      <c r="B32" s="8" t="s">
        <v>69</v>
      </c>
      <c r="C32" s="9" t="n">
        <v>37</v>
      </c>
      <c r="D32" s="20" t="n">
        <v>53</v>
      </c>
      <c r="E32" s="20" t="n">
        <v>4.2</v>
      </c>
      <c r="F32" s="20" t="n">
        <v>5.1</v>
      </c>
      <c r="G32" s="20" t="n">
        <v>1.3</v>
      </c>
      <c r="H32" s="17" t="s">
        <v>37</v>
      </c>
      <c r="I32" s="17" t="s">
        <v>37</v>
      </c>
      <c r="J32" s="8" t="s">
        <v>108</v>
      </c>
      <c r="K32" s="8" t="s">
        <v>119</v>
      </c>
      <c r="L32" s="10" t="n">
        <f aca="false">D32*50</f>
        <v>2650</v>
      </c>
      <c r="M32" s="22" t="s">
        <v>37</v>
      </c>
      <c r="N32" s="21" t="s">
        <v>37</v>
      </c>
      <c r="O32" s="23" t="s">
        <v>37</v>
      </c>
      <c r="P32" s="19" t="s">
        <v>37</v>
      </c>
      <c r="Q32" s="21" t="s">
        <v>37</v>
      </c>
      <c r="R32" s="17" t="s">
        <v>37</v>
      </c>
      <c r="S32" s="19" t="s">
        <v>37</v>
      </c>
      <c r="T32" s="8"/>
    </row>
    <row r="33" customFormat="false" ht="17.9" hidden="false" customHeight="false" outlineLevel="0" collapsed="false">
      <c r="A33" s="24" t="s">
        <v>123</v>
      </c>
      <c r="B33" s="8" t="s">
        <v>69</v>
      </c>
      <c r="C33" s="9" t="n">
        <v>38</v>
      </c>
      <c r="D33" s="20" t="n">
        <v>44</v>
      </c>
      <c r="E33" s="20" t="n">
        <v>1.6</v>
      </c>
      <c r="F33" s="20" t="n">
        <v>2.3</v>
      </c>
      <c r="G33" s="20" t="n">
        <v>0.6</v>
      </c>
      <c r="H33" s="20" t="n">
        <v>24.6</v>
      </c>
      <c r="I33" s="20" t="n">
        <v>2.2</v>
      </c>
      <c r="J33" s="8" t="s">
        <v>108</v>
      </c>
      <c r="K33" s="8" t="s">
        <v>109</v>
      </c>
      <c r="L33" s="10" t="n">
        <f aca="false">D33*50</f>
        <v>2200</v>
      </c>
      <c r="M33" s="11" t="n">
        <v>1.31</v>
      </c>
      <c r="N33" s="10" t="n">
        <f aca="false">M33*978</f>
        <v>1281.18</v>
      </c>
      <c r="O33" s="16" t="s">
        <v>78</v>
      </c>
      <c r="P33" s="13" t="s">
        <v>124</v>
      </c>
      <c r="Q33" s="14" t="n">
        <v>1043.247365</v>
      </c>
      <c r="R33" s="10" t="n">
        <v>194.437802</v>
      </c>
      <c r="S33" s="13" t="s">
        <v>125</v>
      </c>
      <c r="T33" s="8"/>
    </row>
    <row r="34" customFormat="false" ht="17.9" hidden="false" customHeight="false" outlineLevel="0" collapsed="false">
      <c r="A34" s="24" t="s">
        <v>126</v>
      </c>
      <c r="B34" s="8" t="s">
        <v>69</v>
      </c>
      <c r="C34" s="9" t="n">
        <v>39</v>
      </c>
      <c r="D34" s="20" t="n">
        <v>76.1</v>
      </c>
      <c r="E34" s="20" t="n">
        <v>8.6</v>
      </c>
      <c r="F34" s="20" t="n">
        <v>6.6</v>
      </c>
      <c r="G34" s="20" t="n">
        <v>1.5</v>
      </c>
      <c r="H34" s="20" t="n">
        <v>20.7</v>
      </c>
      <c r="I34" s="20" t="n">
        <v>2.8</v>
      </c>
      <c r="J34" s="8" t="s">
        <v>108</v>
      </c>
      <c r="K34" s="8" t="s">
        <v>127</v>
      </c>
      <c r="L34" s="10" t="n">
        <f aca="false">D34*50</f>
        <v>3805</v>
      </c>
      <c r="M34" s="22" t="s">
        <v>37</v>
      </c>
      <c r="N34" s="21" t="s">
        <v>37</v>
      </c>
      <c r="O34" s="23" t="s">
        <v>37</v>
      </c>
      <c r="P34" s="13" t="s">
        <v>128</v>
      </c>
      <c r="Q34" s="14" t="n">
        <v>1072.653902</v>
      </c>
      <c r="R34" s="10" t="n">
        <v>115.943826</v>
      </c>
      <c r="S34" s="13" t="s">
        <v>129</v>
      </c>
      <c r="T34" s="8" t="s">
        <v>62</v>
      </c>
    </row>
    <row r="35" customFormat="false" ht="17.9" hidden="false" customHeight="false" outlineLevel="0" collapsed="false">
      <c r="A35" s="24" t="s">
        <v>130</v>
      </c>
      <c r="B35" s="8" t="s">
        <v>69</v>
      </c>
      <c r="C35" s="9" t="n">
        <v>40</v>
      </c>
      <c r="D35" s="20" t="n">
        <v>56.5</v>
      </c>
      <c r="E35" s="26" t="s">
        <v>37</v>
      </c>
      <c r="F35" s="20" t="n">
        <v>8</v>
      </c>
      <c r="G35" s="20" t="n">
        <v>0.32</v>
      </c>
      <c r="H35" s="21" t="s">
        <v>37</v>
      </c>
      <c r="I35" s="21" t="s">
        <v>37</v>
      </c>
      <c r="J35" s="8" t="s">
        <v>108</v>
      </c>
      <c r="K35" s="8" t="s">
        <v>131</v>
      </c>
      <c r="L35" s="10" t="n">
        <f aca="false">D35*50</f>
        <v>2825</v>
      </c>
      <c r="M35" s="11" t="n">
        <v>1.31</v>
      </c>
      <c r="N35" s="10" t="n">
        <f aca="false">M35*978</f>
        <v>1281.18</v>
      </c>
      <c r="O35" s="16" t="s">
        <v>25</v>
      </c>
      <c r="P35" s="13" t="s">
        <v>132</v>
      </c>
      <c r="Q35" s="14" t="n">
        <v>1115.457962</v>
      </c>
      <c r="R35" s="10" t="n">
        <v>190.651702</v>
      </c>
      <c r="S35" s="13" t="s">
        <v>133</v>
      </c>
      <c r="T35" s="8" t="s">
        <v>134</v>
      </c>
    </row>
    <row r="36" customFormat="false" ht="17.9" hidden="false" customHeight="false" outlineLevel="0" collapsed="false">
      <c r="A36" s="7" t="s">
        <v>135</v>
      </c>
      <c r="B36" s="8" t="s">
        <v>136</v>
      </c>
      <c r="C36" s="27" t="n">
        <v>25</v>
      </c>
      <c r="D36" s="26" t="s">
        <v>37</v>
      </c>
      <c r="E36" s="26" t="s">
        <v>37</v>
      </c>
      <c r="F36" s="26" t="s">
        <v>37</v>
      </c>
      <c r="G36" s="26" t="s">
        <v>37</v>
      </c>
      <c r="H36" s="26" t="s">
        <v>37</v>
      </c>
      <c r="I36" s="26" t="s">
        <v>37</v>
      </c>
      <c r="J36" s="28" t="s">
        <v>37</v>
      </c>
      <c r="K36" s="8" t="s">
        <v>137</v>
      </c>
      <c r="L36" s="20" t="n">
        <v>1205.7</v>
      </c>
      <c r="M36" s="11" t="n">
        <v>0.85</v>
      </c>
      <c r="N36" s="29" t="n">
        <f aca="false">(M36*978)</f>
        <v>831.3</v>
      </c>
      <c r="O36" s="16" t="s">
        <v>138</v>
      </c>
      <c r="P36" s="30" t="s">
        <v>139</v>
      </c>
      <c r="Q36" s="31" t="n">
        <v>918.7</v>
      </c>
      <c r="R36" s="10" t="n">
        <f aca="false">43167732/1000000</f>
        <v>43.167732</v>
      </c>
      <c r="S36" s="32" t="s">
        <v>140</v>
      </c>
      <c r="T36" s="8"/>
    </row>
    <row r="37" customFormat="false" ht="17.9" hidden="false" customHeight="false" outlineLevel="0" collapsed="false">
      <c r="A37" s="7" t="s">
        <v>141</v>
      </c>
      <c r="B37" s="8" t="s">
        <v>136</v>
      </c>
      <c r="C37" s="27" t="n">
        <v>29</v>
      </c>
      <c r="D37" s="26" t="s">
        <v>37</v>
      </c>
      <c r="E37" s="26" t="s">
        <v>37</v>
      </c>
      <c r="F37" s="26" t="s">
        <v>37</v>
      </c>
      <c r="G37" s="26" t="s">
        <v>37</v>
      </c>
      <c r="H37" s="26" t="s">
        <v>37</v>
      </c>
      <c r="I37" s="26" t="s">
        <v>37</v>
      </c>
      <c r="J37" s="28" t="s">
        <v>37</v>
      </c>
      <c r="K37" s="8" t="s">
        <v>142</v>
      </c>
      <c r="L37" s="20" t="n">
        <v>2927.1</v>
      </c>
      <c r="M37" s="11" t="n">
        <v>2.6</v>
      </c>
      <c r="N37" s="29" t="n">
        <f aca="false">(M37*978)</f>
        <v>2542.8</v>
      </c>
      <c r="O37" s="16" t="s">
        <v>143</v>
      </c>
      <c r="P37" s="30" t="s">
        <v>144</v>
      </c>
      <c r="Q37" s="20" t="n">
        <v>2300</v>
      </c>
      <c r="R37" s="10" t="n">
        <f aca="false">95772365/1000000</f>
        <v>95.772365</v>
      </c>
      <c r="S37" s="30" t="s">
        <v>145</v>
      </c>
    </row>
    <row r="38" customFormat="false" ht="17.9" hidden="false" customHeight="false" outlineLevel="0" collapsed="false">
      <c r="A38" s="7" t="s">
        <v>146</v>
      </c>
      <c r="B38" s="8" t="s">
        <v>136</v>
      </c>
      <c r="C38" s="27" t="n">
        <v>29</v>
      </c>
      <c r="D38" s="26" t="s">
        <v>37</v>
      </c>
      <c r="E38" s="26" t="s">
        <v>37</v>
      </c>
      <c r="F38" s="26" t="s">
        <v>37</v>
      </c>
      <c r="G38" s="26" t="s">
        <v>37</v>
      </c>
      <c r="H38" s="26" t="s">
        <v>37</v>
      </c>
      <c r="I38" s="26" t="s">
        <v>37</v>
      </c>
      <c r="J38" s="28" t="s">
        <v>37</v>
      </c>
      <c r="K38" s="8" t="s">
        <v>147</v>
      </c>
      <c r="L38" s="20" t="n">
        <v>2488</v>
      </c>
      <c r="M38" s="11" t="n">
        <v>2.98</v>
      </c>
      <c r="N38" s="1" t="n">
        <f aca="false">(M38*978)</f>
        <v>2914.44</v>
      </c>
      <c r="O38" s="16" t="s">
        <v>148</v>
      </c>
      <c r="P38" s="30" t="s">
        <v>149</v>
      </c>
      <c r="Q38" s="20" t="n">
        <v>2800</v>
      </c>
      <c r="R38" s="10" t="n">
        <f aca="false">174498729/1000000</f>
        <v>174.498729</v>
      </c>
      <c r="S38" s="30" t="s">
        <v>150</v>
      </c>
    </row>
    <row r="39" customFormat="false" ht="17.9" hidden="false" customHeight="false" outlineLevel="0" collapsed="false">
      <c r="A39" s="7" t="s">
        <v>151</v>
      </c>
      <c r="B39" s="8" t="s">
        <v>136</v>
      </c>
      <c r="C39" s="27" t="n">
        <v>24</v>
      </c>
      <c r="D39" s="26" t="s">
        <v>37</v>
      </c>
      <c r="E39" s="26" t="s">
        <v>37</v>
      </c>
      <c r="F39" s="26" t="s">
        <v>37</v>
      </c>
      <c r="G39" s="26" t="s">
        <v>37</v>
      </c>
      <c r="H39" s="26" t="s">
        <v>37</v>
      </c>
      <c r="I39" s="26" t="s">
        <v>37</v>
      </c>
      <c r="J39" s="28" t="s">
        <v>37</v>
      </c>
      <c r="K39" s="8" t="s">
        <v>152</v>
      </c>
      <c r="L39" s="20" t="n">
        <v>2039.74</v>
      </c>
      <c r="M39" s="11" t="n">
        <v>0.42</v>
      </c>
      <c r="N39" s="1" t="n">
        <f aca="false">(M39*978)</f>
        <v>410.76</v>
      </c>
      <c r="O39" s="16" t="s">
        <v>153</v>
      </c>
      <c r="P39" s="30" t="s">
        <v>154</v>
      </c>
      <c r="Q39" s="20" t="n">
        <v>384.1</v>
      </c>
      <c r="R39" s="10" t="n">
        <v>29.232</v>
      </c>
      <c r="S39" s="30" t="s">
        <v>155</v>
      </c>
      <c r="T39" s="8"/>
    </row>
    <row r="40" customFormat="false" ht="16.5" hidden="false" customHeight="true" outlineLevel="0" collapsed="false">
      <c r="A40" s="7" t="s">
        <v>156</v>
      </c>
      <c r="B40" s="8" t="s">
        <v>136</v>
      </c>
      <c r="C40" s="27" t="n">
        <v>21</v>
      </c>
      <c r="D40" s="26" t="s">
        <v>37</v>
      </c>
      <c r="E40" s="26" t="s">
        <v>37</v>
      </c>
      <c r="F40" s="26" t="s">
        <v>37</v>
      </c>
      <c r="G40" s="26" t="s">
        <v>37</v>
      </c>
      <c r="H40" s="26" t="s">
        <v>37</v>
      </c>
      <c r="I40" s="26" t="s">
        <v>37</v>
      </c>
      <c r="J40" s="28" t="s">
        <v>37</v>
      </c>
      <c r="K40" s="8" t="s">
        <v>157</v>
      </c>
      <c r="L40" s="20" t="n">
        <v>1097.5</v>
      </c>
      <c r="M40" s="33" t="s">
        <v>37</v>
      </c>
      <c r="N40" s="34" t="s">
        <v>37</v>
      </c>
      <c r="O40" s="16" t="s">
        <v>158</v>
      </c>
      <c r="P40" s="30" t="s">
        <v>159</v>
      </c>
      <c r="Q40" s="20" t="n">
        <v>470.2</v>
      </c>
      <c r="R40" s="10" t="n">
        <v>34.529</v>
      </c>
      <c r="S40" s="30" t="s">
        <v>160</v>
      </c>
      <c r="T40" s="8"/>
    </row>
    <row r="41" customFormat="false" ht="17.9" hidden="false" customHeight="false" outlineLevel="0" collapsed="false">
      <c r="A41" s="7" t="s">
        <v>161</v>
      </c>
      <c r="B41" s="8" t="s">
        <v>136</v>
      </c>
      <c r="C41" s="27" t="n">
        <v>25</v>
      </c>
      <c r="D41" s="26" t="s">
        <v>37</v>
      </c>
      <c r="E41" s="26" t="s">
        <v>37</v>
      </c>
      <c r="F41" s="26" t="s">
        <v>37</v>
      </c>
      <c r="G41" s="26" t="s">
        <v>37</v>
      </c>
      <c r="H41" s="26" t="s">
        <v>37</v>
      </c>
      <c r="I41" s="26" t="s">
        <v>37</v>
      </c>
      <c r="J41" s="28" t="s">
        <v>37</v>
      </c>
      <c r="K41" s="8" t="s">
        <v>162</v>
      </c>
      <c r="L41" s="20" t="n">
        <v>1249.3</v>
      </c>
      <c r="M41" s="11" t="n">
        <v>0.97</v>
      </c>
      <c r="N41" s="1" t="n">
        <f aca="false">(M41*978)</f>
        <v>948.66</v>
      </c>
      <c r="O41" s="16" t="s">
        <v>163</v>
      </c>
      <c r="P41" s="30" t="s">
        <v>164</v>
      </c>
      <c r="Q41" s="20" t="n">
        <v>854.6</v>
      </c>
      <c r="R41" s="10" t="s">
        <v>37</v>
      </c>
      <c r="S41" s="30" t="s">
        <v>165</v>
      </c>
      <c r="T41" s="8"/>
    </row>
    <row r="42" customFormat="false" ht="17.9" hidden="false" customHeight="false" outlineLevel="0" collapsed="false">
      <c r="A42" s="7" t="s">
        <v>166</v>
      </c>
      <c r="B42" s="8" t="s">
        <v>136</v>
      </c>
      <c r="C42" s="27" t="n">
        <v>24</v>
      </c>
      <c r="D42" s="26" t="s">
        <v>37</v>
      </c>
      <c r="E42" s="26" t="s">
        <v>37</v>
      </c>
      <c r="F42" s="26" t="s">
        <v>37</v>
      </c>
      <c r="G42" s="26" t="s">
        <v>37</v>
      </c>
      <c r="H42" s="26" t="s">
        <v>37</v>
      </c>
      <c r="I42" s="26" t="s">
        <v>37</v>
      </c>
      <c r="J42" s="28" t="s">
        <v>37</v>
      </c>
      <c r="K42" s="8" t="s">
        <v>167</v>
      </c>
      <c r="L42" s="20" t="n">
        <v>1784</v>
      </c>
      <c r="M42" s="33" t="s">
        <v>37</v>
      </c>
      <c r="N42" s="34" t="s">
        <v>37</v>
      </c>
      <c r="O42" s="16" t="s">
        <v>168</v>
      </c>
      <c r="P42" s="30" t="s">
        <v>169</v>
      </c>
      <c r="Q42" s="20" t="n">
        <v>778.7</v>
      </c>
      <c r="R42" s="10" t="n">
        <v>32.65</v>
      </c>
      <c r="S42" s="30" t="s">
        <v>170</v>
      </c>
      <c r="T42" s="8"/>
    </row>
    <row r="43" customFormat="false" ht="17.9" hidden="false" customHeight="false" outlineLevel="0" collapsed="false">
      <c r="A43" s="7" t="s">
        <v>171</v>
      </c>
      <c r="B43" s="8" t="s">
        <v>136</v>
      </c>
      <c r="C43" s="27" t="n">
        <v>23</v>
      </c>
      <c r="D43" s="26" t="s">
        <v>37</v>
      </c>
      <c r="E43" s="26" t="s">
        <v>37</v>
      </c>
      <c r="F43" s="26" t="s">
        <v>37</v>
      </c>
      <c r="G43" s="26" t="s">
        <v>37</v>
      </c>
      <c r="H43" s="26" t="s">
        <v>37</v>
      </c>
      <c r="I43" s="26" t="s">
        <v>37</v>
      </c>
      <c r="J43" s="28" t="s">
        <v>37</v>
      </c>
      <c r="K43" s="8" t="s">
        <v>172</v>
      </c>
      <c r="L43" s="20" t="n">
        <v>1421.92</v>
      </c>
      <c r="M43" s="11" t="n">
        <v>0.93</v>
      </c>
      <c r="N43" s="1" t="n">
        <f aca="false">(M43*978)</f>
        <v>909.54</v>
      </c>
      <c r="O43" s="16" t="s">
        <v>173</v>
      </c>
      <c r="P43" s="30" t="s">
        <v>174</v>
      </c>
      <c r="Q43" s="20" t="n">
        <v>669.9</v>
      </c>
      <c r="R43" s="10" t="n">
        <v>30.876</v>
      </c>
      <c r="S43" s="30" t="s">
        <v>175</v>
      </c>
      <c r="T43" s="8"/>
    </row>
    <row r="44" customFormat="false" ht="17.9" hidden="false" customHeight="false" outlineLevel="0" collapsed="false">
      <c r="A44" s="7" t="s">
        <v>176</v>
      </c>
      <c r="B44" s="8" t="s">
        <v>136</v>
      </c>
      <c r="C44" s="27" t="n">
        <v>32</v>
      </c>
      <c r="D44" s="26" t="s">
        <v>37</v>
      </c>
      <c r="E44" s="26" t="s">
        <v>37</v>
      </c>
      <c r="F44" s="26" t="s">
        <v>37</v>
      </c>
      <c r="G44" s="26" t="s">
        <v>37</v>
      </c>
      <c r="H44" s="26" t="s">
        <v>37</v>
      </c>
      <c r="I44" s="26" t="s">
        <v>37</v>
      </c>
      <c r="J44" s="28" t="s">
        <v>37</v>
      </c>
      <c r="K44" s="8" t="s">
        <v>177</v>
      </c>
      <c r="L44" s="20" t="n">
        <v>2480.25</v>
      </c>
      <c r="M44" s="11" t="n">
        <v>1</v>
      </c>
      <c r="N44" s="29" t="n">
        <f aca="false">(M44*978)</f>
        <v>978</v>
      </c>
      <c r="O44" s="16" t="s">
        <v>178</v>
      </c>
      <c r="P44" s="30" t="s">
        <v>179</v>
      </c>
      <c r="Q44" s="20" t="n">
        <v>842.9</v>
      </c>
      <c r="R44" s="10" t="n">
        <v>39.108</v>
      </c>
      <c r="S44" s="30" t="s">
        <v>180</v>
      </c>
      <c r="T44" s="8"/>
    </row>
    <row r="45" customFormat="false" ht="17.9" hidden="false" customHeight="false" outlineLevel="0" collapsed="false">
      <c r="A45" s="7" t="s">
        <v>181</v>
      </c>
      <c r="B45" s="8" t="s">
        <v>136</v>
      </c>
      <c r="C45" s="27" t="n">
        <v>25</v>
      </c>
      <c r="D45" s="26" t="s">
        <v>37</v>
      </c>
      <c r="E45" s="26" t="s">
        <v>37</v>
      </c>
      <c r="F45" s="26" t="s">
        <v>37</v>
      </c>
      <c r="G45" s="26" t="s">
        <v>37</v>
      </c>
      <c r="H45" s="26" t="s">
        <v>37</v>
      </c>
      <c r="I45" s="26" t="s">
        <v>37</v>
      </c>
      <c r="J45" s="28" t="s">
        <v>37</v>
      </c>
      <c r="K45" s="8" t="s">
        <v>182</v>
      </c>
      <c r="L45" s="20" t="n">
        <v>2110.7</v>
      </c>
      <c r="M45" s="35" t="s">
        <v>37</v>
      </c>
      <c r="N45" s="34" t="s">
        <v>37</v>
      </c>
      <c r="O45" s="16" t="s">
        <v>183</v>
      </c>
      <c r="P45" s="30" t="s">
        <v>184</v>
      </c>
      <c r="Q45" s="20" t="n">
        <v>1400</v>
      </c>
      <c r="R45" s="10" t="n">
        <v>134.02</v>
      </c>
      <c r="S45" s="30" t="s">
        <v>185</v>
      </c>
      <c r="T45" s="8"/>
    </row>
    <row r="46" customFormat="false" ht="17.9" hidden="false" customHeight="false" outlineLevel="0" collapsed="false">
      <c r="A46" s="7" t="s">
        <v>186</v>
      </c>
      <c r="B46" s="8" t="s">
        <v>136</v>
      </c>
      <c r="C46" s="27" t="n">
        <v>25</v>
      </c>
      <c r="D46" s="26" t="s">
        <v>37</v>
      </c>
      <c r="E46" s="26" t="s">
        <v>37</v>
      </c>
      <c r="F46" s="26" t="s">
        <v>37</v>
      </c>
      <c r="G46" s="26" t="s">
        <v>37</v>
      </c>
      <c r="H46" s="26" t="s">
        <v>37</v>
      </c>
      <c r="I46" s="26" t="s">
        <v>37</v>
      </c>
      <c r="J46" s="28" t="s">
        <v>37</v>
      </c>
      <c r="K46" s="8" t="s">
        <v>187</v>
      </c>
      <c r="L46" s="20" t="n">
        <v>2350</v>
      </c>
      <c r="M46" s="11" t="n">
        <v>1.68</v>
      </c>
      <c r="N46" s="1" t="n">
        <f aca="false">(M46*978)</f>
        <v>1643.04</v>
      </c>
      <c r="O46" s="16" t="s">
        <v>188</v>
      </c>
      <c r="P46" s="30" t="s">
        <v>189</v>
      </c>
      <c r="Q46" s="20" t="n">
        <v>1400</v>
      </c>
      <c r="R46" s="10" t="n">
        <v>59.578</v>
      </c>
      <c r="S46" s="28" t="s">
        <v>37</v>
      </c>
      <c r="T46" s="8"/>
    </row>
    <row r="47" customFormat="false" ht="17.9" hidden="false" customHeight="false" outlineLevel="0" collapsed="false">
      <c r="A47" s="7" t="s">
        <v>190</v>
      </c>
      <c r="B47" s="8" t="s">
        <v>136</v>
      </c>
      <c r="C47" s="27" t="n">
        <v>26</v>
      </c>
      <c r="D47" s="26" t="s">
        <v>37</v>
      </c>
      <c r="E47" s="26" t="s">
        <v>37</v>
      </c>
      <c r="F47" s="26" t="s">
        <v>37</v>
      </c>
      <c r="G47" s="26" t="s">
        <v>37</v>
      </c>
      <c r="H47" s="26" t="s">
        <v>37</v>
      </c>
      <c r="I47" s="26" t="s">
        <v>37</v>
      </c>
      <c r="J47" s="28" t="s">
        <v>37</v>
      </c>
      <c r="K47" s="8" t="s">
        <v>191</v>
      </c>
      <c r="L47" s="20" t="n">
        <v>1660</v>
      </c>
      <c r="M47" s="33" t="s">
        <v>37</v>
      </c>
      <c r="N47" s="34" t="s">
        <v>37</v>
      </c>
      <c r="O47" s="16" t="s">
        <v>192</v>
      </c>
      <c r="P47" s="30" t="s">
        <v>193</v>
      </c>
      <c r="Q47" s="20" t="n">
        <v>786.3</v>
      </c>
      <c r="R47" s="10" t="n">
        <v>33.084</v>
      </c>
      <c r="S47" s="30" t="s">
        <v>194</v>
      </c>
      <c r="T47" s="8"/>
    </row>
    <row r="48" customFormat="false" ht="17.9" hidden="false" customHeight="false" outlineLevel="0" collapsed="false">
      <c r="A48" s="7" t="s">
        <v>195</v>
      </c>
      <c r="B48" s="8" t="s">
        <v>136</v>
      </c>
      <c r="C48" s="27" t="n">
        <v>28</v>
      </c>
      <c r="D48" s="26" t="s">
        <v>37</v>
      </c>
      <c r="E48" s="26" t="s">
        <v>37</v>
      </c>
      <c r="F48" s="26" t="s">
        <v>37</v>
      </c>
      <c r="G48" s="26" t="s">
        <v>37</v>
      </c>
      <c r="H48" s="26" t="s">
        <v>37</v>
      </c>
      <c r="I48" s="26" t="s">
        <v>37</v>
      </c>
      <c r="J48" s="28" t="s">
        <v>37</v>
      </c>
      <c r="K48" s="8" t="s">
        <v>196</v>
      </c>
      <c r="L48" s="20" t="n">
        <v>2218.3</v>
      </c>
      <c r="M48" s="33" t="s">
        <v>37</v>
      </c>
      <c r="N48" s="34" t="s">
        <v>37</v>
      </c>
      <c r="O48" s="16" t="s">
        <v>197</v>
      </c>
      <c r="P48" s="30" t="s">
        <v>198</v>
      </c>
      <c r="Q48" s="20" t="n">
        <v>784.5</v>
      </c>
      <c r="R48" s="10" t="n">
        <v>54.115</v>
      </c>
      <c r="S48" s="30" t="s">
        <v>199</v>
      </c>
      <c r="T48" s="8"/>
    </row>
  </sheetData>
  <hyperlinks>
    <hyperlink ref="P2" r:id="rId1" display="ARS-UCD2.0"/>
    <hyperlink ref="S2" r:id="rId2" display="NKLS02"/>
    <hyperlink ref="P3" r:id="rId3" display="ARS-UI_Ramb_v3.0"/>
    <hyperlink ref="S3" r:id="rId4" display="JAEVFA01"/>
    <hyperlink ref="P4" r:id="rId5" display="ARS1.2"/>
    <hyperlink ref="S4" r:id="rId6" display="LWLT01"/>
    <hyperlink ref="P5" r:id="rId7" display="UU_Cfam_GSD_1.0"/>
    <hyperlink ref="S5" r:id="rId8" display="JAAHUQ01"/>
    <hyperlink ref="P6" r:id="rId9" display="EquCab3.0"/>
    <hyperlink ref="S6" r:id="rId10" display="PJAA01"/>
    <hyperlink ref="P7" r:id="rId11" display="GRCh38.p14"/>
    <hyperlink ref="P8" r:id="rId12" display="Mmul_10"/>
    <hyperlink ref="S8" r:id="rId13" display="QNVO02"/>
    <hyperlink ref="P9" r:id="rId14" display="GRCm39"/>
    <hyperlink ref="P10" r:id="rId15" display="Sscrofa11.1"/>
    <hyperlink ref="S10" r:id="rId16" display="AEMK02"/>
    <hyperlink ref="P11" r:id="rId17" display="ASM1759144v1"/>
    <hyperlink ref="S11" r:id="rId18" display="JABCKX01"/>
    <hyperlink ref="P12" r:id="rId19" display="ASM2022604v1"/>
    <hyperlink ref="S12" r:id="rId20" display="JAGTXV01"/>
    <hyperlink ref="P14" r:id="rId21" display="Coturnix japonica 2.1"/>
    <hyperlink ref="S14" r:id="rId22" display="LSZS01"/>
    <hyperlink ref="P15" r:id="rId23" display="bTaeGut1.4.pri"/>
    <hyperlink ref="S15" r:id="rId24" display="RRCB02"/>
    <hyperlink ref="P16" r:id="rId25" display="bHirRus1.pri.v3"/>
    <hyperlink ref="S16" r:id="rId26" display="JADDRP03"/>
    <hyperlink ref="P17" r:id="rId27" display="IEE_cmpg_Riparia_riparia_6505"/>
    <hyperlink ref="S17" r:id="rId28" display="JAIXNV01"/>
    <hyperlink ref="P18" r:id="rId29" display="bGalGal1.mat.broiler.GRCg7b"/>
    <hyperlink ref="S18" r:id="rId30" display="JAENSK01"/>
    <hyperlink ref="P19" r:id="rId31" display="bApuApu2.pri.cur"/>
    <hyperlink ref="S19" r:id="rId32" display="JAJGQY01"/>
    <hyperlink ref="P20" r:id="rId33" display="ASM3478277v1"/>
    <hyperlink ref="S20" r:id="rId34" display="JAVKLB01"/>
    <hyperlink ref="P21" r:id="rId35" display="Cliv_1.0"/>
    <hyperlink ref="S21" r:id="rId36" display="AKCR01"/>
    <hyperlink ref="P23" r:id="rId37" display="Coturnix japonica 2.1"/>
    <hyperlink ref="S23" r:id="rId38" display="LSZS01"/>
    <hyperlink ref="P24" r:id="rId39" display="bTaeGut1.4.pri"/>
    <hyperlink ref="S24" r:id="rId40" display="RRCB02"/>
    <hyperlink ref="P25" r:id="rId41" display="bHirRus1.pri.v3"/>
    <hyperlink ref="S25" r:id="rId42" display="JADDRP03"/>
    <hyperlink ref="P26" r:id="rId43" display="IEE_cmpg_Riparia_riparia_6505"/>
    <hyperlink ref="S26" r:id="rId44" display="JAIXNV01"/>
    <hyperlink ref="P27" r:id="rId45" display="bGalGal1.mat.broiler.GRCg7b"/>
    <hyperlink ref="S27" r:id="rId46" display="JAENSK01"/>
    <hyperlink ref="P28" r:id="rId47" display="rheAme1"/>
    <hyperlink ref="S28" r:id="rId48" display="PTEV01"/>
    <hyperlink ref="P29" r:id="rId49" display="ZJU1.0"/>
    <hyperlink ref="S29" r:id="rId50" display="JACGAL01"/>
    <hyperlink ref="P30" r:id="rId51" display="Cliv_1.0"/>
    <hyperlink ref="S30" r:id="rId52" display="AKCR01"/>
    <hyperlink ref="P31" r:id="rId53" display="bSteHir1.pri"/>
    <hyperlink ref="S31" r:id="rId54" display="WNMW01"/>
    <hyperlink ref="P33" r:id="rId55" display="NumMel1.0"/>
    <hyperlink ref="S33" r:id="rId56" display="MTSP01"/>
    <hyperlink ref="P34" r:id="rId57" display="Motacilla_alba_V1.0_pri"/>
    <hyperlink ref="S34" r:id="rId58" display="JACXWE01"/>
    <hyperlink ref="P35" r:id="rId59" display="Turkey_5.1"/>
    <hyperlink ref="S35" r:id="rId60" display="ADDD02"/>
    <hyperlink ref="P36" r:id="rId61" display="fEsoLuc1.pri"/>
    <hyperlink ref="P37" r:id="rId62" display="USDA_OmykA_1.1"/>
    <hyperlink ref="S37" r:id="rId63" display="JAAXML02"/>
    <hyperlink ref="P38" r:id="rId64" display="Ssal_v3.1"/>
    <hyperlink ref="S38" r:id="rId65" display="CAJNNT02"/>
    <hyperlink ref="P39" r:id="rId66" display="fTakRub1.3"/>
    <hyperlink ref="S39" r:id="rId67" display="CAAJGN03"/>
    <hyperlink ref="P40" r:id="rId68" display="Cse_v1.0"/>
    <hyperlink ref="S40" r:id="rId69" display="AGRG01"/>
    <hyperlink ref="P41" r:id="rId70" display="NCSU_Asbu1"/>
    <hyperlink ref="S41" r:id="rId71" display="JAGKPV01"/>
    <hyperlink ref="P42" r:id="rId72" display="ASM292280v2"/>
    <hyperlink ref="S42" r:id="rId73" display="NVQA02"/>
    <hyperlink ref="P43" r:id="rId74" display="gadMor3.0"/>
    <hyperlink ref="S43" r:id="rId75" display="CABHMC01"/>
    <hyperlink ref="P44" r:id="rId76" display="Coco_2.0"/>
    <hyperlink ref="S44" r:id="rId77" display="LBML02"/>
    <hyperlink ref="P45" r:id="rId78" display="Astyanax_mexicanus-2.0"/>
    <hyperlink ref="S45" r:id="rId79" display="APWO02"/>
    <hyperlink ref="P46" r:id="rId80" display="GRCz11"/>
    <hyperlink ref="P47" r:id="rId81" display="Ch_v2.0.2"/>
    <hyperlink ref="S47" r:id="rId82" display="CAADHV01"/>
    <hyperlink ref="P48" r:id="rId83" display="fSclFor1.1"/>
    <hyperlink ref="S48" r:id="rId84" display="CAAHFQ0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6" activeCellId="0" sqref="A36"/>
    </sheetView>
  </sheetViews>
  <sheetFormatPr defaultColWidth="11" defaultRowHeight="15.75" zeroHeight="false" outlineLevelRow="0" outlineLevelCol="0"/>
  <cols>
    <col collapsed="false" customWidth="true" hidden="false" outlineLevel="0" max="1" min="1" style="0" width="19.12"/>
    <col collapsed="false" customWidth="true" hidden="false" outlineLevel="0" max="4" min="4" style="1" width="13"/>
    <col collapsed="false" customWidth="true" hidden="false" outlineLevel="0" max="5" min="5" style="1" width="25.37"/>
    <col collapsed="false" customWidth="true" hidden="false" outlineLevel="0" max="6" min="6" style="1" width="24.37"/>
    <col collapsed="false" customWidth="true" hidden="false" outlineLevel="0" max="7" min="7" style="1" width="25.88"/>
  </cols>
  <sheetData>
    <row r="1" s="1" customFormat="true" ht="15.75" hidden="false" customHeight="false" outlineLevel="0" collapsed="false">
      <c r="A1" s="6" t="s">
        <v>0</v>
      </c>
      <c r="B1" s="6" t="s">
        <v>1</v>
      </c>
      <c r="C1" s="6" t="s">
        <v>7</v>
      </c>
      <c r="D1" s="6" t="s">
        <v>200</v>
      </c>
      <c r="E1" s="6" t="s">
        <v>201</v>
      </c>
      <c r="F1" s="6" t="s">
        <v>202</v>
      </c>
      <c r="G1" s="6" t="s">
        <v>203</v>
      </c>
    </row>
    <row r="2" customFormat="false" ht="15.75" hidden="false" customHeight="false" outlineLevel="0" collapsed="false">
      <c r="A2" s="36" t="s">
        <v>17</v>
      </c>
      <c r="B2" s="37" t="s">
        <v>18</v>
      </c>
      <c r="C2" s="37" t="str">
        <f aca="false">Data!J2</f>
        <v>Male</v>
      </c>
      <c r="D2" s="38" t="n">
        <f aca="false">Data!D2/Data!C2</f>
        <v>1.58433333333333</v>
      </c>
      <c r="E2" s="39" t="n">
        <f aca="false">Data!L2/Data!N2</f>
        <v>0.656745702757973</v>
      </c>
      <c r="F2" s="39" t="n">
        <f aca="false">Data!L2/Data!Q2</f>
        <v>0.857734839221631</v>
      </c>
      <c r="G2" s="39" t="n">
        <f aca="false">Data!F2/Data!H2</f>
        <v>0.174074074074074</v>
      </c>
    </row>
    <row r="3" customFormat="false" ht="15.75" hidden="false" customHeight="false" outlineLevel="0" collapsed="false">
      <c r="A3" s="36" t="str">
        <f aca="false">Data!A3</f>
        <v>Ovis aries </v>
      </c>
      <c r="B3" s="37" t="str">
        <f aca="false">Data!B3</f>
        <v>Mammal</v>
      </c>
      <c r="C3" s="37" t="str">
        <f aca="false">Data!J3</f>
        <v>Male</v>
      </c>
      <c r="D3" s="38" t="n">
        <f aca="false">Data!D3/Data!C3</f>
        <v>2.32962962962963</v>
      </c>
      <c r="E3" s="39" t="n">
        <f aca="false">Data!L3/Data!N3</f>
        <v>0.94303414113428</v>
      </c>
      <c r="F3" s="39" t="n">
        <f aca="false">Data!L3/Data!Q3</f>
        <v>1.18498261903854</v>
      </c>
      <c r="G3" s="39" t="n">
        <f aca="false">Data!F3/Data!H3</f>
        <v>0.213103448275862</v>
      </c>
    </row>
    <row r="4" customFormat="false" ht="15.75" hidden="false" customHeight="false" outlineLevel="0" collapsed="false">
      <c r="A4" s="36" t="str">
        <f aca="false">Data!A4</f>
        <v>Capra hircus</v>
      </c>
      <c r="B4" s="37" t="str">
        <f aca="false">Data!B4</f>
        <v>Mammal</v>
      </c>
      <c r="C4" s="37" t="str">
        <f aca="false">Data!J4</f>
        <v>Male</v>
      </c>
      <c r="D4" s="38" t="n">
        <f aca="false">Data!D4/Data!C4</f>
        <v>2.01866666666667</v>
      </c>
      <c r="E4" s="39" t="n">
        <f aca="false">Data!L4/Data!N4</f>
        <v>0.95559090105784</v>
      </c>
      <c r="F4" s="39" t="n">
        <f aca="false">Data!L4/Data!Q4</f>
        <v>1.03606362178328</v>
      </c>
      <c r="G4" s="39" t="n">
        <f aca="false">Data!F4/Data!H4</f>
        <v>0.182485875706215</v>
      </c>
    </row>
    <row r="5" customFormat="false" ht="15.75" hidden="false" customHeight="false" outlineLevel="0" collapsed="false">
      <c r="A5" s="36" t="str">
        <f aca="false">Data!A5</f>
        <v>Canis lupus familiiaris</v>
      </c>
      <c r="B5" s="37" t="str">
        <f aca="false">Data!B5</f>
        <v>Mammal</v>
      </c>
      <c r="C5" s="37" t="str">
        <f aca="false">Data!J5</f>
        <v>Male</v>
      </c>
      <c r="D5" s="38" t="n">
        <f aca="false">Data!D5/Data!C5</f>
        <v>1.05263157894737</v>
      </c>
      <c r="E5" s="39" t="n">
        <f aca="false">Data!L5/Data!N5</f>
        <v>0.710065894114974</v>
      </c>
      <c r="F5" s="39" t="n">
        <f aca="false">Data!L5/Data!Q5</f>
        <v>0.805807177710675</v>
      </c>
      <c r="G5" s="39" t="n">
        <f aca="false">Data!F5/Data!H5</f>
        <v>0.119627507163324</v>
      </c>
    </row>
    <row r="6" customFormat="false" ht="15.75" hidden="false" customHeight="false" outlineLevel="0" collapsed="false">
      <c r="A6" s="36" t="str">
        <f aca="false">Data!A6</f>
        <v>Equus cabellus</v>
      </c>
      <c r="B6" s="37" t="str">
        <f aca="false">Data!B6</f>
        <v>Mammal</v>
      </c>
      <c r="C6" s="37" t="str">
        <f aca="false">Data!J6</f>
        <v>Male</v>
      </c>
      <c r="D6" s="38" t="n">
        <f aca="false">Data!D6/Data!C6</f>
        <v>1.5971875</v>
      </c>
      <c r="E6" s="39" t="n">
        <f aca="false">Data!L6/Data!N6</f>
        <v>0.814014232109525</v>
      </c>
      <c r="F6" s="39" t="n">
        <f aca="false">Data!L6/Data!Q6</f>
        <v>1.01936637554293</v>
      </c>
      <c r="G6" s="40" t="s">
        <v>37</v>
      </c>
    </row>
    <row r="7" customFormat="false" ht="15.75" hidden="false" customHeight="false" outlineLevel="0" collapsed="false">
      <c r="A7" s="36" t="str">
        <f aca="false">Data!A7</f>
        <v>Homo sapiens</v>
      </c>
      <c r="B7" s="37" t="str">
        <f aca="false">Data!B7</f>
        <v>Mammal</v>
      </c>
      <c r="C7" s="37" t="str">
        <f aca="false">Data!J7</f>
        <v>Male</v>
      </c>
      <c r="D7" s="38" t="n">
        <f aca="false">Data!D7/Data!C7</f>
        <v>2.16521739130435</v>
      </c>
      <c r="E7" s="39" t="n">
        <f aca="false">Data!L7/Data!N7</f>
        <v>0.727432077125329</v>
      </c>
      <c r="F7" s="39" t="n">
        <f aca="false">Data!L7/Data!Q7</f>
        <v>0.803370662474916</v>
      </c>
      <c r="G7" s="40" t="s">
        <v>37</v>
      </c>
    </row>
    <row r="8" customFormat="false" ht="15.75" hidden="false" customHeight="false" outlineLevel="0" collapsed="false">
      <c r="A8" s="36" t="str">
        <f aca="false">Data!A8</f>
        <v>Macaca mulatta</v>
      </c>
      <c r="B8" s="37" t="str">
        <f aca="false">Data!B8</f>
        <v>Mammal</v>
      </c>
      <c r="C8" s="37" t="str">
        <f aca="false">Data!J8</f>
        <v>Male</v>
      </c>
      <c r="D8" s="38" t="n">
        <f aca="false">Data!D8/Data!C8</f>
        <v>1.85714285714286</v>
      </c>
      <c r="E8" s="39" t="n">
        <f aca="false">Data!L8/Data!N8</f>
        <v>0.555394158962353</v>
      </c>
      <c r="F8" s="39" t="n">
        <f aca="false">Data!L8/Data!Q8</f>
        <v>0.656275091100524</v>
      </c>
      <c r="G8" s="40" t="s">
        <v>37</v>
      </c>
    </row>
    <row r="9" customFormat="false" ht="15.75" hidden="false" customHeight="false" outlineLevel="0" collapsed="false">
      <c r="A9" s="36" t="str">
        <f aca="false">Data!A9</f>
        <v>Mus musculus domesticus</v>
      </c>
      <c r="B9" s="37" t="str">
        <f aca="false">Data!B9</f>
        <v>Mammal</v>
      </c>
      <c r="C9" s="37" t="str">
        <f aca="false">Data!J9</f>
        <v>Male</v>
      </c>
      <c r="D9" s="38" t="n">
        <f aca="false">Data!D9/Data!C9</f>
        <v>1.135</v>
      </c>
      <c r="E9" s="39" t="n">
        <f aca="false">Data!L9/Data!N9</f>
        <v>0.357086676105081</v>
      </c>
      <c r="F9" s="39" t="n">
        <f aca="false">Data!L9/Data!Q9</f>
        <v>0.416024279971641</v>
      </c>
      <c r="G9" s="39" t="n">
        <f aca="false">Data!F9/Data!H9</f>
        <v>0.118333333333333</v>
      </c>
    </row>
    <row r="10" customFormat="false" ht="15.75" hidden="false" customHeight="false" outlineLevel="0" collapsed="false">
      <c r="A10" s="36" t="str">
        <f aca="false">Data!A10</f>
        <v>Sus scrofa</v>
      </c>
      <c r="B10" s="37" t="str">
        <f aca="false">Data!B10</f>
        <v>Mammal</v>
      </c>
      <c r="C10" s="37" t="str">
        <f aca="false">Data!J10</f>
        <v>Male</v>
      </c>
      <c r="D10" s="38" t="n">
        <f aca="false">Data!D10/Data!C10</f>
        <v>1.68421052631579</v>
      </c>
      <c r="E10" s="39" t="n">
        <f aca="false">Data!L10/Data!N10</f>
        <v>0.509654772598411</v>
      </c>
      <c r="F10" s="39" t="n">
        <f aca="false">Data!L10/Data!Q10</f>
        <v>0.639515049342933</v>
      </c>
      <c r="G10" s="39" t="n">
        <f aca="false">Data!F10/Data!H10</f>
        <v>0.132102962603205</v>
      </c>
    </row>
    <row r="11" customFormat="false" ht="15.75" hidden="false" customHeight="false" outlineLevel="0" collapsed="false">
      <c r="A11" s="36" t="str">
        <f aca="false">Data!A11</f>
        <v>Giraffa reticulata</v>
      </c>
      <c r="B11" s="37" t="str">
        <f aca="false">Data!B11</f>
        <v>Mammal</v>
      </c>
      <c r="C11" s="37" t="str">
        <f aca="false">Data!J11</f>
        <v>Male</v>
      </c>
      <c r="D11" s="38" t="n">
        <f aca="false">Data!D11/Data!C11</f>
        <v>1.79933333333333</v>
      </c>
      <c r="E11" s="39" t="n">
        <f aca="false">Data!L11/Data!N11</f>
        <v>0.512957937069051</v>
      </c>
      <c r="F11" s="39" t="n">
        <f aca="false">Data!L11/Data!Q11</f>
        <v>0.552738404846352</v>
      </c>
      <c r="G11" s="40" t="s">
        <v>37</v>
      </c>
    </row>
    <row r="12" customFormat="false" ht="15.75" hidden="false" customHeight="false" outlineLevel="0" collapsed="false">
      <c r="A12" s="36" t="str">
        <f aca="false">Data!A12</f>
        <v>Munticacus reevesi</v>
      </c>
      <c r="B12" s="37" t="str">
        <f aca="false">Data!B12</f>
        <v>Mammal</v>
      </c>
      <c r="C12" s="37" t="str">
        <f aca="false">Data!J12</f>
        <v>Male</v>
      </c>
      <c r="D12" s="38" t="n">
        <f aca="false">Data!D12/Data!C12</f>
        <v>1.29565217391304</v>
      </c>
      <c r="E12" s="39" t="n">
        <f aca="false">Data!L12/Data!N12</f>
        <v>0.534567502601083</v>
      </c>
      <c r="F12" s="39" t="n">
        <f aca="false">Data!L12/Data!Q12</f>
        <v>0.597430416174783</v>
      </c>
      <c r="G12" s="39" t="n">
        <f aca="false">Data!F12/Data!H12</f>
        <v>0.06875</v>
      </c>
    </row>
    <row r="13" customFormat="false" ht="15.75" hidden="false" customHeight="false" outlineLevel="0" collapsed="false">
      <c r="A13" s="36" t="str">
        <f aca="false">Data!A13</f>
        <v>Anser anser</v>
      </c>
      <c r="B13" s="37" t="str">
        <f aca="false">Data!B13</f>
        <v>Avian</v>
      </c>
      <c r="C13" s="37" t="str">
        <f aca="false">Data!J13</f>
        <v>Male</v>
      </c>
      <c r="D13" s="38" t="n">
        <f aca="false">Data!D13/Data!C13</f>
        <v>1.4725</v>
      </c>
      <c r="E13" s="39" t="n">
        <f aca="false">Data!L13/Data!N13</f>
        <v>2.0911440581686</v>
      </c>
      <c r="F13" s="40" t="s">
        <v>37</v>
      </c>
      <c r="G13" s="39" t="n">
        <f aca="false">Data!F13/Data!H13</f>
        <v>0.128598848368522</v>
      </c>
    </row>
    <row r="14" customFormat="false" ht="15.75" hidden="false" customHeight="false" outlineLevel="0" collapsed="false">
      <c r="A14" s="36" t="str">
        <f aca="false">Data!A14</f>
        <v>Coturnix japonica</v>
      </c>
      <c r="B14" s="37" t="str">
        <f aca="false">Data!B14</f>
        <v>Avian</v>
      </c>
      <c r="C14" s="37" t="str">
        <f aca="false">Data!J14</f>
        <v>Male</v>
      </c>
      <c r="D14" s="38" t="n">
        <f aca="false">Data!D14/Data!C14</f>
        <v>1.44358974358974</v>
      </c>
      <c r="E14" s="39" t="n">
        <f aca="false">Data!L14/Data!N14</f>
        <v>2.04136390665564</v>
      </c>
      <c r="F14" s="39" t="n">
        <f aca="false">Data!L14/Data!Q14</f>
        <v>3.03458153056013</v>
      </c>
      <c r="G14" s="40" t="s">
        <v>37</v>
      </c>
    </row>
    <row r="15" customFormat="false" ht="15.75" hidden="false" customHeight="false" outlineLevel="0" collapsed="false">
      <c r="A15" s="36" t="str">
        <f aca="false">Data!A15</f>
        <v>Taeniopygia guttata</v>
      </c>
      <c r="B15" s="37" t="str">
        <f aca="false">Data!B15</f>
        <v>Avian</v>
      </c>
      <c r="C15" s="37" t="str">
        <f aca="false">Data!J15</f>
        <v>Male</v>
      </c>
      <c r="D15" s="38" t="n">
        <f aca="false">Data!D15/Data!C15</f>
        <v>1.13</v>
      </c>
      <c r="E15" s="39" t="n">
        <f aca="false">Data!L15/Data!N15</f>
        <v>1.84867075664622</v>
      </c>
      <c r="F15" s="39" t="n">
        <f aca="false">Data!L15/Data!Q15</f>
        <v>2.13963603914291</v>
      </c>
      <c r="G15" s="40" t="s">
        <v>37</v>
      </c>
    </row>
    <row r="16" customFormat="false" ht="15.75" hidden="false" customHeight="false" outlineLevel="0" collapsed="false">
      <c r="A16" s="36" t="str">
        <f aca="false">Data!A16</f>
        <v>Hirundo rustica</v>
      </c>
      <c r="B16" s="37" t="str">
        <f aca="false">Data!B16</f>
        <v>Avian</v>
      </c>
      <c r="C16" s="37" t="str">
        <f aca="false">Data!J16</f>
        <v>Male</v>
      </c>
      <c r="D16" s="38" t="n">
        <f aca="false">Data!D16/Data!C16</f>
        <v>1.25641025641026</v>
      </c>
      <c r="E16" s="39" t="n">
        <f aca="false">Data!L16/Data!N16</f>
        <v>1.91229959880735</v>
      </c>
      <c r="F16" s="39" t="n">
        <f aca="false">Data!L16/Data!Q16</f>
        <v>2.21527890519651</v>
      </c>
      <c r="G16" s="39" t="n">
        <f aca="false">Data!F16/Data!H16</f>
        <v>0.134387351778656</v>
      </c>
    </row>
    <row r="17" customFormat="false" ht="15.75" hidden="false" customHeight="false" outlineLevel="0" collapsed="false">
      <c r="A17" s="36" t="str">
        <f aca="false">Data!A17</f>
        <v>Riparia diluta</v>
      </c>
      <c r="B17" s="37" t="str">
        <f aca="false">Data!B17</f>
        <v>Avian</v>
      </c>
      <c r="C17" s="37" t="str">
        <f aca="false">Data!J17</f>
        <v>Male</v>
      </c>
      <c r="D17" s="38" t="n">
        <f aca="false">Data!D17/Data!C17</f>
        <v>1.25384615384615</v>
      </c>
      <c r="E17" s="39" t="n">
        <f aca="false">Data!L17/Data!N17</f>
        <v>1.72413793103448</v>
      </c>
      <c r="F17" s="39" t="n">
        <f aca="false">Data!L17/Data!Q17</f>
        <v>2.23667912607935</v>
      </c>
      <c r="G17" s="39" t="n">
        <f aca="false">Data!F17/Data!H17</f>
        <v>0.146464646464646</v>
      </c>
    </row>
    <row r="18" customFormat="false" ht="15.75" hidden="false" customHeight="false" outlineLevel="0" collapsed="false">
      <c r="A18" s="36" t="str">
        <f aca="false">Data!A18</f>
        <v>Gallus gallus</v>
      </c>
      <c r="B18" s="37" t="str">
        <f aca="false">Data!B18</f>
        <v>Avian</v>
      </c>
      <c r="C18" s="37" t="str">
        <f aca="false">Data!J18</f>
        <v>Male</v>
      </c>
      <c r="D18" s="38" t="n">
        <f aca="false">Data!D18/Data!C18</f>
        <v>1.6025641025641</v>
      </c>
      <c r="E18" s="39" t="n">
        <f aca="false">Data!L18/Data!N18</f>
        <v>2.49632540899796</v>
      </c>
      <c r="F18" s="39" t="n">
        <f aca="false">Data!L18/Data!Q18</f>
        <v>2.96682247427778</v>
      </c>
      <c r="G18" s="39" t="n">
        <f aca="false">Data!F18/Data!H18</f>
        <v>0.170426065162907</v>
      </c>
    </row>
    <row r="19" customFormat="false" ht="15.75" hidden="false" customHeight="false" outlineLevel="0" collapsed="false">
      <c r="A19" s="36" t="str">
        <f aca="false">Data!A19</f>
        <v>Apus apus</v>
      </c>
      <c r="B19" s="37" t="str">
        <f aca="false">Data!B19</f>
        <v>Avian</v>
      </c>
      <c r="C19" s="37" t="str">
        <f aca="false">Data!J19</f>
        <v>Male</v>
      </c>
      <c r="D19" s="38" t="n">
        <f aca="false">Data!D19/Data!C19</f>
        <v>1.31794871794872</v>
      </c>
      <c r="E19" s="40" t="s">
        <v>37</v>
      </c>
      <c r="F19" s="39" t="n">
        <f aca="false">Data!L19/Data!Q19</f>
        <v>2.33559666039268</v>
      </c>
      <c r="G19" s="39" t="n">
        <f aca="false">Data!F19/Data!H19</f>
        <v>0.0930232558139535</v>
      </c>
    </row>
    <row r="20" customFormat="false" ht="15.75" hidden="false" customHeight="false" outlineLevel="0" collapsed="false">
      <c r="A20" s="36" t="str">
        <f aca="false">Data!A20</f>
        <v>Falco subbuteo</v>
      </c>
      <c r="B20" s="37" t="str">
        <f aca="false">Data!B20</f>
        <v>Avian</v>
      </c>
      <c r="C20" s="37" t="str">
        <f aca="false">Data!J20</f>
        <v>Male</v>
      </c>
      <c r="D20" s="38" t="n">
        <f aca="false">Data!D20/Data!C20</f>
        <v>2.044</v>
      </c>
      <c r="E20" s="40" t="s">
        <v>37</v>
      </c>
      <c r="F20" s="39" t="n">
        <f aca="false">Data!L20/Data!Q20</f>
        <v>2.14186146708791</v>
      </c>
      <c r="G20" s="39" t="n">
        <f aca="false">Data!F20/Data!H20</f>
        <v>0.174545454545455</v>
      </c>
    </row>
    <row r="21" customFormat="false" ht="15.75" hidden="false" customHeight="false" outlineLevel="0" collapsed="false">
      <c r="A21" s="36" t="str">
        <f aca="false">Data!A21</f>
        <v>Columba domestica</v>
      </c>
      <c r="B21" s="37" t="str">
        <f aca="false">Data!B21</f>
        <v>Avian</v>
      </c>
      <c r="C21" s="37" t="str">
        <f aca="false">Data!J21</f>
        <v>Male</v>
      </c>
      <c r="D21" s="38" t="n">
        <f aca="false">Data!D21/Data!C21</f>
        <v>1.6175</v>
      </c>
      <c r="E21" s="39" t="n">
        <f aca="false">Data!L21/Data!N21</f>
        <v>2.08035909505987</v>
      </c>
      <c r="F21" s="39" t="n">
        <f aca="false">Data!L21/Data!Q21</f>
        <v>2.91974925399188</v>
      </c>
      <c r="G21" s="40" t="s">
        <v>37</v>
      </c>
    </row>
    <row r="22" customFormat="false" ht="15.75" hidden="false" customHeight="false" outlineLevel="0" collapsed="false">
      <c r="A22" s="36" t="str">
        <f aca="false">Data!A22</f>
        <v>Anser anser</v>
      </c>
      <c r="B22" s="37" t="str">
        <f aca="false">Data!B22</f>
        <v>Avian</v>
      </c>
      <c r="C22" s="37" t="str">
        <f aca="false">Data!J22</f>
        <v>Female</v>
      </c>
      <c r="D22" s="38" t="n">
        <f aca="false">Data!D22/Data!C22</f>
        <v>1.84</v>
      </c>
      <c r="E22" s="39" t="n">
        <f aca="false">Data!L22/Data!N22</f>
        <v>2.6130424903431</v>
      </c>
      <c r="F22" s="40" t="s">
        <v>37</v>
      </c>
      <c r="G22" s="40" t="s">
        <v>37</v>
      </c>
    </row>
    <row r="23" customFormat="false" ht="15.75" hidden="false" customHeight="false" outlineLevel="0" collapsed="false">
      <c r="A23" s="36" t="str">
        <f aca="false">Data!A23</f>
        <v>Coturnix japonica</v>
      </c>
      <c r="B23" s="37" t="str">
        <f aca="false">Data!B23</f>
        <v>Avian</v>
      </c>
      <c r="C23" s="37" t="str">
        <f aca="false">Data!J23</f>
        <v>Female</v>
      </c>
      <c r="D23" s="38" t="n">
        <f aca="false">Data!D23/Data!C23</f>
        <v>1.41794871794872</v>
      </c>
      <c r="E23" s="39" t="n">
        <f aca="false">Data!L23/Data!N23</f>
        <v>2.00510522270084</v>
      </c>
      <c r="F23" s="39" t="n">
        <f aca="false">Data!L23/Data!Q23</f>
        <v>2.98068132575445</v>
      </c>
      <c r="G23" s="40" t="s">
        <v>37</v>
      </c>
    </row>
    <row r="24" customFormat="false" ht="15.75" hidden="false" customHeight="false" outlineLevel="0" collapsed="false">
      <c r="A24" s="36" t="str">
        <f aca="false">Data!A24</f>
        <v>Taeniopygia guttata</v>
      </c>
      <c r="B24" s="37" t="str">
        <f aca="false">Data!B24</f>
        <v>Avian</v>
      </c>
      <c r="C24" s="37" t="str">
        <f aca="false">Data!J24</f>
        <v>Female</v>
      </c>
      <c r="D24" s="38" t="n">
        <f aca="false">Data!D24/Data!C24</f>
        <v>1.1425</v>
      </c>
      <c r="E24" s="39" t="n">
        <f aca="false">Data!L24/Data!N24</f>
        <v>1.86912065439673</v>
      </c>
      <c r="F24" s="39" t="n">
        <f aca="false">Data!L24/Data!Q24</f>
        <v>2.16330457939892</v>
      </c>
      <c r="G24" s="40" t="s">
        <v>37</v>
      </c>
    </row>
    <row r="25" customFormat="false" ht="15.75" hidden="false" customHeight="false" outlineLevel="0" collapsed="false">
      <c r="A25" s="36" t="str">
        <f aca="false">Data!A25</f>
        <v>Hirundo rustica</v>
      </c>
      <c r="B25" s="37" t="str">
        <f aca="false">Data!B25</f>
        <v>Avian</v>
      </c>
      <c r="C25" s="37" t="str">
        <f aca="false">Data!J25</f>
        <v>Female</v>
      </c>
      <c r="D25" s="38" t="n">
        <f aca="false">Data!D25/Data!C25</f>
        <v>1.42564102564103</v>
      </c>
      <c r="E25" s="39" t="n">
        <f aca="false">Data!L25/Data!N25</f>
        <v>2.16987464680997</v>
      </c>
      <c r="F25" s="39" t="n">
        <f aca="false">Data!L25/Data!Q25</f>
        <v>2.5136634107944</v>
      </c>
      <c r="G25" s="39" t="n">
        <f aca="false">Data!F25/Data!H25</f>
        <v>0.236559139784946</v>
      </c>
    </row>
    <row r="26" customFormat="false" ht="15.75" hidden="false" customHeight="false" outlineLevel="0" collapsed="false">
      <c r="A26" s="36" t="str">
        <f aca="false">Data!A26</f>
        <v>Riparia diluta</v>
      </c>
      <c r="B26" s="37" t="str">
        <f aca="false">Data!B26</f>
        <v>Avian</v>
      </c>
      <c r="C26" s="37" t="str">
        <f aca="false">Data!J26</f>
        <v>Female</v>
      </c>
      <c r="D26" s="38" t="n">
        <f aca="false">Data!D26/Data!C26</f>
        <v>1.19487179487179</v>
      </c>
      <c r="E26" s="39" t="n">
        <f aca="false">Data!L26/Data!N26</f>
        <v>1.64304350892039</v>
      </c>
      <c r="F26" s="39" t="n">
        <f aca="false">Data!L26/Data!Q26</f>
        <v>2.13147744939259</v>
      </c>
      <c r="G26" s="39" t="n">
        <f aca="false">Data!F26/Data!H26</f>
        <v>0.19205298013245</v>
      </c>
    </row>
    <row r="27" customFormat="false" ht="15.75" hidden="false" customHeight="false" outlineLevel="0" collapsed="false">
      <c r="A27" s="36" t="str">
        <f aca="false">Data!A27</f>
        <v>Gallus gallus</v>
      </c>
      <c r="B27" s="37" t="str">
        <f aca="false">Data!B27</f>
        <v>Avian</v>
      </c>
      <c r="C27" s="37" t="str">
        <f aca="false">Data!J27</f>
        <v>Female</v>
      </c>
      <c r="D27" s="38" t="n">
        <f aca="false">Data!D27/Data!C27</f>
        <v>1.58974358974359</v>
      </c>
      <c r="E27" s="39" t="n">
        <f aca="false">Data!L27/Data!N27</f>
        <v>2.47635480572597</v>
      </c>
      <c r="F27" s="39" t="n">
        <f aca="false">Data!L27/Data!Q27</f>
        <v>2.94308789448356</v>
      </c>
      <c r="G27" s="39" t="n">
        <f aca="false">Data!F27/Data!H27</f>
        <v>0.252631578947368</v>
      </c>
    </row>
    <row r="28" customFormat="false" ht="15.75" hidden="false" customHeight="false" outlineLevel="0" collapsed="false">
      <c r="A28" s="36" t="str">
        <f aca="false">Data!A28</f>
        <v>Rhea americana</v>
      </c>
      <c r="B28" s="37" t="str">
        <f aca="false">Data!B28</f>
        <v>Avian</v>
      </c>
      <c r="C28" s="37" t="str">
        <f aca="false">Data!J28</f>
        <v>Female</v>
      </c>
      <c r="D28" s="38" t="n">
        <f aca="false">Data!D28/Data!C28</f>
        <v>1.525</v>
      </c>
      <c r="E28" s="40" t="s">
        <v>37</v>
      </c>
      <c r="F28" s="39" t="n">
        <f aca="false">Data!L28/Data!Q28</f>
        <v>2.62741562934675</v>
      </c>
      <c r="G28" s="39" t="n">
        <f aca="false">Data!F28/Data!H28</f>
        <v>0.198250728862974</v>
      </c>
    </row>
    <row r="29" customFormat="false" ht="15.75" hidden="false" customHeight="false" outlineLevel="0" collapsed="false">
      <c r="A29" s="36" t="str">
        <f aca="false">Data!A29</f>
        <v>Anas platyrhynchos</v>
      </c>
      <c r="B29" s="37" t="str">
        <f aca="false">Data!B29</f>
        <v>Avian</v>
      </c>
      <c r="C29" s="37" t="str">
        <f aca="false">Data!J29</f>
        <v>Female</v>
      </c>
      <c r="D29" s="38" t="n">
        <f aca="false">Data!D29/Data!C29</f>
        <v>1.3975</v>
      </c>
      <c r="E29" s="39" t="n">
        <f aca="false">Data!L29/Data!N29</f>
        <v>1.98463417405135</v>
      </c>
      <c r="F29" s="39" t="n">
        <f aca="false">Data!L29/Data!Q29</f>
        <v>2.35167081394402</v>
      </c>
      <c r="G29" s="40" t="s">
        <v>37</v>
      </c>
    </row>
    <row r="30" customFormat="false" ht="15.75" hidden="false" customHeight="false" outlineLevel="0" collapsed="false">
      <c r="A30" s="36" t="str">
        <f aca="false">Data!A30</f>
        <v>Columba domestica</v>
      </c>
      <c r="B30" s="37" t="str">
        <f aca="false">Data!B30</f>
        <v>Avian</v>
      </c>
      <c r="C30" s="37" t="str">
        <f aca="false">Data!J30</f>
        <v>Female</v>
      </c>
      <c r="D30" s="38" t="n">
        <f aca="false">Data!D30/Data!C30</f>
        <v>1.5675</v>
      </c>
      <c r="E30" s="39" t="n">
        <f aca="false">Data!L30/Data!N30</f>
        <v>2.01605124049851</v>
      </c>
      <c r="F30" s="39" t="n">
        <f aca="false">Data!L30/Data!Q30</f>
        <v>2.82949425386849</v>
      </c>
      <c r="G30" s="40" t="s">
        <v>37</v>
      </c>
    </row>
    <row r="31" customFormat="false" ht="15.75" hidden="false" customHeight="false" outlineLevel="0" collapsed="false">
      <c r="A31" s="36" t="str">
        <f aca="false">Data!A31</f>
        <v>Sterna hirundo</v>
      </c>
      <c r="B31" s="37" t="str">
        <f aca="false">Data!B31</f>
        <v>Avian</v>
      </c>
      <c r="C31" s="37" t="str">
        <f aca="false">Data!J31</f>
        <v>Female</v>
      </c>
      <c r="D31" s="38" t="n">
        <f aca="false">Data!D31/Data!C31</f>
        <v>1.29705882352941</v>
      </c>
      <c r="E31" s="40" t="s">
        <v>37</v>
      </c>
      <c r="F31" s="40" t="s">
        <v>37</v>
      </c>
      <c r="G31" s="40" t="s">
        <v>37</v>
      </c>
    </row>
    <row r="32" customFormat="false" ht="15.75" hidden="false" customHeight="false" outlineLevel="0" collapsed="false">
      <c r="A32" s="36" t="str">
        <f aca="false">Data!A32</f>
        <v>Chlidonias niger</v>
      </c>
      <c r="B32" s="37" t="str">
        <f aca="false">Data!B32</f>
        <v>Avian</v>
      </c>
      <c r="C32" s="37" t="str">
        <f aca="false">Data!J32</f>
        <v>Female</v>
      </c>
      <c r="D32" s="38" t="n">
        <f aca="false">Data!D32/Data!C32</f>
        <v>1.43243243243243</v>
      </c>
      <c r="E32" s="39" t="n">
        <f aca="false">Data!L32/Data!N33</f>
        <v>2.06840568850591</v>
      </c>
      <c r="F32" s="40" t="s">
        <v>37</v>
      </c>
      <c r="G32" s="40" t="s">
        <v>37</v>
      </c>
    </row>
    <row r="33" customFormat="false" ht="15.75" hidden="false" customHeight="false" outlineLevel="0" collapsed="false">
      <c r="A33" s="36" t="str">
        <f aca="false">Data!A33</f>
        <v>Numida meleagris</v>
      </c>
      <c r="B33" s="37" t="str">
        <f aca="false">Data!B33</f>
        <v>Avian</v>
      </c>
      <c r="C33" s="37" t="str">
        <f aca="false">Data!J33</f>
        <v>Female</v>
      </c>
      <c r="D33" s="38" t="n">
        <f aca="false">Data!D33/Data!C33</f>
        <v>1.15789473684211</v>
      </c>
      <c r="E33" s="40" t="s">
        <v>37</v>
      </c>
      <c r="F33" s="39" t="n">
        <f aca="false">Data!L33/Data!Q34</f>
        <v>2.05098773788826</v>
      </c>
      <c r="G33" s="39" t="n">
        <f aca="false">Data!F33/Data!H33</f>
        <v>0.0934959349593496</v>
      </c>
    </row>
    <row r="34" customFormat="false" ht="15.75" hidden="false" customHeight="false" outlineLevel="0" collapsed="false">
      <c r="A34" s="36" t="str">
        <f aca="false">Data!A34</f>
        <v>Motacilla alba</v>
      </c>
      <c r="B34" s="37" t="str">
        <f aca="false">Data!B34</f>
        <v>Avian</v>
      </c>
      <c r="C34" s="37" t="str">
        <f aca="false">Data!J34</f>
        <v>Female</v>
      </c>
      <c r="D34" s="38" t="n">
        <f aca="false">Data!D34/Data!C34</f>
        <v>1.95128205128205</v>
      </c>
      <c r="E34" s="40" t="s">
        <v>37</v>
      </c>
      <c r="F34" s="40" t="s">
        <v>37</v>
      </c>
      <c r="G34" s="39" t="n">
        <f aca="false">Data!F34/Data!H34</f>
        <v>0.318840579710145</v>
      </c>
    </row>
    <row r="35" customFormat="false" ht="15.75" hidden="false" customHeight="false" outlineLevel="0" collapsed="false">
      <c r="A35" s="36" t="str">
        <f aca="false">Data!A35</f>
        <v>Meleagris gallopavo</v>
      </c>
      <c r="B35" s="37" t="str">
        <f aca="false">Data!B35</f>
        <v>Avian</v>
      </c>
      <c r="C35" s="37" t="str">
        <f aca="false">Data!J35</f>
        <v>Female</v>
      </c>
      <c r="D35" s="38" t="n">
        <f aca="false">Data!D35/Data!C35</f>
        <v>1.4125</v>
      </c>
      <c r="E35" s="39" t="n">
        <f aca="false">Data!L35/Data!N35</f>
        <v>2.20499851699215</v>
      </c>
      <c r="F35" s="39" t="n">
        <f aca="false">Data!L35/Data!Q35</f>
        <v>2.53259207987974</v>
      </c>
      <c r="G35" s="40" t="s">
        <v>37</v>
      </c>
    </row>
    <row r="36" customFormat="false" ht="15.75" hidden="false" customHeight="false" outlineLevel="0" collapsed="false">
      <c r="A36" s="36" t="s">
        <v>135</v>
      </c>
      <c r="B36" s="37" t="s">
        <v>136</v>
      </c>
      <c r="C36" s="41" t="s">
        <v>37</v>
      </c>
      <c r="D36" s="42" t="n">
        <v>0.96456</v>
      </c>
      <c r="E36" s="43" t="s">
        <v>37</v>
      </c>
      <c r="F36" s="43" t="s">
        <v>37</v>
      </c>
      <c r="G36" s="43" t="s">
        <v>37</v>
      </c>
    </row>
    <row r="37" customFormat="false" ht="15.75" hidden="false" customHeight="false" outlineLevel="0" collapsed="false">
      <c r="A37" s="36" t="s">
        <v>141</v>
      </c>
      <c r="B37" s="37" t="s">
        <v>136</v>
      </c>
      <c r="C37" s="41" t="s">
        <v>37</v>
      </c>
      <c r="D37" s="42" t="n">
        <v>2.01868965517241</v>
      </c>
      <c r="E37" s="43" t="s">
        <v>37</v>
      </c>
      <c r="F37" s="43" t="s">
        <v>37</v>
      </c>
      <c r="G37" s="43" t="s">
        <v>37</v>
      </c>
    </row>
    <row r="38" customFormat="false" ht="15.75" hidden="false" customHeight="false" outlineLevel="0" collapsed="false">
      <c r="A38" s="36" t="s">
        <v>146</v>
      </c>
      <c r="B38" s="37" t="s">
        <v>136</v>
      </c>
      <c r="C38" s="41" t="s">
        <v>37</v>
      </c>
      <c r="D38" s="42" t="n">
        <v>1.71586206896552</v>
      </c>
      <c r="E38" s="43" t="s">
        <v>37</v>
      </c>
      <c r="F38" s="43" t="s">
        <v>37</v>
      </c>
      <c r="G38" s="43" t="s">
        <v>37</v>
      </c>
    </row>
    <row r="39" customFormat="false" ht="15.75" hidden="false" customHeight="false" outlineLevel="0" collapsed="false">
      <c r="A39" s="36" t="s">
        <v>151</v>
      </c>
      <c r="B39" s="37" t="s">
        <v>136</v>
      </c>
      <c r="C39" s="41" t="s">
        <v>37</v>
      </c>
      <c r="D39" s="42" t="n">
        <v>1.69978333333333</v>
      </c>
      <c r="E39" s="43" t="s">
        <v>37</v>
      </c>
      <c r="F39" s="43" t="s">
        <v>37</v>
      </c>
      <c r="G39" s="43" t="s">
        <v>37</v>
      </c>
    </row>
    <row r="40" customFormat="false" ht="15.75" hidden="false" customHeight="false" outlineLevel="0" collapsed="false">
      <c r="A40" s="36" t="s">
        <v>156</v>
      </c>
      <c r="B40" s="37" t="s">
        <v>136</v>
      </c>
      <c r="C40" s="41" t="s">
        <v>37</v>
      </c>
      <c r="D40" s="42" t="n">
        <v>1.0452380952381</v>
      </c>
      <c r="E40" s="43" t="s">
        <v>37</v>
      </c>
      <c r="F40" s="43" t="s">
        <v>37</v>
      </c>
      <c r="G40" s="43" t="s">
        <v>37</v>
      </c>
    </row>
    <row r="41" customFormat="false" ht="15.75" hidden="false" customHeight="false" outlineLevel="0" collapsed="false">
      <c r="A41" s="36" t="s">
        <v>161</v>
      </c>
      <c r="B41" s="37" t="s">
        <v>136</v>
      </c>
      <c r="C41" s="41" t="s">
        <v>37</v>
      </c>
      <c r="D41" s="42" t="n">
        <v>0.99944</v>
      </c>
      <c r="E41" s="43" t="s">
        <v>37</v>
      </c>
      <c r="F41" s="43" t="s">
        <v>37</v>
      </c>
      <c r="G41" s="43" t="s">
        <v>37</v>
      </c>
    </row>
    <row r="42" customFormat="false" ht="15.75" hidden="false" customHeight="false" outlineLevel="0" collapsed="false">
      <c r="A42" s="36" t="s">
        <v>166</v>
      </c>
      <c r="B42" s="37" t="s">
        <v>136</v>
      </c>
      <c r="C42" s="41" t="s">
        <v>37</v>
      </c>
      <c r="D42" s="42" t="n">
        <v>1.48666666666667</v>
      </c>
      <c r="E42" s="43" t="s">
        <v>37</v>
      </c>
      <c r="F42" s="43" t="s">
        <v>37</v>
      </c>
      <c r="G42" s="43" t="s">
        <v>37</v>
      </c>
    </row>
    <row r="43" customFormat="false" ht="15.75" hidden="false" customHeight="false" outlineLevel="0" collapsed="false">
      <c r="A43" s="36" t="s">
        <v>171</v>
      </c>
      <c r="B43" s="37" t="s">
        <v>136</v>
      </c>
      <c r="C43" s="41" t="s">
        <v>37</v>
      </c>
      <c r="D43" s="42" t="n">
        <v>1.23645217391304</v>
      </c>
      <c r="E43" s="43" t="s">
        <v>37</v>
      </c>
      <c r="F43" s="43" t="s">
        <v>37</v>
      </c>
      <c r="G43" s="43" t="s">
        <v>37</v>
      </c>
    </row>
    <row r="44" customFormat="false" ht="15.75" hidden="false" customHeight="false" outlineLevel="0" collapsed="false">
      <c r="A44" s="36" t="s">
        <v>176</v>
      </c>
      <c r="B44" s="37" t="s">
        <v>136</v>
      </c>
      <c r="C44" s="41" t="s">
        <v>37</v>
      </c>
      <c r="D44" s="42" t="n">
        <v>1.55015625</v>
      </c>
      <c r="E44" s="43" t="s">
        <v>37</v>
      </c>
      <c r="F44" s="43" t="s">
        <v>37</v>
      </c>
      <c r="G44" s="43" t="s">
        <v>37</v>
      </c>
    </row>
    <row r="45" customFormat="false" ht="15.75" hidden="false" customHeight="false" outlineLevel="0" collapsed="false">
      <c r="A45" s="36" t="s">
        <v>181</v>
      </c>
      <c r="B45" s="37" t="s">
        <v>136</v>
      </c>
      <c r="C45" s="41" t="s">
        <v>37</v>
      </c>
      <c r="D45" s="42" t="n">
        <v>1.68856</v>
      </c>
      <c r="E45" s="43" t="s">
        <v>37</v>
      </c>
      <c r="F45" s="43" t="s">
        <v>37</v>
      </c>
      <c r="G45" s="43" t="s">
        <v>37</v>
      </c>
    </row>
    <row r="46" customFormat="false" ht="15.75" hidden="false" customHeight="false" outlineLevel="0" collapsed="false">
      <c r="A46" s="36" t="s">
        <v>186</v>
      </c>
      <c r="B46" s="37" t="s">
        <v>136</v>
      </c>
      <c r="C46" s="41" t="s">
        <v>37</v>
      </c>
      <c r="D46" s="42" t="n">
        <v>1.88</v>
      </c>
      <c r="E46" s="43" t="s">
        <v>37</v>
      </c>
      <c r="F46" s="43" t="s">
        <v>37</v>
      </c>
      <c r="G46" s="43" t="s">
        <v>37</v>
      </c>
    </row>
    <row r="47" customFormat="false" ht="15.75" hidden="false" customHeight="false" outlineLevel="0" collapsed="false">
      <c r="A47" s="36" t="s">
        <v>190</v>
      </c>
      <c r="B47" s="37" t="s">
        <v>136</v>
      </c>
      <c r="C47" s="41" t="s">
        <v>37</v>
      </c>
      <c r="D47" s="42" t="n">
        <v>1.27692307692308</v>
      </c>
      <c r="E47" s="43" t="s">
        <v>37</v>
      </c>
      <c r="F47" s="43" t="s">
        <v>37</v>
      </c>
      <c r="G47" s="43" t="s">
        <v>37</v>
      </c>
    </row>
    <row r="48" customFormat="false" ht="15.75" hidden="false" customHeight="false" outlineLevel="0" collapsed="false">
      <c r="A48" s="36" t="s">
        <v>195</v>
      </c>
      <c r="B48" s="37" t="s">
        <v>136</v>
      </c>
      <c r="C48" s="41" t="s">
        <v>37</v>
      </c>
      <c r="D48" s="42" t="n">
        <v>1.5845</v>
      </c>
      <c r="E48" s="43" t="s">
        <v>37</v>
      </c>
      <c r="F48" s="43" t="s">
        <v>37</v>
      </c>
      <c r="G48" s="43" t="s">
        <v>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LibreOffice_project/d6e8b0f3fc6e8af2b00cf4969fd0d2fa45b9a62e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2024-01-22T17:43:35Z</dcterms:created>
  <dc:creator>Dapper, Amy</dc:creator>
  <dc:description/>
  <dc:language>en-US</dc:language>
  <cp:lastModifiedBy/>
  <dcterms:modified xsi:type="dcterms:W3CDTF">2024-08-29T09:24:16Z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