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dapper/Desktop/"/>
    </mc:Choice>
  </mc:AlternateContent>
  <xr:revisionPtr revIDLastSave="0" documentId="8_{73E7E9A2-A329-4C81-880C-C14E09EE4D65}" xr6:coauthVersionLast="47" xr6:coauthVersionMax="47" xr10:uidLastSave="{00000000-0000-0000-0000-000000000000}"/>
  <bookViews>
    <workbookView xWindow="0" yWindow="560" windowWidth="28800" windowHeight="17260" activeTab="1" xr2:uid="{AB27D88B-F86B-F243-B974-EFA7B2A1F538}"/>
  </bookViews>
  <sheets>
    <sheet name="Data" sheetId="1" r:id="rId1"/>
    <sheet name="Rates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1" l="1"/>
  <c r="R37" i="1"/>
  <c r="N37" i="1"/>
  <c r="N38" i="1"/>
  <c r="N39" i="1"/>
  <c r="N41" i="1"/>
  <c r="N43" i="1"/>
  <c r="N44" i="1"/>
  <c r="N46" i="1"/>
  <c r="N36" i="1"/>
  <c r="R36" i="1"/>
  <c r="N35" i="1"/>
  <c r="N33" i="1"/>
  <c r="N29" i="1"/>
  <c r="N30" i="1"/>
  <c r="N27" i="1"/>
  <c r="N26" i="1"/>
  <c r="N25" i="1"/>
  <c r="N24" i="1"/>
  <c r="N23" i="1"/>
  <c r="N22" i="1"/>
  <c r="L35" i="1"/>
  <c r="L34" i="1"/>
  <c r="L33" i="1"/>
  <c r="L32" i="1"/>
  <c r="L31" i="1"/>
  <c r="L30" i="1"/>
  <c r="F30" i="2" s="1"/>
  <c r="L29" i="1"/>
  <c r="L28" i="1"/>
  <c r="L27" i="1"/>
  <c r="L26" i="1"/>
  <c r="L25" i="1"/>
  <c r="L24" i="1"/>
  <c r="L23" i="1"/>
  <c r="L22" i="1"/>
  <c r="D35" i="2"/>
  <c r="F35" i="2"/>
  <c r="C35" i="2"/>
  <c r="B35" i="2"/>
  <c r="A35" i="2"/>
  <c r="G34" i="2"/>
  <c r="D34" i="2"/>
  <c r="C34" i="2"/>
  <c r="B34" i="2"/>
  <c r="A34" i="2"/>
  <c r="G33" i="2"/>
  <c r="F33" i="2"/>
  <c r="D33" i="2"/>
  <c r="C33" i="2"/>
  <c r="B33" i="2"/>
  <c r="A33" i="2"/>
  <c r="E32" i="2"/>
  <c r="D32" i="2"/>
  <c r="C32" i="2"/>
  <c r="B32" i="2"/>
  <c r="A32" i="2"/>
  <c r="D31" i="2"/>
  <c r="C31" i="2"/>
  <c r="B31" i="2"/>
  <c r="A31" i="2"/>
  <c r="D30" i="2"/>
  <c r="C30" i="2"/>
  <c r="B30" i="2"/>
  <c r="A30" i="2"/>
  <c r="F29" i="2"/>
  <c r="E29" i="2"/>
  <c r="D29" i="2"/>
  <c r="C29" i="2"/>
  <c r="B29" i="2"/>
  <c r="A29" i="2"/>
  <c r="G28" i="2"/>
  <c r="F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N17" i="1"/>
  <c r="L17" i="1"/>
  <c r="B17" i="2"/>
  <c r="A17" i="2"/>
  <c r="G25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D22" i="2"/>
  <c r="C22" i="2"/>
  <c r="B22" i="2"/>
  <c r="A22" i="2"/>
  <c r="D21" i="2"/>
  <c r="C21" i="2"/>
  <c r="B21" i="2"/>
  <c r="A21" i="2"/>
  <c r="G20" i="2"/>
  <c r="D20" i="2"/>
  <c r="C20" i="2"/>
  <c r="B20" i="2"/>
  <c r="A20" i="2"/>
  <c r="G19" i="2"/>
  <c r="D19" i="2"/>
  <c r="C19" i="2"/>
  <c r="B19" i="2"/>
  <c r="A19" i="2"/>
  <c r="G18" i="2"/>
  <c r="D18" i="2"/>
  <c r="C18" i="2"/>
  <c r="B18" i="2"/>
  <c r="A18" i="2"/>
  <c r="G17" i="2"/>
  <c r="F17" i="2"/>
  <c r="E17" i="2"/>
  <c r="D17" i="2"/>
  <c r="C17" i="2"/>
  <c r="L21" i="1"/>
  <c r="F21" i="2" s="1"/>
  <c r="L20" i="1"/>
  <c r="F20" i="2" s="1"/>
  <c r="L19" i="1"/>
  <c r="F19" i="2" s="1"/>
  <c r="L18" i="1"/>
  <c r="F18" i="2" s="1"/>
  <c r="L16" i="1"/>
  <c r="N21" i="1"/>
  <c r="N18" i="1"/>
  <c r="E18" i="2" s="1"/>
  <c r="N16" i="1"/>
  <c r="E16" i="2" s="1"/>
  <c r="N15" i="1"/>
  <c r="L15" i="1"/>
  <c r="F15" i="2" s="1"/>
  <c r="N14" i="1"/>
  <c r="L14" i="1"/>
  <c r="F14" i="2" s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6" i="2"/>
  <c r="F16" i="2"/>
  <c r="D16" i="2"/>
  <c r="B16" i="2"/>
  <c r="A16" i="2"/>
  <c r="D15" i="2"/>
  <c r="B15" i="2"/>
  <c r="A15" i="2"/>
  <c r="D14" i="2"/>
  <c r="B14" i="2"/>
  <c r="A14" i="2"/>
  <c r="G13" i="2"/>
  <c r="D13" i="2"/>
  <c r="B13" i="2"/>
  <c r="A13" i="2"/>
  <c r="N13" i="1"/>
  <c r="L13" i="1"/>
  <c r="E35" i="2" l="1"/>
  <c r="E22" i="2"/>
  <c r="E30" i="2"/>
  <c r="E21" i="2"/>
  <c r="E13" i="2"/>
  <c r="E15" i="2"/>
  <c r="E14" i="2"/>
  <c r="G12" i="2"/>
  <c r="D12" i="2"/>
  <c r="B12" i="2"/>
  <c r="A12" i="2"/>
  <c r="A3" i="2"/>
  <c r="B3" i="2"/>
  <c r="D3" i="2"/>
  <c r="G3" i="2"/>
  <c r="A4" i="2"/>
  <c r="B4" i="2"/>
  <c r="D4" i="2"/>
  <c r="G4" i="2"/>
  <c r="A5" i="2"/>
  <c r="B5" i="2"/>
  <c r="D5" i="2"/>
  <c r="G5" i="2"/>
  <c r="A6" i="2"/>
  <c r="B6" i="2"/>
  <c r="D6" i="2"/>
  <c r="A7" i="2"/>
  <c r="B7" i="2"/>
  <c r="D7" i="2"/>
  <c r="A8" i="2"/>
  <c r="B8" i="2"/>
  <c r="D8" i="2"/>
  <c r="A9" i="2"/>
  <c r="B9" i="2"/>
  <c r="D9" i="2"/>
  <c r="G9" i="2"/>
  <c r="A10" i="2"/>
  <c r="B10" i="2"/>
  <c r="D10" i="2"/>
  <c r="G10" i="2"/>
  <c r="A11" i="2"/>
  <c r="B11" i="2"/>
  <c r="D11" i="2"/>
  <c r="N12" i="1"/>
  <c r="L12" i="1"/>
  <c r="N9" i="1"/>
  <c r="L9" i="1"/>
  <c r="E9" i="2" s="1"/>
  <c r="N8" i="1"/>
  <c r="L8" i="1"/>
  <c r="L10" i="1"/>
  <c r="N10" i="1"/>
  <c r="N11" i="1"/>
  <c r="L11" i="1"/>
  <c r="F11" i="2" s="1"/>
  <c r="F12" i="2" l="1"/>
  <c r="E12" i="2"/>
  <c r="E10" i="2"/>
  <c r="E8" i="2"/>
  <c r="F10" i="2"/>
  <c r="F8" i="2"/>
  <c r="E11" i="2"/>
  <c r="F9" i="2"/>
  <c r="N7" i="1"/>
  <c r="L7" i="1"/>
  <c r="N6" i="1"/>
  <c r="L6" i="1"/>
  <c r="N5" i="1"/>
  <c r="L3" i="1"/>
  <c r="L5" i="1"/>
  <c r="L2" i="1"/>
  <c r="N4" i="1"/>
  <c r="L4" i="1"/>
  <c r="N3" i="1"/>
  <c r="F2" i="2" l="1"/>
  <c r="E4" i="2"/>
  <c r="F4" i="2"/>
  <c r="E3" i="2"/>
  <c r="F3" i="2"/>
  <c r="E6" i="2"/>
  <c r="F6" i="2"/>
  <c r="F7" i="2"/>
  <c r="E7" i="2"/>
  <c r="F5" i="2"/>
  <c r="E5" i="2"/>
  <c r="G2" i="2"/>
  <c r="D2" i="2"/>
  <c r="N2" i="1"/>
  <c r="E2" i="2" s="1"/>
</calcChain>
</file>

<file path=xl/sharedStrings.xml><?xml version="1.0" encoding="utf-8"?>
<sst xmlns="http://schemas.openxmlformats.org/spreadsheetml/2006/main" count="618" uniqueCount="217">
  <si>
    <t>Species</t>
  </si>
  <si>
    <t>Clade</t>
  </si>
  <si>
    <t>HCN</t>
  </si>
  <si>
    <t>MLH1 Foci</t>
  </si>
  <si>
    <t>Error</t>
  </si>
  <si>
    <t>MLH1 Foci Chr1</t>
  </si>
  <si>
    <t>SC Length Chr1</t>
  </si>
  <si>
    <t>Sex</t>
  </si>
  <si>
    <t>Citation (Recombination)</t>
  </si>
  <si>
    <t xml:space="preserve">Estimated Map Length (cM) </t>
  </si>
  <si>
    <t>Genome Size (pg)</t>
  </si>
  <si>
    <t>Estimated Genome Size (Mb)</t>
  </si>
  <si>
    <t>Citation (Genome Assembly)</t>
  </si>
  <si>
    <t xml:space="preserve">Assembly </t>
  </si>
  <si>
    <t>Assembly Size (Mb)</t>
  </si>
  <si>
    <t>Size Chr1 (Mb)</t>
  </si>
  <si>
    <t>WGS Project</t>
  </si>
  <si>
    <t>Bos taurus</t>
  </si>
  <si>
    <t>Mammal</t>
  </si>
  <si>
    <t>Male</t>
  </si>
  <si>
    <t>(Frolich et al. 2015)</t>
  </si>
  <si>
    <t>(Vinogradov 1998)</t>
  </si>
  <si>
    <t>ARS-UCD2.0</t>
  </si>
  <si>
    <t>NKLS02</t>
  </si>
  <si>
    <t xml:space="preserve">Ovis aries </t>
  </si>
  <si>
    <t>(Krishan et al. 2005)</t>
  </si>
  <si>
    <t>ARS-UI_Ramb_v3.0</t>
  </si>
  <si>
    <t>JAEVFA01</t>
  </si>
  <si>
    <t>Capra hircus</t>
  </si>
  <si>
    <t>(Sumner &amp; Buckland 1976)</t>
  </si>
  <si>
    <t>ARS1.2</t>
  </si>
  <si>
    <t>LWLT01</t>
  </si>
  <si>
    <t>Canis lupus familiiaris</t>
  </si>
  <si>
    <t>(Basheva 2008)</t>
  </si>
  <si>
    <t>UU_Cfam_GSD_1.0</t>
  </si>
  <si>
    <t>JAAHUQ01</t>
  </si>
  <si>
    <t>Equus cabellus</t>
  </si>
  <si>
    <t>NA</t>
  </si>
  <si>
    <t>(Al-Jaru 2015)</t>
  </si>
  <si>
    <t>(Kent et al. 1988)</t>
  </si>
  <si>
    <t>EquCab3.0</t>
  </si>
  <si>
    <t>PJAA01</t>
  </si>
  <si>
    <t>Homo sapiens</t>
  </si>
  <si>
    <t>(Hassold 2004)</t>
  </si>
  <si>
    <t>(Gregory 2024)</t>
  </si>
  <si>
    <t>GRCh38.p14</t>
  </si>
  <si>
    <t>Macaca mulatta</t>
  </si>
  <si>
    <t>(Hassold 2009)</t>
  </si>
  <si>
    <t>(Formenti et al. 1983)</t>
  </si>
  <si>
    <t>Mmul_10</t>
  </si>
  <si>
    <t>QNVO02</t>
  </si>
  <si>
    <t>Mus musculus domesticus</t>
  </si>
  <si>
    <t>(Anderson 1999)</t>
  </si>
  <si>
    <t>GRCm39</t>
  </si>
  <si>
    <t>Sus scrofa</t>
  </si>
  <si>
    <t>(Mary et al. 2014)</t>
  </si>
  <si>
    <t>Sscrofa11.1</t>
  </si>
  <si>
    <t>AEMK02</t>
  </si>
  <si>
    <t>Giraffa reticulata</t>
  </si>
  <si>
    <t>(Vozdova et al. 2017)</t>
  </si>
  <si>
    <t>ASM1759144v1</t>
  </si>
  <si>
    <t>JABCKX01</t>
  </si>
  <si>
    <t>*Chr1 is not the largest in assembly</t>
  </si>
  <si>
    <t>Munticacus reevesi</t>
  </si>
  <si>
    <t>(Yang et al. 2011)</t>
  </si>
  <si>
    <t>(Johnston et al. 1982)</t>
  </si>
  <si>
    <t>ASM2022604v1</t>
  </si>
  <si>
    <t>JAGTXV01</t>
  </si>
  <si>
    <t>Anser anser</t>
  </si>
  <si>
    <t>Avian</t>
  </si>
  <si>
    <t>(Torgasheva 2017)</t>
  </si>
  <si>
    <t>(Andraszek et al. 2009)</t>
  </si>
  <si>
    <t>Coturnix japonica</t>
  </si>
  <si>
    <t>(Calderon 2006)</t>
  </si>
  <si>
    <t>(Tiersch &amp; Wachtel 1991)</t>
  </si>
  <si>
    <t>Coturnix japonica 2.1</t>
  </si>
  <si>
    <t>LSZS01</t>
  </si>
  <si>
    <t>Taeniopygia guttata</t>
  </si>
  <si>
    <t>(Peterson et al. 1994)</t>
  </si>
  <si>
    <t>bTaeGut1.4.pri</t>
  </si>
  <si>
    <t>RRCB02</t>
  </si>
  <si>
    <t>Hirundo rustica</t>
  </si>
  <si>
    <t>(Malinovskaya 2020)</t>
  </si>
  <si>
    <t>(Andrews et al. 2009)</t>
  </si>
  <si>
    <t>bHirRus1.pri.v3</t>
  </si>
  <si>
    <t>JADDRP03</t>
  </si>
  <si>
    <t>Riparia diluta</t>
  </si>
  <si>
    <t>IEE_cmpg_Riparia_riparia_6505</t>
  </si>
  <si>
    <t>JAIXNV01</t>
  </si>
  <si>
    <r>
      <t xml:space="preserve">*Genome information from </t>
    </r>
    <r>
      <rPr>
        <i/>
        <sz val="12"/>
        <color theme="1"/>
        <rFont val="Calibri"/>
        <scheme val="minor"/>
      </rPr>
      <t>Riparia riparia</t>
    </r>
  </si>
  <si>
    <t>Gallus gallus</t>
  </si>
  <si>
    <t>(Malinovskaya 2019)</t>
  </si>
  <si>
    <t>(Kasai et al. 2012)</t>
  </si>
  <si>
    <t>bGalGal1.mat.broiler.GRCg7b</t>
  </si>
  <si>
    <t>JAENSK01</t>
  </si>
  <si>
    <t>*Chose the breed with the highest sample size (Cell Number)</t>
  </si>
  <si>
    <t>Apus apus</t>
  </si>
  <si>
    <t>(Malinovskaya 2018)</t>
  </si>
  <si>
    <t>bApuApu2.pri.cur</t>
  </si>
  <si>
    <t>JAJGQY01</t>
  </si>
  <si>
    <t>Falco subbuteo</t>
  </si>
  <si>
    <t>ASM3478277v1</t>
  </si>
  <si>
    <t>JAVKLB01</t>
  </si>
  <si>
    <t>Columba domestica</t>
  </si>
  <si>
    <t>(Pigozzi 1999)</t>
  </si>
  <si>
    <t>Cliv_1.0</t>
  </si>
  <si>
    <t>AKCR01</t>
  </si>
  <si>
    <t>**phosphotungstic acid</t>
  </si>
  <si>
    <t>Female</t>
  </si>
  <si>
    <t>(del Priore 2020)</t>
  </si>
  <si>
    <t>Rhea americana</t>
  </si>
  <si>
    <t>(del Priore 2017)</t>
  </si>
  <si>
    <t>rheAme1</t>
  </si>
  <si>
    <t>PTEV01</t>
  </si>
  <si>
    <t>Anas platyrhynchos</t>
  </si>
  <si>
    <t>(Pigozzi 2016)</t>
  </si>
  <si>
    <t>ZJU1.0</t>
  </si>
  <si>
    <t>JACGAL01</t>
  </si>
  <si>
    <t>Sterna hirundo</t>
  </si>
  <si>
    <t>(Lisachov 2017)</t>
  </si>
  <si>
    <t>bSteHir1.pri</t>
  </si>
  <si>
    <t>WNMW01</t>
  </si>
  <si>
    <t>Chlidonias niger</t>
  </si>
  <si>
    <t>Numida meleagris</t>
  </si>
  <si>
    <t>NumMel1.0</t>
  </si>
  <si>
    <t>MTSP01</t>
  </si>
  <si>
    <t>Motacilla alba</t>
  </si>
  <si>
    <t>(Semenov et al. 2018)</t>
  </si>
  <si>
    <t>Motacilla_alba_V1.0_pri</t>
  </si>
  <si>
    <t>JACXWE01</t>
  </si>
  <si>
    <t>Meleagris gallopavo</t>
  </si>
  <si>
    <t>(Myakoshina 1994)</t>
  </si>
  <si>
    <t>Turkey_5.1</t>
  </si>
  <si>
    <t>ADDD02</t>
  </si>
  <si>
    <t>*Foci number is the middle of the range given in the paper, **phosphotungstic acid, ***Found in Rodinov 2002</t>
  </si>
  <si>
    <t>Esox lucius</t>
  </si>
  <si>
    <t>Fish</t>
  </si>
  <si>
    <t>(Rondeau et al. 2014)</t>
  </si>
  <si>
    <t>(Myers et al. 2020a)</t>
  </si>
  <si>
    <t>fEsoLuc1.pri</t>
  </si>
  <si>
    <t>JAAIYR01</t>
  </si>
  <si>
    <t>Oncorhynchus mykiss</t>
  </si>
  <si>
    <t>(Rexroad et al. 2008)</t>
  </si>
  <si>
    <t>(Gao et al. 2021)</t>
  </si>
  <si>
    <t>USDA_OmykA_1.1</t>
  </si>
  <si>
    <t>JAAXML02</t>
  </si>
  <si>
    <t>Salmo salar</t>
  </si>
  <si>
    <t>(Gonen et al. 2014)</t>
  </si>
  <si>
    <t>(Nome and Gillard 2022)</t>
  </si>
  <si>
    <t>Ssal_v3.1</t>
  </si>
  <si>
    <t>CAJNNT02</t>
  </si>
  <si>
    <t>Takifugu rubripes</t>
  </si>
  <si>
    <t>(Kai et al. 2005)</t>
  </si>
  <si>
    <t>(Wellcome Sanger Institute 2019f)</t>
  </si>
  <si>
    <t>fTakRub1.3</t>
  </si>
  <si>
    <t>CAAJGN03</t>
  </si>
  <si>
    <t>Cynoglossus semilaevis</t>
  </si>
  <si>
    <t>(Jiang et al. 2013)</t>
  </si>
  <si>
    <t>(Chen et al. 2014)</t>
  </si>
  <si>
    <t>Cse_v1.0</t>
  </si>
  <si>
    <t>AGRG01</t>
  </si>
  <si>
    <t>Haplochromis burtoni</t>
  </si>
  <si>
    <t>(Sanetra et al. 2009)</t>
  </si>
  <si>
    <t>(Peterson et al. 2021)</t>
  </si>
  <si>
    <t>NCSU_Asbu1</t>
  </si>
  <si>
    <t>JAGKPV01</t>
  </si>
  <si>
    <t>Oryzias melastigma</t>
  </si>
  <si>
    <t>(Lee et al. 2019)</t>
  </si>
  <si>
    <t>(Kim et al. 2018)</t>
  </si>
  <si>
    <t>ASM292280v2</t>
  </si>
  <si>
    <t>NVQA02</t>
  </si>
  <si>
    <t>Gadus morhua</t>
  </si>
  <si>
    <t>(Hubert et al. 2010)</t>
  </si>
  <si>
    <t>(Wellcome Sanger Institute 2019b)</t>
  </si>
  <si>
    <t>gadMor3.0</t>
  </si>
  <si>
    <t>CABHMC01</t>
  </si>
  <si>
    <t>Ictalurus punctatus</t>
  </si>
  <si>
    <t>(Waldbieser et al. 2001)</t>
  </si>
  <si>
    <t>(Liu et al. 2016)</t>
  </si>
  <si>
    <t>Coco_2.0</t>
  </si>
  <si>
    <t>LBML02</t>
  </si>
  <si>
    <t>Astyanax mexicanus</t>
  </si>
  <si>
    <t>(Carlson et al. 2014)</t>
  </si>
  <si>
    <t>(Rohner and Warren 2019)</t>
  </si>
  <si>
    <t>Astyanax_mexicanus-2.0</t>
  </si>
  <si>
    <t>APWO02</t>
  </si>
  <si>
    <t>Danio rerio</t>
  </si>
  <si>
    <t>(Knapik et al. 1998)</t>
  </si>
  <si>
    <t>(Howe et al. 2013)</t>
  </si>
  <si>
    <t>GRCz11</t>
  </si>
  <si>
    <t>Clupea harengus</t>
  </si>
  <si>
    <t>(Petterson et al. 2019)</t>
  </si>
  <si>
    <t>(Pettersson 2019)</t>
  </si>
  <si>
    <t>Ch_v2.0.2</t>
  </si>
  <si>
    <t>CAADHV01</t>
  </si>
  <si>
    <t>Scleropages formosus</t>
  </si>
  <si>
    <t>(Shen et al. 2014)</t>
  </si>
  <si>
    <t>(Wellcome Sanger Institute 2019e)</t>
  </si>
  <si>
    <t>fSclFor1.1</t>
  </si>
  <si>
    <t>CAAHFQ01</t>
  </si>
  <si>
    <t>XO/HCN - WG</t>
  </si>
  <si>
    <t>cM/Mb - Estimated from pg</t>
  </si>
  <si>
    <t>cM/Mb - genome assembly</t>
  </si>
  <si>
    <t>MLH1 Foci / SC Length - Chr1</t>
  </si>
  <si>
    <t>Esox_lucius</t>
  </si>
  <si>
    <t>Oncorhynchus_mykiss</t>
  </si>
  <si>
    <t>Salmo_salar</t>
  </si>
  <si>
    <t>Takifugu_rubripes</t>
  </si>
  <si>
    <t>Cynoglossus_semilaevis</t>
  </si>
  <si>
    <t>Haplochromis_burtoni</t>
  </si>
  <si>
    <t>Oryzias_melastigma</t>
  </si>
  <si>
    <t>Gadus_morhua</t>
  </si>
  <si>
    <t>Ictalurus_punctatus</t>
  </si>
  <si>
    <t>Astyanax_mexicanus</t>
  </si>
  <si>
    <t>Danio_rerio</t>
  </si>
  <si>
    <t>Clupea_harengus</t>
  </si>
  <si>
    <t>Scleropages_formosus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</si>
</sst>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212121"/>
      <name val="Arial"/>
      <charset val="1"/>
    </font>
    <font>
      <b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scheme val="minor"/>
    </font>
    <font>
      <i/>
      <sz val="12"/>
      <color rgb="FF211E1E"/>
      <name val="Calibri"/>
      <scheme val="minor"/>
    </font>
    <font>
      <sz val="12"/>
      <color theme="0" tint="-0.34998626667073579"/>
      <name val="Calibri"/>
      <scheme val="minor"/>
    </font>
    <font>
      <i/>
      <sz val="12"/>
      <color rgb="FF000000"/>
      <name val="Calibri"/>
      <scheme val="minor"/>
    </font>
    <font>
      <sz val="12"/>
      <color rgb="FF212121"/>
      <name val="Calibri"/>
      <scheme val="minor"/>
    </font>
    <font>
      <sz val="12"/>
      <color rgb="FF0071BC"/>
      <name val="Roboto"/>
      <charset val="1"/>
    </font>
    <font>
      <sz val="12"/>
      <color theme="2" tint="-0.249977111117893"/>
      <name val="Calibri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F1F1F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10" fillId="0" borderId="0" xfId="1" applyFont="1"/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3" fillId="0" borderId="0" xfId="1"/>
    <xf numFmtId="0" fontId="1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nuccore/JADDRP000000000.3" TargetMode="External"/><Relationship Id="rId21" Type="http://schemas.openxmlformats.org/officeDocument/2006/relationships/hyperlink" Target="https://www.ncbi.nlm.nih.gov/datasets/genome/GCF_001577835.2/" TargetMode="External"/><Relationship Id="rId42" Type="http://schemas.openxmlformats.org/officeDocument/2006/relationships/hyperlink" Target="https://www.ncbi.nlm.nih.gov/nuccore/LSZS00000000.1" TargetMode="External"/><Relationship Id="rId47" Type="http://schemas.openxmlformats.org/officeDocument/2006/relationships/hyperlink" Target="https://www.ncbi.nlm.nih.gov/datasets/genome/GCA_020917445.1/" TargetMode="External"/><Relationship Id="rId63" Type="http://schemas.openxmlformats.org/officeDocument/2006/relationships/hyperlink" Target="https://www.ncbi.nlm.nih.gov/nuccore/CAAJGN000000000.3" TargetMode="External"/><Relationship Id="rId68" Type="http://schemas.openxmlformats.org/officeDocument/2006/relationships/hyperlink" Target="https://www.ncbi.nlm.nih.gov/nuccore/LBML00000000.2" TargetMode="External"/><Relationship Id="rId84" Type="http://schemas.openxmlformats.org/officeDocument/2006/relationships/hyperlink" Target="https://www.ncbi.nlm.nih.gov/datasets/genome/GCF_013265735.2/" TargetMode="External"/><Relationship Id="rId16" Type="http://schemas.openxmlformats.org/officeDocument/2006/relationships/hyperlink" Target="https://www.ncbi.nlm.nih.gov/datasets/genome/GCF_003339765.1/" TargetMode="External"/><Relationship Id="rId11" Type="http://schemas.openxmlformats.org/officeDocument/2006/relationships/hyperlink" Target="https://www.ncbi.nlm.nih.gov/datasets/genome/GCF_000001405.40/" TargetMode="External"/><Relationship Id="rId32" Type="http://schemas.openxmlformats.org/officeDocument/2006/relationships/hyperlink" Target="https://www.ncbi.nlm.nih.gov/nuccore/JAJGQY000000000.1" TargetMode="External"/><Relationship Id="rId37" Type="http://schemas.openxmlformats.org/officeDocument/2006/relationships/hyperlink" Target="https://www.ncbi.nlm.nih.gov/datasets/genome/GCF_000146605.3/" TargetMode="External"/><Relationship Id="rId53" Type="http://schemas.openxmlformats.org/officeDocument/2006/relationships/hyperlink" Target="https://www.ncbi.nlm.nih.gov/datasets/genome/GCF_000337935.1/" TargetMode="External"/><Relationship Id="rId58" Type="http://schemas.openxmlformats.org/officeDocument/2006/relationships/hyperlink" Target="https://www.ncbi.nlm.nih.gov/nuccore/JACXWE000000000.1" TargetMode="External"/><Relationship Id="rId74" Type="http://schemas.openxmlformats.org/officeDocument/2006/relationships/hyperlink" Target="https://www.ncbi.nlm.nih.gov/datasets/genome/GCF_000372685.2/" TargetMode="External"/><Relationship Id="rId79" Type="http://schemas.openxmlformats.org/officeDocument/2006/relationships/hyperlink" Target="https://www.ncbi.nlm.nih.gov/datasets/genome/GCF_018398535.1/" TargetMode="External"/><Relationship Id="rId5" Type="http://schemas.openxmlformats.org/officeDocument/2006/relationships/hyperlink" Target="https://www.ncbi.nlm.nih.gov/datasets/genome/GCF_001704415.2/" TargetMode="External"/><Relationship Id="rId61" Type="http://schemas.openxmlformats.org/officeDocument/2006/relationships/hyperlink" Target="https://www.ncbi.nlm.nih.gov/nuccore/JAAXML000000000.2" TargetMode="External"/><Relationship Id="rId82" Type="http://schemas.openxmlformats.org/officeDocument/2006/relationships/hyperlink" Target="https://www.ncbi.nlm.nih.gov/datasets/genome/GCF_905237065.1/" TargetMode="External"/><Relationship Id="rId19" Type="http://schemas.openxmlformats.org/officeDocument/2006/relationships/hyperlink" Target="https://www.ncbi.nlm.nih.gov/nuccore/JAGTXV000000000.1" TargetMode="External"/><Relationship Id="rId14" Type="http://schemas.openxmlformats.org/officeDocument/2006/relationships/hyperlink" Target="https://www.ncbi.nlm.nih.gov/datasets/genome/GCF_000003025.6/" TargetMode="External"/><Relationship Id="rId22" Type="http://schemas.openxmlformats.org/officeDocument/2006/relationships/hyperlink" Target="https://www.ncbi.nlm.nih.gov/nuccore/LSZS00000000.1" TargetMode="External"/><Relationship Id="rId27" Type="http://schemas.openxmlformats.org/officeDocument/2006/relationships/hyperlink" Target="https://www.ncbi.nlm.nih.gov/datasets/genome/GCF_016699485.2/" TargetMode="External"/><Relationship Id="rId30" Type="http://schemas.openxmlformats.org/officeDocument/2006/relationships/hyperlink" Target="https://www.ncbi.nlm.nih.gov/datasets/genome/GCA_034782775.1/" TargetMode="External"/><Relationship Id="rId35" Type="http://schemas.openxmlformats.org/officeDocument/2006/relationships/hyperlink" Target="https://www.ncbi.nlm.nih.gov/datasets/genome/GCA_020917445.1/" TargetMode="External"/><Relationship Id="rId43" Type="http://schemas.openxmlformats.org/officeDocument/2006/relationships/hyperlink" Target="https://www.ncbi.nlm.nih.gov/datasets/genome/GCF_003957565.2/" TargetMode="External"/><Relationship Id="rId48" Type="http://schemas.openxmlformats.org/officeDocument/2006/relationships/hyperlink" Target="https://www.ncbi.nlm.nih.gov/nuccore/JAIXNV000000000.1" TargetMode="External"/><Relationship Id="rId56" Type="http://schemas.openxmlformats.org/officeDocument/2006/relationships/hyperlink" Target="https://www.ncbi.nlm.nih.gov/datasets/genome/GCF_002078875.1/" TargetMode="External"/><Relationship Id="rId64" Type="http://schemas.openxmlformats.org/officeDocument/2006/relationships/hyperlink" Target="https://www.ncbi.nlm.nih.gov/nuccore/AGRG00000000.1" TargetMode="External"/><Relationship Id="rId69" Type="http://schemas.openxmlformats.org/officeDocument/2006/relationships/hyperlink" Target="https://www.ncbi.nlm.nih.gov/nuccore/CAADHV000000000.1" TargetMode="External"/><Relationship Id="rId77" Type="http://schemas.openxmlformats.org/officeDocument/2006/relationships/hyperlink" Target="https://www.ncbi.nlm.nih.gov/datasets/genome/GCF_902167405.1/" TargetMode="External"/><Relationship Id="rId8" Type="http://schemas.openxmlformats.org/officeDocument/2006/relationships/hyperlink" Target="https://www.ncbi.nlm.nih.gov/nuccore/JAAHUQ000000000.1" TargetMode="External"/><Relationship Id="rId51" Type="http://schemas.openxmlformats.org/officeDocument/2006/relationships/hyperlink" Target="https://www.ncbi.nlm.nih.gov/datasets/genome/GCF_015476345.1/" TargetMode="External"/><Relationship Id="rId72" Type="http://schemas.openxmlformats.org/officeDocument/2006/relationships/hyperlink" Target="https://www.ncbi.nlm.nih.gov/datasets/genome/GCF_900700415.2/" TargetMode="External"/><Relationship Id="rId80" Type="http://schemas.openxmlformats.org/officeDocument/2006/relationships/hyperlink" Target="https://www.ncbi.nlm.nih.gov/datasets/genome/GCF_000523025.1/" TargetMode="External"/><Relationship Id="rId3" Type="http://schemas.openxmlformats.org/officeDocument/2006/relationships/hyperlink" Target="https://www.ncbi.nlm.nih.gov/datasets/genome/GCF_016772045.2/" TargetMode="External"/><Relationship Id="rId12" Type="http://schemas.openxmlformats.org/officeDocument/2006/relationships/hyperlink" Target="https://www.ncbi.nlm.nih.gov/nuccore/JABCKX000000000.1" TargetMode="External"/><Relationship Id="rId17" Type="http://schemas.openxmlformats.org/officeDocument/2006/relationships/hyperlink" Target="https://www.ncbi.nlm.nih.gov/nuccore/QNVO00000000.2" TargetMode="External"/><Relationship Id="rId25" Type="http://schemas.openxmlformats.org/officeDocument/2006/relationships/hyperlink" Target="https://www.ncbi.nlm.nih.gov/datasets/genome/GCF_015227805.2/" TargetMode="External"/><Relationship Id="rId33" Type="http://schemas.openxmlformats.org/officeDocument/2006/relationships/hyperlink" Target="https://www.ncbi.nlm.nih.gov/nuccore/JAVKLB000000000.1" TargetMode="External"/><Relationship Id="rId38" Type="http://schemas.openxmlformats.org/officeDocument/2006/relationships/hyperlink" Target="https://www.ncbi.nlm.nih.gov/nuccore/ADDD00000000.2" TargetMode="External"/><Relationship Id="rId46" Type="http://schemas.openxmlformats.org/officeDocument/2006/relationships/hyperlink" Target="https://www.ncbi.nlm.nih.gov/nuccore/JADDRP000000000.3" TargetMode="External"/><Relationship Id="rId59" Type="http://schemas.openxmlformats.org/officeDocument/2006/relationships/hyperlink" Target="https://www.ncbi.nlm.nih.gov/nuccore/MTSP00000000.1" TargetMode="External"/><Relationship Id="rId67" Type="http://schemas.openxmlformats.org/officeDocument/2006/relationships/hyperlink" Target="https://www.ncbi.nlm.nih.gov/nuccore/CABHMC000000000.1" TargetMode="External"/><Relationship Id="rId20" Type="http://schemas.openxmlformats.org/officeDocument/2006/relationships/hyperlink" Target="https://www.ncbi.nlm.nih.gov/datasets/genome/GCF_000001635.27/" TargetMode="External"/><Relationship Id="rId41" Type="http://schemas.openxmlformats.org/officeDocument/2006/relationships/hyperlink" Target="https://www.ncbi.nlm.nih.gov/datasets/genome/GCF_001577835.2/" TargetMode="External"/><Relationship Id="rId54" Type="http://schemas.openxmlformats.org/officeDocument/2006/relationships/hyperlink" Target="https://www.ncbi.nlm.nih.gov/nuccore/AKCR00000000.1" TargetMode="External"/><Relationship Id="rId62" Type="http://schemas.openxmlformats.org/officeDocument/2006/relationships/hyperlink" Target="https://www.ncbi.nlm.nih.gov/nuccore/CAJNNT000000000.2" TargetMode="External"/><Relationship Id="rId70" Type="http://schemas.openxmlformats.org/officeDocument/2006/relationships/hyperlink" Target="https://www.ncbi.nlm.nih.gov/nuccore/CAAHFQ000000000.1" TargetMode="External"/><Relationship Id="rId75" Type="http://schemas.openxmlformats.org/officeDocument/2006/relationships/hyperlink" Target="https://www.ncbi.nlm.nih.gov/nuccore/APWO00000000.2" TargetMode="External"/><Relationship Id="rId83" Type="http://schemas.openxmlformats.org/officeDocument/2006/relationships/hyperlink" Target="https://www.ncbi.nlm.nih.gov/datasets/genome/GCF_011004845.1/" TargetMode="External"/><Relationship Id="rId1" Type="http://schemas.openxmlformats.org/officeDocument/2006/relationships/hyperlink" Target="https://www.ncbi.nlm.nih.gov/datasets/genome/GCF_002263795.3/" TargetMode="External"/><Relationship Id="rId6" Type="http://schemas.openxmlformats.org/officeDocument/2006/relationships/hyperlink" Target="https://www.ncbi.nlm.nih.gov/nuccore/LWLT00000000.1" TargetMode="External"/><Relationship Id="rId15" Type="http://schemas.openxmlformats.org/officeDocument/2006/relationships/hyperlink" Target="https://www.ncbi.nlm.nih.gov/nuccore/AEMK00000000.2" TargetMode="External"/><Relationship Id="rId23" Type="http://schemas.openxmlformats.org/officeDocument/2006/relationships/hyperlink" Target="https://www.ncbi.nlm.nih.gov/datasets/genome/GCF_003957565.2/" TargetMode="External"/><Relationship Id="rId28" Type="http://schemas.openxmlformats.org/officeDocument/2006/relationships/hyperlink" Target="https://www.ncbi.nlm.nih.gov/nuccore/JAENSK000000000.1" TargetMode="External"/><Relationship Id="rId36" Type="http://schemas.openxmlformats.org/officeDocument/2006/relationships/hyperlink" Target="https://www.ncbi.nlm.nih.gov/nuccore/JAIXNV000000000.1" TargetMode="External"/><Relationship Id="rId49" Type="http://schemas.openxmlformats.org/officeDocument/2006/relationships/hyperlink" Target="https://www.ncbi.nlm.nih.gov/datasets/genome/GCA_003343005.1/" TargetMode="External"/><Relationship Id="rId57" Type="http://schemas.openxmlformats.org/officeDocument/2006/relationships/hyperlink" Target="https://www.ncbi.nlm.nih.gov/datasets/genome/GCF_015832195.1/" TargetMode="External"/><Relationship Id="rId10" Type="http://schemas.openxmlformats.org/officeDocument/2006/relationships/hyperlink" Target="https://www.ncbi.nlm.nih.gov/nuccore/PJAA00000000.1" TargetMode="External"/><Relationship Id="rId31" Type="http://schemas.openxmlformats.org/officeDocument/2006/relationships/hyperlink" Target="https://www.ncbi.nlm.nih.gov/datasets/genome/GCF_000337935.1/" TargetMode="External"/><Relationship Id="rId44" Type="http://schemas.openxmlformats.org/officeDocument/2006/relationships/hyperlink" Target="https://www.ncbi.nlm.nih.gov/nuccore/RRCB00000000.2" TargetMode="External"/><Relationship Id="rId52" Type="http://schemas.openxmlformats.org/officeDocument/2006/relationships/hyperlink" Target="https://www.ncbi.nlm.nih.gov/nuccore/JACGAL000000000.1" TargetMode="External"/><Relationship Id="rId60" Type="http://schemas.openxmlformats.org/officeDocument/2006/relationships/hyperlink" Target="https://www.ncbi.nlm.nih.gov/nuccore/WNMW00000000.1" TargetMode="External"/><Relationship Id="rId65" Type="http://schemas.openxmlformats.org/officeDocument/2006/relationships/hyperlink" Target="https://www.ncbi.nlm.nih.gov/nuccore/JAGKPV000000000.1" TargetMode="External"/><Relationship Id="rId73" Type="http://schemas.openxmlformats.org/officeDocument/2006/relationships/hyperlink" Target="https://www.ncbi.nlm.nih.gov/datasets/genome/GCF_000002035.6/" TargetMode="External"/><Relationship Id="rId78" Type="http://schemas.openxmlformats.org/officeDocument/2006/relationships/hyperlink" Target="https://www.ncbi.nlm.nih.gov/datasets/genome/GCF_002922805.2/" TargetMode="External"/><Relationship Id="rId81" Type="http://schemas.openxmlformats.org/officeDocument/2006/relationships/hyperlink" Target="https://www.ncbi.nlm.nih.gov/datasets/genome/GCA_901000725.3/" TargetMode="External"/><Relationship Id="rId4" Type="http://schemas.openxmlformats.org/officeDocument/2006/relationships/hyperlink" Target="https://www.ncbi.nlm.nih.gov/nuccore/JAEVFA000000000.1" TargetMode="External"/><Relationship Id="rId9" Type="http://schemas.openxmlformats.org/officeDocument/2006/relationships/hyperlink" Target="https://www.ncbi.nlm.nih.gov/datasets/genome/GCF_002863925.1/" TargetMode="External"/><Relationship Id="rId13" Type="http://schemas.openxmlformats.org/officeDocument/2006/relationships/hyperlink" Target="https://www.ncbi.nlm.nih.gov/datasets/genome/GCA_017591445.1/" TargetMode="External"/><Relationship Id="rId18" Type="http://schemas.openxmlformats.org/officeDocument/2006/relationships/hyperlink" Target="https://www.ncbi.nlm.nih.gov/datasets/genome/GCA_020226045.1/" TargetMode="External"/><Relationship Id="rId39" Type="http://schemas.openxmlformats.org/officeDocument/2006/relationships/hyperlink" Target="https://www.ncbi.nlm.nih.gov/datasets/genome/GCF_016699485.2/" TargetMode="External"/><Relationship Id="rId34" Type="http://schemas.openxmlformats.org/officeDocument/2006/relationships/hyperlink" Target="https://www.ncbi.nlm.nih.gov/nuccore/AKCR00000000.1" TargetMode="External"/><Relationship Id="rId50" Type="http://schemas.openxmlformats.org/officeDocument/2006/relationships/hyperlink" Target="https://www.ncbi.nlm.nih.gov/nuccore/PTEV00000000.1" TargetMode="External"/><Relationship Id="rId55" Type="http://schemas.openxmlformats.org/officeDocument/2006/relationships/hyperlink" Target="https://www.ncbi.nlm.nih.gov/datasets/genome/GCA_009819605.1/" TargetMode="External"/><Relationship Id="rId76" Type="http://schemas.openxmlformats.org/officeDocument/2006/relationships/hyperlink" Target="https://www.ncbi.nlm.nih.gov/datasets/genome/GCF_001660625.3/" TargetMode="External"/><Relationship Id="rId7" Type="http://schemas.openxmlformats.org/officeDocument/2006/relationships/hyperlink" Target="https://www.ncbi.nlm.nih.gov/datasets/genome/GCF_011100685.1/" TargetMode="External"/><Relationship Id="rId71" Type="http://schemas.openxmlformats.org/officeDocument/2006/relationships/hyperlink" Target="https://www.ncbi.nlm.nih.gov/datasets/genome/GCF_900964775.1/" TargetMode="External"/><Relationship Id="rId2" Type="http://schemas.openxmlformats.org/officeDocument/2006/relationships/hyperlink" Target="https://www.ncbi.nlm.nih.gov/nuccore/NKLS00000000.2" TargetMode="External"/><Relationship Id="rId29" Type="http://schemas.openxmlformats.org/officeDocument/2006/relationships/hyperlink" Target="https://www.ncbi.nlm.nih.gov/datasets/genome/GCF_020740795.1/" TargetMode="External"/><Relationship Id="rId24" Type="http://schemas.openxmlformats.org/officeDocument/2006/relationships/hyperlink" Target="https://www.ncbi.nlm.nih.gov/nuccore/RRCB00000000.2" TargetMode="External"/><Relationship Id="rId40" Type="http://schemas.openxmlformats.org/officeDocument/2006/relationships/hyperlink" Target="https://www.ncbi.nlm.nih.gov/nuccore/JAENSK000000000.1" TargetMode="External"/><Relationship Id="rId45" Type="http://schemas.openxmlformats.org/officeDocument/2006/relationships/hyperlink" Target="https://www.ncbi.nlm.nih.gov/datasets/genome/GCF_015227805.2/" TargetMode="External"/><Relationship Id="rId66" Type="http://schemas.openxmlformats.org/officeDocument/2006/relationships/hyperlink" Target="https://www.ncbi.nlm.nih.gov/nuccore/NVQA0000000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916B-9ABA-9540-9438-F5A3F5B04685}">
  <dimension ref="A1:T48"/>
  <sheetViews>
    <sheetView workbookViewId="0">
      <pane ySplit="1" topLeftCell="A30" activePane="bottomLeft" state="frozen"/>
      <selection pane="bottomLeft" activeCell="H30" sqref="H30"/>
    </sheetView>
  </sheetViews>
  <sheetFormatPr defaultColWidth="11" defaultRowHeight="15.75"/>
  <cols>
    <col min="1" max="1" width="22.5" bestFit="1" customWidth="1"/>
    <col min="3" max="3" width="6.5" style="15" customWidth="1"/>
    <col min="4" max="4" width="11" style="15"/>
    <col min="5" max="5" width="5.375" style="15" customWidth="1"/>
    <col min="6" max="6" width="14.875" style="15" customWidth="1"/>
    <col min="7" max="7" width="5.625" style="15" customWidth="1"/>
    <col min="8" max="8" width="14" style="15" customWidth="1"/>
    <col min="9" max="9" width="6" style="15" customWidth="1"/>
    <col min="11" max="11" width="21.375" customWidth="1"/>
    <col min="12" max="12" width="24" style="15" customWidth="1"/>
    <col min="13" max="13" width="15.875" style="28" customWidth="1"/>
    <col min="14" max="14" width="25" style="15" customWidth="1"/>
    <col min="15" max="15" width="25.125" bestFit="1" customWidth="1"/>
    <col min="16" max="16" width="18" customWidth="1"/>
    <col min="17" max="18" width="17.375" style="15" customWidth="1"/>
    <col min="19" max="19" width="21.5" customWidth="1"/>
    <col min="20" max="20" width="21.875" customWidth="1"/>
  </cols>
  <sheetData>
    <row r="1" spans="1:20" s="17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4</v>
      </c>
      <c r="H1" s="11" t="s">
        <v>6</v>
      </c>
      <c r="I1" s="40" t="s">
        <v>4</v>
      </c>
      <c r="J1" s="11" t="s">
        <v>7</v>
      </c>
      <c r="K1" s="11" t="s">
        <v>8</v>
      </c>
      <c r="L1" s="11" t="s">
        <v>9</v>
      </c>
      <c r="M1" s="26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/>
    </row>
    <row r="2" spans="1:20">
      <c r="A2" s="2" t="s">
        <v>17</v>
      </c>
      <c r="B2" s="3" t="s">
        <v>18</v>
      </c>
      <c r="C2" s="12">
        <v>30</v>
      </c>
      <c r="D2" s="24">
        <v>47.53</v>
      </c>
      <c r="E2" s="24">
        <v>4.26</v>
      </c>
      <c r="F2" s="24">
        <v>2.35</v>
      </c>
      <c r="G2" s="24">
        <v>0.48</v>
      </c>
      <c r="H2" s="24">
        <v>13.5</v>
      </c>
      <c r="I2" s="24">
        <v>1.5</v>
      </c>
      <c r="J2" s="3" t="s">
        <v>19</v>
      </c>
      <c r="K2" s="3" t="s">
        <v>20</v>
      </c>
      <c r="L2" s="24">
        <f t="shared" ref="L2:L17" si="0">D2*50</f>
        <v>2376.5</v>
      </c>
      <c r="M2" s="27">
        <v>3.7</v>
      </c>
      <c r="N2" s="24">
        <f t="shared" ref="N2:N17" si="1">M2*978</f>
        <v>3618.6000000000004</v>
      </c>
      <c r="O2" s="31" t="s">
        <v>21</v>
      </c>
      <c r="P2" s="4" t="s">
        <v>22</v>
      </c>
      <c r="Q2" s="16">
        <v>2770.6697819999999</v>
      </c>
      <c r="R2" s="24">
        <v>158.53411</v>
      </c>
      <c r="S2" s="4" t="s">
        <v>23</v>
      </c>
      <c r="T2" s="3"/>
    </row>
    <row r="3" spans="1:20">
      <c r="A3" s="5" t="s">
        <v>24</v>
      </c>
      <c r="B3" s="3" t="s">
        <v>18</v>
      </c>
      <c r="C3" s="12">
        <v>27</v>
      </c>
      <c r="D3" s="24">
        <v>62.9</v>
      </c>
      <c r="E3" s="24">
        <v>6.04</v>
      </c>
      <c r="F3" s="24">
        <v>3.09</v>
      </c>
      <c r="G3" s="24">
        <v>0.68</v>
      </c>
      <c r="H3" s="24">
        <v>14.5</v>
      </c>
      <c r="I3" s="24">
        <v>1.8</v>
      </c>
      <c r="J3" s="3" t="s">
        <v>19</v>
      </c>
      <c r="K3" s="3" t="s">
        <v>20</v>
      </c>
      <c r="L3" s="24">
        <f t="shared" si="0"/>
        <v>3145</v>
      </c>
      <c r="M3" s="27">
        <v>3.41</v>
      </c>
      <c r="N3" s="12">
        <f t="shared" si="1"/>
        <v>3334.98</v>
      </c>
      <c r="O3" s="6" t="s">
        <v>25</v>
      </c>
      <c r="P3" s="4" t="s">
        <v>26</v>
      </c>
      <c r="Q3" s="16">
        <v>2654.0473670000001</v>
      </c>
      <c r="R3" s="24">
        <v>278.61720200000002</v>
      </c>
      <c r="S3" s="4" t="s">
        <v>27</v>
      </c>
      <c r="T3" s="3"/>
    </row>
    <row r="4" spans="1:20">
      <c r="A4" s="2" t="s">
        <v>28</v>
      </c>
      <c r="B4" s="3" t="s">
        <v>18</v>
      </c>
      <c r="C4" s="12">
        <v>30</v>
      </c>
      <c r="D4" s="24">
        <v>60.56</v>
      </c>
      <c r="E4" s="24">
        <v>5.21</v>
      </c>
      <c r="F4" s="24">
        <v>3.23</v>
      </c>
      <c r="G4" s="24">
        <v>0.59</v>
      </c>
      <c r="H4" s="24">
        <v>17.7</v>
      </c>
      <c r="I4" s="24">
        <v>2.2999999999999998</v>
      </c>
      <c r="J4" s="3" t="s">
        <v>19</v>
      </c>
      <c r="K4" s="3" t="s">
        <v>20</v>
      </c>
      <c r="L4" s="24">
        <f t="shared" si="0"/>
        <v>3028</v>
      </c>
      <c r="M4" s="27">
        <v>3.24</v>
      </c>
      <c r="N4" s="12">
        <f t="shared" si="1"/>
        <v>3168.7200000000003</v>
      </c>
      <c r="O4" s="6" t="s">
        <v>29</v>
      </c>
      <c r="P4" s="4" t="s">
        <v>30</v>
      </c>
      <c r="Q4" s="16">
        <v>2922.6004429999998</v>
      </c>
      <c r="R4" s="24">
        <v>157.40352799999999</v>
      </c>
      <c r="S4" s="4" t="s">
        <v>31</v>
      </c>
      <c r="T4" s="3"/>
    </row>
    <row r="5" spans="1:20">
      <c r="A5" s="5" t="s">
        <v>32</v>
      </c>
      <c r="B5" s="3" t="s">
        <v>18</v>
      </c>
      <c r="C5" s="12">
        <v>38</v>
      </c>
      <c r="D5" s="24">
        <v>40</v>
      </c>
      <c r="E5" s="24">
        <v>1.4</v>
      </c>
      <c r="F5" s="24">
        <v>1.67</v>
      </c>
      <c r="G5" s="24">
        <v>0.49</v>
      </c>
      <c r="H5" s="24">
        <v>13.96</v>
      </c>
      <c r="I5" s="24">
        <v>1.59</v>
      </c>
      <c r="J5" s="3" t="s">
        <v>19</v>
      </c>
      <c r="K5" s="3" t="s">
        <v>33</v>
      </c>
      <c r="L5" s="24">
        <f t="shared" si="0"/>
        <v>2000</v>
      </c>
      <c r="M5" s="27">
        <v>2.88</v>
      </c>
      <c r="N5" s="12">
        <f t="shared" si="1"/>
        <v>2816.64</v>
      </c>
      <c r="O5" s="31" t="s">
        <v>21</v>
      </c>
      <c r="P5" s="4" t="s">
        <v>34</v>
      </c>
      <c r="Q5" s="16">
        <v>2481.9833520000002</v>
      </c>
      <c r="R5" s="24">
        <v>123.55646900000001</v>
      </c>
      <c r="S5" s="4" t="s">
        <v>35</v>
      </c>
      <c r="T5" s="3"/>
    </row>
    <row r="6" spans="1:20">
      <c r="A6" s="5" t="s">
        <v>36</v>
      </c>
      <c r="B6" s="3" t="s">
        <v>18</v>
      </c>
      <c r="C6" s="12">
        <v>32</v>
      </c>
      <c r="D6" s="24">
        <v>51.11</v>
      </c>
      <c r="E6" s="24">
        <v>2.35</v>
      </c>
      <c r="F6" s="25" t="s">
        <v>37</v>
      </c>
      <c r="G6" s="39" t="s">
        <v>37</v>
      </c>
      <c r="H6" s="24">
        <v>3.2</v>
      </c>
      <c r="I6" s="25" t="s">
        <v>37</v>
      </c>
      <c r="J6" s="3" t="s">
        <v>19</v>
      </c>
      <c r="K6" s="3" t="s">
        <v>38</v>
      </c>
      <c r="L6" s="24">
        <f t="shared" si="0"/>
        <v>2555.5</v>
      </c>
      <c r="M6" s="27">
        <v>3.21</v>
      </c>
      <c r="N6" s="12">
        <f t="shared" si="1"/>
        <v>3139.38</v>
      </c>
      <c r="O6" s="6" t="s">
        <v>39</v>
      </c>
      <c r="P6" s="4" t="s">
        <v>40</v>
      </c>
      <c r="Q6" s="16">
        <v>2506.9494749999999</v>
      </c>
      <c r="R6" s="24">
        <v>188.26057700000001</v>
      </c>
      <c r="S6" s="4" t="s">
        <v>41</v>
      </c>
      <c r="T6" s="3"/>
    </row>
    <row r="7" spans="1:20">
      <c r="A7" s="5" t="s">
        <v>42</v>
      </c>
      <c r="B7" s="3" t="s">
        <v>18</v>
      </c>
      <c r="C7" s="12">
        <v>23</v>
      </c>
      <c r="D7" s="24">
        <v>49.8</v>
      </c>
      <c r="E7" s="24">
        <v>4.8</v>
      </c>
      <c r="F7" s="25" t="s">
        <v>37</v>
      </c>
      <c r="G7" s="25" t="s">
        <v>37</v>
      </c>
      <c r="H7" s="24">
        <v>3.55</v>
      </c>
      <c r="I7" s="24">
        <v>0.65</v>
      </c>
      <c r="J7" s="3" t="s">
        <v>19</v>
      </c>
      <c r="K7" s="3" t="s">
        <v>43</v>
      </c>
      <c r="L7" s="24">
        <f t="shared" si="0"/>
        <v>2490</v>
      </c>
      <c r="M7" s="27">
        <v>3.5</v>
      </c>
      <c r="N7" s="24">
        <f t="shared" si="1"/>
        <v>3423</v>
      </c>
      <c r="O7" s="6" t="s">
        <v>44</v>
      </c>
      <c r="P7" s="4" t="s">
        <v>45</v>
      </c>
      <c r="Q7" s="16">
        <v>3099.4410379999999</v>
      </c>
      <c r="R7" s="24">
        <v>248.956422</v>
      </c>
      <c r="S7" s="7" t="s">
        <v>37</v>
      </c>
      <c r="T7" s="3"/>
    </row>
    <row r="8" spans="1:20">
      <c r="A8" s="5" t="s">
        <v>46</v>
      </c>
      <c r="B8" s="3" t="s">
        <v>18</v>
      </c>
      <c r="C8" s="12">
        <v>21</v>
      </c>
      <c r="D8" s="24">
        <v>39</v>
      </c>
      <c r="E8" s="24">
        <v>3</v>
      </c>
      <c r="F8" s="24">
        <v>3</v>
      </c>
      <c r="G8" s="25" t="s">
        <v>37</v>
      </c>
      <c r="H8" s="25" t="s">
        <v>37</v>
      </c>
      <c r="I8" s="25" t="s">
        <v>37</v>
      </c>
      <c r="J8" s="3" t="s">
        <v>19</v>
      </c>
      <c r="K8" s="3" t="s">
        <v>47</v>
      </c>
      <c r="L8" s="24">
        <f t="shared" si="0"/>
        <v>1950</v>
      </c>
      <c r="M8" s="27">
        <v>3.59</v>
      </c>
      <c r="N8" s="12">
        <f t="shared" si="1"/>
        <v>3511.02</v>
      </c>
      <c r="O8" s="6" t="s">
        <v>48</v>
      </c>
      <c r="P8" s="4" t="s">
        <v>49</v>
      </c>
      <c r="Q8" s="16">
        <v>2971.3149659999999</v>
      </c>
      <c r="R8" s="24">
        <v>223.61694199999999</v>
      </c>
      <c r="S8" s="4" t="s">
        <v>50</v>
      </c>
      <c r="T8" s="3"/>
    </row>
    <row r="9" spans="1:20">
      <c r="A9" s="5" t="s">
        <v>51</v>
      </c>
      <c r="B9" s="3" t="s">
        <v>18</v>
      </c>
      <c r="C9" s="12">
        <v>20</v>
      </c>
      <c r="D9" s="24">
        <v>22.7</v>
      </c>
      <c r="E9" s="24">
        <v>2.2999999999999998</v>
      </c>
      <c r="F9" s="24">
        <v>1.42</v>
      </c>
      <c r="G9" s="24">
        <v>0.54</v>
      </c>
      <c r="H9" s="24">
        <v>12</v>
      </c>
      <c r="I9" s="24">
        <v>1.2</v>
      </c>
      <c r="J9" s="3" t="s">
        <v>19</v>
      </c>
      <c r="K9" s="3" t="s">
        <v>52</v>
      </c>
      <c r="L9" s="24">
        <f t="shared" si="0"/>
        <v>1135</v>
      </c>
      <c r="M9" s="27">
        <v>3.25</v>
      </c>
      <c r="N9" s="12">
        <f t="shared" si="1"/>
        <v>3178.5</v>
      </c>
      <c r="O9" s="31" t="s">
        <v>21</v>
      </c>
      <c r="P9" s="4" t="s">
        <v>53</v>
      </c>
      <c r="Q9" s="16">
        <v>2728.2061520000002</v>
      </c>
      <c r="R9" s="24">
        <v>195.154279</v>
      </c>
      <c r="S9" s="7" t="s">
        <v>37</v>
      </c>
      <c r="T9" s="3"/>
    </row>
    <row r="10" spans="1:20">
      <c r="A10" s="5" t="s">
        <v>54</v>
      </c>
      <c r="B10" s="3" t="s">
        <v>18</v>
      </c>
      <c r="C10" s="12">
        <v>19</v>
      </c>
      <c r="D10" s="24">
        <v>32</v>
      </c>
      <c r="E10" s="24">
        <v>4.5</v>
      </c>
      <c r="F10" s="24">
        <v>2.72</v>
      </c>
      <c r="G10" s="24">
        <v>0.66</v>
      </c>
      <c r="H10" s="24">
        <v>20.59</v>
      </c>
      <c r="I10" s="24">
        <v>2.4300000000000002</v>
      </c>
      <c r="J10" s="3" t="s">
        <v>19</v>
      </c>
      <c r="K10" s="3" t="s">
        <v>55</v>
      </c>
      <c r="L10" s="24">
        <f t="shared" si="0"/>
        <v>1600</v>
      </c>
      <c r="M10" s="27">
        <v>3.21</v>
      </c>
      <c r="N10" s="24">
        <f t="shared" si="1"/>
        <v>3139.38</v>
      </c>
      <c r="O10" s="31" t="s">
        <v>21</v>
      </c>
      <c r="P10" s="4" t="s">
        <v>56</v>
      </c>
      <c r="Q10" s="16">
        <v>2501.895775</v>
      </c>
      <c r="R10" s="24">
        <v>274.33053200000001</v>
      </c>
      <c r="S10" s="4" t="s">
        <v>57</v>
      </c>
      <c r="T10" s="3"/>
    </row>
    <row r="11" spans="1:20">
      <c r="A11" s="5" t="s">
        <v>58</v>
      </c>
      <c r="B11" s="3" t="s">
        <v>18</v>
      </c>
      <c r="C11" s="12">
        <v>15</v>
      </c>
      <c r="D11" s="24">
        <v>26.99</v>
      </c>
      <c r="E11" s="24">
        <v>2.89</v>
      </c>
      <c r="F11" s="25" t="s">
        <v>37</v>
      </c>
      <c r="G11" s="25" t="s">
        <v>37</v>
      </c>
      <c r="H11" s="25" t="s">
        <v>37</v>
      </c>
      <c r="I11" s="25" t="s">
        <v>37</v>
      </c>
      <c r="J11" s="3" t="s">
        <v>19</v>
      </c>
      <c r="K11" s="6" t="s">
        <v>59</v>
      </c>
      <c r="L11" s="24">
        <f t="shared" si="0"/>
        <v>1349.5</v>
      </c>
      <c r="M11" s="27">
        <v>2.69</v>
      </c>
      <c r="N11" s="24">
        <f t="shared" si="1"/>
        <v>2630.82</v>
      </c>
      <c r="O11" s="6" t="s">
        <v>25</v>
      </c>
      <c r="P11" s="4" t="s">
        <v>60</v>
      </c>
      <c r="Q11" s="16">
        <v>2441.4804330000002</v>
      </c>
      <c r="R11" s="24">
        <v>210.91905</v>
      </c>
      <c r="S11" s="4" t="s">
        <v>61</v>
      </c>
      <c r="T11" s="3" t="s">
        <v>62</v>
      </c>
    </row>
    <row r="12" spans="1:20">
      <c r="A12" s="5" t="s">
        <v>63</v>
      </c>
      <c r="B12" s="3" t="s">
        <v>18</v>
      </c>
      <c r="C12" s="12">
        <v>23</v>
      </c>
      <c r="D12" s="24">
        <v>29.8</v>
      </c>
      <c r="E12" s="24">
        <v>2</v>
      </c>
      <c r="F12" s="24">
        <v>2.64</v>
      </c>
      <c r="G12" s="24">
        <v>0.76</v>
      </c>
      <c r="H12" s="24">
        <v>38.4</v>
      </c>
      <c r="I12" s="24">
        <v>7.3</v>
      </c>
      <c r="J12" s="3" t="s">
        <v>19</v>
      </c>
      <c r="K12" s="3" t="s">
        <v>64</v>
      </c>
      <c r="L12" s="24">
        <f t="shared" si="0"/>
        <v>1490</v>
      </c>
      <c r="M12" s="27">
        <v>2.85</v>
      </c>
      <c r="N12" s="24">
        <f t="shared" si="1"/>
        <v>2787.3</v>
      </c>
      <c r="O12" s="6" t="s">
        <v>65</v>
      </c>
      <c r="P12" s="4" t="s">
        <v>66</v>
      </c>
      <c r="Q12" s="16">
        <v>2494.0142980000001</v>
      </c>
      <c r="R12" s="24">
        <v>276.03021799999999</v>
      </c>
      <c r="S12" s="4" t="s">
        <v>67</v>
      </c>
      <c r="T12" s="3"/>
    </row>
    <row r="13" spans="1:20">
      <c r="A13" s="5" t="s">
        <v>68</v>
      </c>
      <c r="B13" s="3" t="s">
        <v>69</v>
      </c>
      <c r="C13" s="12">
        <v>40</v>
      </c>
      <c r="D13" s="23">
        <v>58.9</v>
      </c>
      <c r="E13" s="23">
        <v>7.6</v>
      </c>
      <c r="F13" s="23">
        <v>6.7</v>
      </c>
      <c r="G13" s="23">
        <v>1.3</v>
      </c>
      <c r="H13" s="23">
        <v>52.1</v>
      </c>
      <c r="I13" s="23">
        <v>8.8000000000000007</v>
      </c>
      <c r="J13" s="3" t="s">
        <v>19</v>
      </c>
      <c r="K13" s="3" t="s">
        <v>70</v>
      </c>
      <c r="L13" s="24">
        <f t="shared" si="0"/>
        <v>2945</v>
      </c>
      <c r="M13" s="27">
        <v>1.44</v>
      </c>
      <c r="N13" s="24">
        <f t="shared" si="1"/>
        <v>1408.32</v>
      </c>
      <c r="O13" s="6" t="s">
        <v>71</v>
      </c>
      <c r="P13" s="7" t="s">
        <v>37</v>
      </c>
      <c r="Q13" s="13" t="s">
        <v>37</v>
      </c>
      <c r="R13" s="25" t="s">
        <v>37</v>
      </c>
      <c r="S13" s="7" t="s">
        <v>37</v>
      </c>
      <c r="T13" s="3"/>
    </row>
    <row r="14" spans="1:20">
      <c r="A14" s="5" t="s">
        <v>72</v>
      </c>
      <c r="B14" s="3" t="s">
        <v>69</v>
      </c>
      <c r="C14" s="12">
        <v>39</v>
      </c>
      <c r="D14" s="23">
        <v>56.3</v>
      </c>
      <c r="E14" s="23">
        <v>1.8</v>
      </c>
      <c r="F14" s="23">
        <v>6.1</v>
      </c>
      <c r="G14" s="23">
        <v>0.8</v>
      </c>
      <c r="H14" s="25" t="s">
        <v>37</v>
      </c>
      <c r="I14" s="25" t="s">
        <v>37</v>
      </c>
      <c r="J14" s="3" t="s">
        <v>19</v>
      </c>
      <c r="K14" s="3" t="s">
        <v>73</v>
      </c>
      <c r="L14" s="24">
        <f t="shared" si="0"/>
        <v>2815</v>
      </c>
      <c r="M14" s="27">
        <v>1.41</v>
      </c>
      <c r="N14" s="24">
        <f t="shared" si="1"/>
        <v>1378.98</v>
      </c>
      <c r="O14" s="6" t="s">
        <v>74</v>
      </c>
      <c r="P14" s="4" t="s">
        <v>75</v>
      </c>
      <c r="Q14" s="16">
        <v>927.64026000000001</v>
      </c>
      <c r="R14" s="24">
        <v>175.656249</v>
      </c>
      <c r="S14" s="4" t="s">
        <v>76</v>
      </c>
      <c r="T14" s="3"/>
    </row>
    <row r="15" spans="1:20">
      <c r="A15" s="5" t="s">
        <v>77</v>
      </c>
      <c r="B15" s="3" t="s">
        <v>69</v>
      </c>
      <c r="C15" s="12">
        <v>40</v>
      </c>
      <c r="D15" s="23">
        <v>45.2</v>
      </c>
      <c r="E15" s="23">
        <v>0.2</v>
      </c>
      <c r="F15" s="23">
        <v>2.1</v>
      </c>
      <c r="G15" s="23">
        <v>0.4</v>
      </c>
      <c r="H15" s="25" t="s">
        <v>37</v>
      </c>
      <c r="I15" s="25" t="s">
        <v>37</v>
      </c>
      <c r="J15" s="3" t="s">
        <v>19</v>
      </c>
      <c r="K15" s="3" t="s">
        <v>73</v>
      </c>
      <c r="L15" s="24">
        <f t="shared" si="0"/>
        <v>2260</v>
      </c>
      <c r="M15" s="27">
        <v>1.25</v>
      </c>
      <c r="N15" s="24">
        <f t="shared" si="1"/>
        <v>1222.5</v>
      </c>
      <c r="O15" s="6" t="s">
        <v>78</v>
      </c>
      <c r="P15" s="4" t="s">
        <v>79</v>
      </c>
      <c r="Q15" s="16">
        <v>1056.2544089999999</v>
      </c>
      <c r="R15" s="24">
        <v>114.020016</v>
      </c>
      <c r="S15" s="4" t="s">
        <v>80</v>
      </c>
      <c r="T15" s="3" t="s">
        <v>62</v>
      </c>
    </row>
    <row r="16" spans="1:20">
      <c r="A16" s="5" t="s">
        <v>81</v>
      </c>
      <c r="B16" s="3" t="s">
        <v>69</v>
      </c>
      <c r="C16" s="12">
        <v>39</v>
      </c>
      <c r="D16" s="23">
        <v>49</v>
      </c>
      <c r="E16" s="23">
        <v>4.5</v>
      </c>
      <c r="F16" s="23">
        <v>3.4</v>
      </c>
      <c r="G16" s="23">
        <v>1</v>
      </c>
      <c r="H16" s="23">
        <v>25.3</v>
      </c>
      <c r="I16" s="23">
        <v>4.5999999999999996</v>
      </c>
      <c r="J16" s="3" t="s">
        <v>19</v>
      </c>
      <c r="K16" s="3" t="s">
        <v>82</v>
      </c>
      <c r="L16" s="24">
        <f t="shared" si="0"/>
        <v>2450</v>
      </c>
      <c r="M16" s="27">
        <v>1.31</v>
      </c>
      <c r="N16" s="24">
        <f t="shared" si="1"/>
        <v>1281.18</v>
      </c>
      <c r="O16" s="6" t="s">
        <v>83</v>
      </c>
      <c r="P16" s="4" t="s">
        <v>84</v>
      </c>
      <c r="Q16" s="16">
        <v>1105.9555499999999</v>
      </c>
      <c r="R16" s="24">
        <v>156.03572500000001</v>
      </c>
      <c r="S16" s="4" t="s">
        <v>85</v>
      </c>
      <c r="T16" s="3"/>
    </row>
    <row r="17" spans="1:20">
      <c r="A17" s="5" t="s">
        <v>86</v>
      </c>
      <c r="B17" s="3" t="s">
        <v>69</v>
      </c>
      <c r="C17" s="12">
        <v>39</v>
      </c>
      <c r="D17" s="23">
        <v>48.9</v>
      </c>
      <c r="E17" s="23">
        <v>2.4</v>
      </c>
      <c r="F17" s="23">
        <v>2.9</v>
      </c>
      <c r="G17" s="23">
        <v>0.8</v>
      </c>
      <c r="H17" s="23">
        <v>19.8</v>
      </c>
      <c r="I17" s="23">
        <v>5.0999999999999996</v>
      </c>
      <c r="J17" s="3" t="s">
        <v>19</v>
      </c>
      <c r="K17" s="3" t="s">
        <v>82</v>
      </c>
      <c r="L17" s="24">
        <f t="shared" si="0"/>
        <v>2445</v>
      </c>
      <c r="M17" s="27">
        <v>1.45</v>
      </c>
      <c r="N17" s="24">
        <f t="shared" si="1"/>
        <v>1418.1</v>
      </c>
      <c r="O17" s="6" t="s">
        <v>83</v>
      </c>
      <c r="P17" s="4" t="s">
        <v>87</v>
      </c>
      <c r="Q17" s="16">
        <v>1093.138471</v>
      </c>
      <c r="R17" s="25" t="s">
        <v>37</v>
      </c>
      <c r="S17" s="4" t="s">
        <v>88</v>
      </c>
      <c r="T17" s="3" t="s">
        <v>89</v>
      </c>
    </row>
    <row r="18" spans="1:20">
      <c r="A18" s="5" t="s">
        <v>90</v>
      </c>
      <c r="B18" s="3" t="s">
        <v>69</v>
      </c>
      <c r="C18" s="12">
        <v>39</v>
      </c>
      <c r="D18" s="23">
        <v>62.5</v>
      </c>
      <c r="E18" s="23">
        <v>6.1</v>
      </c>
      <c r="F18" s="23">
        <v>6.8</v>
      </c>
      <c r="G18" s="23">
        <v>1.7</v>
      </c>
      <c r="H18" s="23">
        <v>39.9</v>
      </c>
      <c r="I18" s="23">
        <v>7.3</v>
      </c>
      <c r="J18" s="3" t="s">
        <v>19</v>
      </c>
      <c r="K18" s="3" t="s">
        <v>91</v>
      </c>
      <c r="L18" s="24">
        <f>D18*50</f>
        <v>3125</v>
      </c>
      <c r="M18" s="27">
        <v>1.28</v>
      </c>
      <c r="N18" s="24">
        <f>M18*978</f>
        <v>1251.8399999999999</v>
      </c>
      <c r="O18" s="6" t="s">
        <v>92</v>
      </c>
      <c r="P18" s="4" t="s">
        <v>93</v>
      </c>
      <c r="Q18" s="16">
        <v>1053.3154669999999</v>
      </c>
      <c r="R18" s="24">
        <v>196.44915599999999</v>
      </c>
      <c r="S18" s="4" t="s">
        <v>94</v>
      </c>
      <c r="T18" s="3" t="s">
        <v>95</v>
      </c>
    </row>
    <row r="19" spans="1:20">
      <c r="A19" s="5" t="s">
        <v>96</v>
      </c>
      <c r="B19" s="3" t="s">
        <v>69</v>
      </c>
      <c r="C19" s="12">
        <v>39</v>
      </c>
      <c r="D19" s="23">
        <v>51.4</v>
      </c>
      <c r="E19" s="23">
        <v>4.3</v>
      </c>
      <c r="F19" s="23">
        <v>2.8</v>
      </c>
      <c r="G19" s="23">
        <v>1.1000000000000001</v>
      </c>
      <c r="H19" s="23">
        <v>30.1</v>
      </c>
      <c r="I19" s="23">
        <v>7.6</v>
      </c>
      <c r="J19" s="3" t="s">
        <v>19</v>
      </c>
      <c r="K19" s="3" t="s">
        <v>97</v>
      </c>
      <c r="L19" s="24">
        <f>D19*50</f>
        <v>2570</v>
      </c>
      <c r="M19" s="34" t="s">
        <v>37</v>
      </c>
      <c r="N19" s="13" t="s">
        <v>37</v>
      </c>
      <c r="O19" s="32" t="s">
        <v>37</v>
      </c>
      <c r="P19" s="4" t="s">
        <v>98</v>
      </c>
      <c r="Q19" s="16">
        <v>1100.361224</v>
      </c>
      <c r="R19" s="24">
        <v>206.44896900000001</v>
      </c>
      <c r="S19" s="4" t="s">
        <v>99</v>
      </c>
      <c r="T19" s="3"/>
    </row>
    <row r="20" spans="1:20">
      <c r="A20" s="5" t="s">
        <v>100</v>
      </c>
      <c r="B20" s="3" t="s">
        <v>69</v>
      </c>
      <c r="C20" s="12">
        <v>25</v>
      </c>
      <c r="D20" s="23">
        <v>51.1</v>
      </c>
      <c r="E20" s="23">
        <v>6.6</v>
      </c>
      <c r="F20" s="23">
        <v>4.8</v>
      </c>
      <c r="G20" s="23">
        <v>1.1000000000000001</v>
      </c>
      <c r="H20" s="23">
        <v>27.5</v>
      </c>
      <c r="I20" s="23">
        <v>6.8</v>
      </c>
      <c r="J20" s="3" t="s">
        <v>19</v>
      </c>
      <c r="K20" s="3" t="s">
        <v>97</v>
      </c>
      <c r="L20" s="24">
        <f>D20*50</f>
        <v>2555</v>
      </c>
      <c r="M20" s="34" t="s">
        <v>37</v>
      </c>
      <c r="N20" s="13" t="s">
        <v>37</v>
      </c>
      <c r="O20" s="32" t="s">
        <v>37</v>
      </c>
      <c r="P20" s="4" t="s">
        <v>101</v>
      </c>
      <c r="Q20" s="16">
        <v>1192.8876069999999</v>
      </c>
      <c r="R20" s="25" t="s">
        <v>37</v>
      </c>
      <c r="S20" s="4" t="s">
        <v>102</v>
      </c>
      <c r="T20" s="3"/>
    </row>
    <row r="21" spans="1:20">
      <c r="A21" s="5" t="s">
        <v>103</v>
      </c>
      <c r="B21" s="3" t="s">
        <v>69</v>
      </c>
      <c r="C21" s="12">
        <v>40</v>
      </c>
      <c r="D21" s="23">
        <v>64.7</v>
      </c>
      <c r="E21" s="23">
        <v>4.8</v>
      </c>
      <c r="F21" s="23">
        <v>7.7</v>
      </c>
      <c r="G21" s="23">
        <v>1.1000000000000001</v>
      </c>
      <c r="H21" s="25" t="s">
        <v>37</v>
      </c>
      <c r="I21" s="25" t="s">
        <v>37</v>
      </c>
      <c r="J21" s="3" t="s">
        <v>19</v>
      </c>
      <c r="K21" s="3" t="s">
        <v>104</v>
      </c>
      <c r="L21" s="24">
        <f>D21*50</f>
        <v>3235</v>
      </c>
      <c r="M21" s="27">
        <v>1.59</v>
      </c>
      <c r="N21" s="24">
        <f t="shared" ref="N21:N29" si="2">M21*978</f>
        <v>1555.02</v>
      </c>
      <c r="O21" s="6" t="s">
        <v>21</v>
      </c>
      <c r="P21" s="4" t="s">
        <v>105</v>
      </c>
      <c r="Q21" s="16">
        <v>1107.9718559999999</v>
      </c>
      <c r="R21" s="25" t="s">
        <v>37</v>
      </c>
      <c r="S21" s="4" t="s">
        <v>106</v>
      </c>
      <c r="T21" s="3" t="s">
        <v>107</v>
      </c>
    </row>
    <row r="22" spans="1:20">
      <c r="A22" s="5" t="s">
        <v>68</v>
      </c>
      <c r="B22" s="3" t="s">
        <v>69</v>
      </c>
      <c r="C22" s="12">
        <v>40</v>
      </c>
      <c r="D22" s="23">
        <v>73.599999999999994</v>
      </c>
      <c r="E22" s="23">
        <v>7.8</v>
      </c>
      <c r="F22" s="23">
        <v>7.4</v>
      </c>
      <c r="G22" s="23">
        <v>2</v>
      </c>
      <c r="H22" s="23">
        <v>44.2</v>
      </c>
      <c r="I22" s="23">
        <v>9.9</v>
      </c>
      <c r="J22" s="3" t="s">
        <v>108</v>
      </c>
      <c r="K22" s="3" t="s">
        <v>70</v>
      </c>
      <c r="L22" s="24">
        <f t="shared" ref="L22:L35" si="3">D22*50</f>
        <v>3679.9999999999995</v>
      </c>
      <c r="M22" s="27">
        <v>1.44</v>
      </c>
      <c r="N22" s="24">
        <f t="shared" si="2"/>
        <v>1408.32</v>
      </c>
      <c r="O22" s="6" t="s">
        <v>71</v>
      </c>
      <c r="P22" s="7" t="s">
        <v>37</v>
      </c>
      <c r="Q22" s="13" t="s">
        <v>37</v>
      </c>
      <c r="R22" s="25" t="s">
        <v>37</v>
      </c>
      <c r="S22" s="7" t="s">
        <v>37</v>
      </c>
      <c r="T22" s="3"/>
    </row>
    <row r="23" spans="1:20">
      <c r="A23" s="5" t="s">
        <v>72</v>
      </c>
      <c r="B23" s="3" t="s">
        <v>69</v>
      </c>
      <c r="C23" s="12">
        <v>39</v>
      </c>
      <c r="D23" s="23">
        <v>55.3</v>
      </c>
      <c r="E23" s="23">
        <v>2.1</v>
      </c>
      <c r="F23" s="23">
        <v>6.6</v>
      </c>
      <c r="G23" s="23">
        <v>0.9</v>
      </c>
      <c r="H23" s="25" t="s">
        <v>37</v>
      </c>
      <c r="I23" s="25" t="s">
        <v>37</v>
      </c>
      <c r="J23" s="3" t="s">
        <v>108</v>
      </c>
      <c r="K23" s="3" t="s">
        <v>73</v>
      </c>
      <c r="L23" s="24">
        <f t="shared" si="3"/>
        <v>2765</v>
      </c>
      <c r="M23" s="27">
        <v>1.41</v>
      </c>
      <c r="N23" s="24">
        <f t="shared" si="2"/>
        <v>1378.98</v>
      </c>
      <c r="O23" s="6" t="s">
        <v>74</v>
      </c>
      <c r="P23" s="4" t="s">
        <v>75</v>
      </c>
      <c r="Q23" s="16">
        <v>927.64026000000001</v>
      </c>
      <c r="R23" s="24">
        <v>175.656249</v>
      </c>
      <c r="S23" s="4" t="s">
        <v>76</v>
      </c>
      <c r="T23" s="3"/>
    </row>
    <row r="24" spans="1:20">
      <c r="A24" s="5" t="s">
        <v>77</v>
      </c>
      <c r="B24" s="3" t="s">
        <v>69</v>
      </c>
      <c r="C24" s="12">
        <v>40</v>
      </c>
      <c r="D24" s="23">
        <v>45.7</v>
      </c>
      <c r="E24" s="23">
        <v>0.4</v>
      </c>
      <c r="F24" s="23">
        <v>2.2999999999999998</v>
      </c>
      <c r="G24" s="23">
        <v>0.5</v>
      </c>
      <c r="H24" s="25" t="s">
        <v>37</v>
      </c>
      <c r="I24" s="25" t="s">
        <v>37</v>
      </c>
      <c r="J24" s="3" t="s">
        <v>108</v>
      </c>
      <c r="K24" s="3" t="s">
        <v>73</v>
      </c>
      <c r="L24" s="24">
        <f t="shared" si="3"/>
        <v>2285</v>
      </c>
      <c r="M24" s="27">
        <v>1.25</v>
      </c>
      <c r="N24" s="24">
        <f t="shared" si="2"/>
        <v>1222.5</v>
      </c>
      <c r="O24" s="6" t="s">
        <v>78</v>
      </c>
      <c r="P24" s="4" t="s">
        <v>79</v>
      </c>
      <c r="Q24" s="16">
        <v>1056.2544089999999</v>
      </c>
      <c r="R24" s="24">
        <v>114.020016</v>
      </c>
      <c r="S24" s="4" t="s">
        <v>80</v>
      </c>
      <c r="T24" s="3"/>
    </row>
    <row r="25" spans="1:20">
      <c r="A25" s="5" t="s">
        <v>81</v>
      </c>
      <c r="B25" s="3" t="s">
        <v>69</v>
      </c>
      <c r="C25" s="12">
        <v>39</v>
      </c>
      <c r="D25" s="23">
        <v>55.6</v>
      </c>
      <c r="E25" s="23">
        <v>6.3</v>
      </c>
      <c r="F25" s="23">
        <v>4.4000000000000004</v>
      </c>
      <c r="G25" s="23">
        <v>1.2</v>
      </c>
      <c r="H25" s="23">
        <v>18.600000000000001</v>
      </c>
      <c r="I25" s="23">
        <v>3.6</v>
      </c>
      <c r="J25" s="3" t="s">
        <v>108</v>
      </c>
      <c r="K25" s="3" t="s">
        <v>82</v>
      </c>
      <c r="L25" s="24">
        <f t="shared" si="3"/>
        <v>2780</v>
      </c>
      <c r="M25" s="27">
        <v>1.31</v>
      </c>
      <c r="N25" s="24">
        <f t="shared" si="2"/>
        <v>1281.18</v>
      </c>
      <c r="O25" s="6" t="s">
        <v>83</v>
      </c>
      <c r="P25" s="4" t="s">
        <v>84</v>
      </c>
      <c r="Q25" s="16">
        <v>1105.9555499999999</v>
      </c>
      <c r="R25" s="24">
        <v>156.03572500000001</v>
      </c>
      <c r="S25" s="4" t="s">
        <v>85</v>
      </c>
      <c r="T25" s="3"/>
    </row>
    <row r="26" spans="1:20">
      <c r="A26" s="5" t="s">
        <v>86</v>
      </c>
      <c r="B26" s="3" t="s">
        <v>69</v>
      </c>
      <c r="C26" s="12">
        <v>39</v>
      </c>
      <c r="D26" s="23">
        <v>46.6</v>
      </c>
      <c r="E26" s="23">
        <v>3.6</v>
      </c>
      <c r="F26" s="23">
        <v>2.9</v>
      </c>
      <c r="G26" s="23">
        <v>0.9</v>
      </c>
      <c r="H26" s="23">
        <v>15.1</v>
      </c>
      <c r="I26" s="23">
        <v>2.4</v>
      </c>
      <c r="J26" s="3" t="s">
        <v>108</v>
      </c>
      <c r="K26" s="3" t="s">
        <v>82</v>
      </c>
      <c r="L26" s="24">
        <f t="shared" si="3"/>
        <v>2330</v>
      </c>
      <c r="M26" s="27">
        <v>1.45</v>
      </c>
      <c r="N26" s="24">
        <f t="shared" si="2"/>
        <v>1418.1</v>
      </c>
      <c r="O26" s="6" t="s">
        <v>83</v>
      </c>
      <c r="P26" s="4" t="s">
        <v>87</v>
      </c>
      <c r="Q26" s="16">
        <v>1093.138471</v>
      </c>
      <c r="R26" s="25" t="s">
        <v>37</v>
      </c>
      <c r="S26" s="4" t="s">
        <v>88</v>
      </c>
      <c r="T26" s="3"/>
    </row>
    <row r="27" spans="1:20">
      <c r="A27" s="5" t="s">
        <v>90</v>
      </c>
      <c r="B27" s="3" t="s">
        <v>69</v>
      </c>
      <c r="C27" s="12">
        <v>39</v>
      </c>
      <c r="D27" s="23">
        <v>62</v>
      </c>
      <c r="E27" s="23">
        <v>5.4</v>
      </c>
      <c r="F27" s="23">
        <v>7.2</v>
      </c>
      <c r="G27" s="23">
        <v>1.6</v>
      </c>
      <c r="H27" s="23">
        <v>28.5</v>
      </c>
      <c r="I27" s="23">
        <v>5.0999999999999996</v>
      </c>
      <c r="J27" s="3" t="s">
        <v>108</v>
      </c>
      <c r="K27" s="3" t="s">
        <v>109</v>
      </c>
      <c r="L27" s="24">
        <f t="shared" si="3"/>
        <v>3100</v>
      </c>
      <c r="M27" s="27">
        <v>1.28</v>
      </c>
      <c r="N27" s="24">
        <f t="shared" si="2"/>
        <v>1251.8399999999999</v>
      </c>
      <c r="O27" s="6" t="s">
        <v>92</v>
      </c>
      <c r="P27" s="4" t="s">
        <v>93</v>
      </c>
      <c r="Q27" s="16">
        <v>1053.3154669999999</v>
      </c>
      <c r="R27" s="24">
        <v>196.44915599999999</v>
      </c>
      <c r="S27" s="4" t="s">
        <v>94</v>
      </c>
      <c r="T27" s="3"/>
    </row>
    <row r="28" spans="1:20">
      <c r="A28" s="8" t="s">
        <v>110</v>
      </c>
      <c r="B28" s="3" t="s">
        <v>69</v>
      </c>
      <c r="C28" s="12">
        <v>40</v>
      </c>
      <c r="D28" s="23">
        <v>61</v>
      </c>
      <c r="E28" s="25" t="s">
        <v>37</v>
      </c>
      <c r="F28" s="23">
        <v>6.8</v>
      </c>
      <c r="G28" s="23">
        <v>1.2</v>
      </c>
      <c r="H28" s="24">
        <v>34.299999999999997</v>
      </c>
      <c r="I28" s="25" t="s">
        <v>37</v>
      </c>
      <c r="J28" s="3" t="s">
        <v>108</v>
      </c>
      <c r="K28" s="3" t="s">
        <v>111</v>
      </c>
      <c r="L28" s="24">
        <f t="shared" si="3"/>
        <v>3050</v>
      </c>
      <c r="M28" s="34" t="s">
        <v>37</v>
      </c>
      <c r="N28" s="13" t="s">
        <v>37</v>
      </c>
      <c r="O28" s="32" t="s">
        <v>37</v>
      </c>
      <c r="P28" s="4" t="s">
        <v>112</v>
      </c>
      <c r="Q28" s="16">
        <v>1160.8365140000001</v>
      </c>
      <c r="R28" s="25" t="s">
        <v>37</v>
      </c>
      <c r="S28" s="4" t="s">
        <v>113</v>
      </c>
      <c r="T28" s="3"/>
    </row>
    <row r="29" spans="1:20">
      <c r="A29" s="8" t="s">
        <v>114</v>
      </c>
      <c r="B29" s="3" t="s">
        <v>69</v>
      </c>
      <c r="C29" s="12">
        <v>40</v>
      </c>
      <c r="D29" s="23">
        <v>55.9</v>
      </c>
      <c r="E29" s="23">
        <v>3.8</v>
      </c>
      <c r="F29" s="23">
        <v>5.4</v>
      </c>
      <c r="G29" s="23">
        <v>1.1000000000000001</v>
      </c>
      <c r="H29" s="25" t="s">
        <v>37</v>
      </c>
      <c r="I29" s="25" t="s">
        <v>37</v>
      </c>
      <c r="J29" s="3" t="s">
        <v>108</v>
      </c>
      <c r="K29" s="3" t="s">
        <v>115</v>
      </c>
      <c r="L29" s="24">
        <f t="shared" si="3"/>
        <v>2795</v>
      </c>
      <c r="M29" s="35">
        <v>1.44</v>
      </c>
      <c r="N29" s="24">
        <f t="shared" si="2"/>
        <v>1408.32</v>
      </c>
      <c r="O29" s="6" t="s">
        <v>78</v>
      </c>
      <c r="P29" s="4" t="s">
        <v>116</v>
      </c>
      <c r="Q29" s="16">
        <v>1188.5166850000001</v>
      </c>
      <c r="R29" s="24">
        <v>207.238429</v>
      </c>
      <c r="S29" s="4" t="s">
        <v>117</v>
      </c>
      <c r="T29" s="3"/>
    </row>
    <row r="30" spans="1:20">
      <c r="A30" s="8" t="s">
        <v>103</v>
      </c>
      <c r="B30" s="3" t="s">
        <v>69</v>
      </c>
      <c r="C30" s="12">
        <v>40</v>
      </c>
      <c r="D30" s="23">
        <v>62.7</v>
      </c>
      <c r="E30" s="23">
        <v>4.9000000000000004</v>
      </c>
      <c r="F30" s="23">
        <v>7</v>
      </c>
      <c r="G30" s="25" t="s">
        <v>37</v>
      </c>
      <c r="H30" s="25" t="s">
        <v>37</v>
      </c>
      <c r="I30" s="25" t="s">
        <v>37</v>
      </c>
      <c r="J30" s="3" t="s">
        <v>108</v>
      </c>
      <c r="K30" s="3" t="s">
        <v>104</v>
      </c>
      <c r="L30" s="24">
        <f t="shared" si="3"/>
        <v>3135</v>
      </c>
      <c r="M30" s="27">
        <v>1.59</v>
      </c>
      <c r="N30" s="24">
        <f t="shared" ref="N30:N35" si="4">M30*978</f>
        <v>1555.02</v>
      </c>
      <c r="O30" s="6" t="s">
        <v>21</v>
      </c>
      <c r="P30" s="4" t="s">
        <v>105</v>
      </c>
      <c r="Q30" s="16">
        <v>1107.9718559999999</v>
      </c>
      <c r="R30" s="25" t="s">
        <v>37</v>
      </c>
      <c r="S30" s="4" t="s">
        <v>106</v>
      </c>
      <c r="T30" s="3" t="s">
        <v>107</v>
      </c>
    </row>
    <row r="31" spans="1:20">
      <c r="A31" s="8" t="s">
        <v>118</v>
      </c>
      <c r="B31" s="3" t="s">
        <v>69</v>
      </c>
      <c r="C31" s="12">
        <v>34</v>
      </c>
      <c r="D31" s="23">
        <v>44.1</v>
      </c>
      <c r="E31" s="23">
        <v>5</v>
      </c>
      <c r="F31" s="23">
        <v>4.2</v>
      </c>
      <c r="G31" s="23">
        <v>1.2</v>
      </c>
      <c r="H31" s="25" t="s">
        <v>37</v>
      </c>
      <c r="I31" s="25" t="s">
        <v>37</v>
      </c>
      <c r="J31" s="3" t="s">
        <v>108</v>
      </c>
      <c r="K31" s="3" t="s">
        <v>119</v>
      </c>
      <c r="L31" s="24">
        <f t="shared" si="3"/>
        <v>2205</v>
      </c>
      <c r="M31" s="34" t="s">
        <v>37</v>
      </c>
      <c r="N31" s="13" t="s">
        <v>37</v>
      </c>
      <c r="O31" s="32" t="s">
        <v>37</v>
      </c>
      <c r="P31" s="4" t="s">
        <v>120</v>
      </c>
      <c r="Q31" s="16">
        <v>1229.9534880000001</v>
      </c>
      <c r="R31" s="24">
        <v>220.14866900000001</v>
      </c>
      <c r="S31" s="4" t="s">
        <v>121</v>
      </c>
      <c r="T31" s="3"/>
    </row>
    <row r="32" spans="1:20">
      <c r="A32" s="8" t="s">
        <v>122</v>
      </c>
      <c r="B32" s="3" t="s">
        <v>69</v>
      </c>
      <c r="C32" s="12">
        <v>37</v>
      </c>
      <c r="D32" s="23">
        <v>53</v>
      </c>
      <c r="E32" s="23">
        <v>4.2</v>
      </c>
      <c r="F32" s="23">
        <v>5.0999999999999996</v>
      </c>
      <c r="G32" s="23">
        <v>1.3</v>
      </c>
      <c r="H32" s="25" t="s">
        <v>37</v>
      </c>
      <c r="I32" s="25" t="s">
        <v>37</v>
      </c>
      <c r="J32" s="3" t="s">
        <v>108</v>
      </c>
      <c r="K32" s="3" t="s">
        <v>119</v>
      </c>
      <c r="L32" s="24">
        <f t="shared" si="3"/>
        <v>2650</v>
      </c>
      <c r="M32" s="34" t="s">
        <v>37</v>
      </c>
      <c r="N32" s="13" t="s">
        <v>37</v>
      </c>
      <c r="O32" s="32" t="s">
        <v>37</v>
      </c>
      <c r="P32" s="7" t="s">
        <v>37</v>
      </c>
      <c r="Q32" s="13" t="s">
        <v>37</v>
      </c>
      <c r="R32" s="25" t="s">
        <v>37</v>
      </c>
      <c r="S32" s="7" t="s">
        <v>37</v>
      </c>
      <c r="T32" s="3"/>
    </row>
    <row r="33" spans="1:20">
      <c r="A33" s="8" t="s">
        <v>123</v>
      </c>
      <c r="B33" s="3" t="s">
        <v>69</v>
      </c>
      <c r="C33" s="12">
        <v>38</v>
      </c>
      <c r="D33" s="23">
        <v>44</v>
      </c>
      <c r="E33" s="23">
        <v>1.6</v>
      </c>
      <c r="F33" s="23">
        <v>2.2999999999999998</v>
      </c>
      <c r="G33" s="23">
        <v>0.6</v>
      </c>
      <c r="H33" s="23">
        <v>24.6</v>
      </c>
      <c r="I33" s="23">
        <v>2.2000000000000002</v>
      </c>
      <c r="J33" s="3" t="s">
        <v>108</v>
      </c>
      <c r="K33" s="3" t="s">
        <v>109</v>
      </c>
      <c r="L33" s="24">
        <f t="shared" si="3"/>
        <v>2200</v>
      </c>
      <c r="M33" s="27">
        <v>1.31</v>
      </c>
      <c r="N33" s="24">
        <f>M33*978</f>
        <v>1281.18</v>
      </c>
      <c r="O33" s="6" t="s">
        <v>78</v>
      </c>
      <c r="P33" s="4" t="s">
        <v>124</v>
      </c>
      <c r="Q33" s="16">
        <v>1043.2473649999999</v>
      </c>
      <c r="R33" s="24">
        <v>194.437802</v>
      </c>
      <c r="S33" s="4" t="s">
        <v>125</v>
      </c>
      <c r="T33" s="3"/>
    </row>
    <row r="34" spans="1:20">
      <c r="A34" s="8" t="s">
        <v>126</v>
      </c>
      <c r="B34" s="3" t="s">
        <v>69</v>
      </c>
      <c r="C34" s="12">
        <v>39</v>
      </c>
      <c r="D34" s="23">
        <v>76.099999999999994</v>
      </c>
      <c r="E34" s="23">
        <v>8.6</v>
      </c>
      <c r="F34" s="23">
        <v>6.6</v>
      </c>
      <c r="G34" s="23">
        <v>1.5</v>
      </c>
      <c r="H34" s="23">
        <v>20.7</v>
      </c>
      <c r="I34" s="23">
        <v>2.8</v>
      </c>
      <c r="J34" s="3" t="s">
        <v>108</v>
      </c>
      <c r="K34" s="3" t="s">
        <v>127</v>
      </c>
      <c r="L34" s="24">
        <f t="shared" si="3"/>
        <v>3804.9999999999995</v>
      </c>
      <c r="M34" s="34" t="s">
        <v>37</v>
      </c>
      <c r="N34" s="13" t="s">
        <v>37</v>
      </c>
      <c r="O34" s="32" t="s">
        <v>37</v>
      </c>
      <c r="P34" s="4" t="s">
        <v>128</v>
      </c>
      <c r="Q34" s="16">
        <v>1072.653902</v>
      </c>
      <c r="R34" s="24">
        <v>115.943826</v>
      </c>
      <c r="S34" s="4" t="s">
        <v>129</v>
      </c>
      <c r="T34" s="3" t="s">
        <v>62</v>
      </c>
    </row>
    <row r="35" spans="1:20">
      <c r="A35" s="8" t="s">
        <v>130</v>
      </c>
      <c r="B35" s="3" t="s">
        <v>69</v>
      </c>
      <c r="C35" s="12">
        <v>40</v>
      </c>
      <c r="D35" s="23">
        <v>56.5</v>
      </c>
      <c r="E35" s="29" t="s">
        <v>37</v>
      </c>
      <c r="F35" s="23">
        <v>8</v>
      </c>
      <c r="G35" s="23">
        <v>0.32</v>
      </c>
      <c r="H35" s="13" t="s">
        <v>37</v>
      </c>
      <c r="I35" s="13" t="s">
        <v>37</v>
      </c>
      <c r="J35" s="3" t="s">
        <v>108</v>
      </c>
      <c r="K35" s="3" t="s">
        <v>131</v>
      </c>
      <c r="L35" s="24">
        <f t="shared" si="3"/>
        <v>2825</v>
      </c>
      <c r="M35" s="27">
        <v>1.31</v>
      </c>
      <c r="N35" s="24">
        <f>M35*978</f>
        <v>1281.18</v>
      </c>
      <c r="O35" s="6" t="s">
        <v>25</v>
      </c>
      <c r="P35" s="4" t="s">
        <v>132</v>
      </c>
      <c r="Q35" s="16">
        <v>1115.457962</v>
      </c>
      <c r="R35" s="24">
        <v>190.651702</v>
      </c>
      <c r="S35" s="4" t="s">
        <v>133</v>
      </c>
      <c r="T35" s="3" t="s">
        <v>134</v>
      </c>
    </row>
    <row r="36" spans="1:20">
      <c r="A36" s="2" t="s">
        <v>135</v>
      </c>
      <c r="B36" s="3" t="s">
        <v>136</v>
      </c>
      <c r="C36" s="14">
        <v>25</v>
      </c>
      <c r="D36" s="29" t="s">
        <v>37</v>
      </c>
      <c r="E36" s="29" t="s">
        <v>37</v>
      </c>
      <c r="F36" s="29" t="s">
        <v>37</v>
      </c>
      <c r="G36" s="29" t="s">
        <v>37</v>
      </c>
      <c r="H36" s="29" t="s">
        <v>37</v>
      </c>
      <c r="I36" s="29" t="s">
        <v>37</v>
      </c>
      <c r="J36" s="30" t="s">
        <v>37</v>
      </c>
      <c r="K36" s="3" t="s">
        <v>137</v>
      </c>
      <c r="L36" s="23">
        <v>1205.7</v>
      </c>
      <c r="M36" s="27">
        <v>0.85</v>
      </c>
      <c r="N36" s="38">
        <f>(M36*978)</f>
        <v>831.3</v>
      </c>
      <c r="O36" s="6" t="s">
        <v>138</v>
      </c>
      <c r="P36" s="9" t="s">
        <v>139</v>
      </c>
      <c r="Q36" s="22">
        <v>918.7</v>
      </c>
      <c r="R36" s="24">
        <f>43167732/1000000</f>
        <v>43.167732000000001</v>
      </c>
      <c r="S36" s="10" t="s">
        <v>140</v>
      </c>
      <c r="T36" s="3"/>
    </row>
    <row r="37" spans="1:20">
      <c r="A37" s="2" t="s">
        <v>141</v>
      </c>
      <c r="B37" s="3" t="s">
        <v>136</v>
      </c>
      <c r="C37" s="14">
        <v>29</v>
      </c>
      <c r="D37" s="29" t="s">
        <v>37</v>
      </c>
      <c r="E37" s="29" t="s">
        <v>37</v>
      </c>
      <c r="F37" s="29" t="s">
        <v>37</v>
      </c>
      <c r="G37" s="29" t="s">
        <v>37</v>
      </c>
      <c r="H37" s="29" t="s">
        <v>37</v>
      </c>
      <c r="I37" s="29" t="s">
        <v>37</v>
      </c>
      <c r="J37" s="30" t="s">
        <v>37</v>
      </c>
      <c r="K37" s="3" t="s">
        <v>142</v>
      </c>
      <c r="L37" s="23">
        <v>2927.1</v>
      </c>
      <c r="M37" s="27">
        <v>2.6</v>
      </c>
      <c r="N37" s="38">
        <f t="shared" ref="N37:N46" si="5">(M37*978)</f>
        <v>2542.8000000000002</v>
      </c>
      <c r="O37" s="6" t="s">
        <v>143</v>
      </c>
      <c r="P37" s="9" t="s">
        <v>144</v>
      </c>
      <c r="Q37" s="23">
        <v>2300</v>
      </c>
      <c r="R37" s="24">
        <f>95772365/1000000</f>
        <v>95.772364999999994</v>
      </c>
      <c r="S37" s="9" t="s">
        <v>145</v>
      </c>
    </row>
    <row r="38" spans="1:20">
      <c r="A38" s="2" t="s">
        <v>146</v>
      </c>
      <c r="B38" s="3" t="s">
        <v>136</v>
      </c>
      <c r="C38" s="14">
        <v>29</v>
      </c>
      <c r="D38" s="29" t="s">
        <v>37</v>
      </c>
      <c r="E38" s="29" t="s">
        <v>37</v>
      </c>
      <c r="F38" s="29" t="s">
        <v>37</v>
      </c>
      <c r="G38" s="29" t="s">
        <v>37</v>
      </c>
      <c r="H38" s="29" t="s">
        <v>37</v>
      </c>
      <c r="I38" s="29" t="s">
        <v>37</v>
      </c>
      <c r="J38" s="30" t="s">
        <v>37</v>
      </c>
      <c r="K38" s="3" t="s">
        <v>147</v>
      </c>
      <c r="L38" s="23">
        <v>2488</v>
      </c>
      <c r="M38" s="27">
        <v>2.98</v>
      </c>
      <c r="N38" s="15">
        <f t="shared" si="5"/>
        <v>2914.44</v>
      </c>
      <c r="O38" s="6" t="s">
        <v>148</v>
      </c>
      <c r="P38" s="9" t="s">
        <v>149</v>
      </c>
      <c r="Q38" s="23">
        <v>2800</v>
      </c>
      <c r="R38" s="24">
        <f>174498729/1000000</f>
        <v>174.498729</v>
      </c>
      <c r="S38" s="9" t="s">
        <v>150</v>
      </c>
    </row>
    <row r="39" spans="1:20">
      <c r="A39" s="2" t="s">
        <v>151</v>
      </c>
      <c r="B39" s="3" t="s">
        <v>136</v>
      </c>
      <c r="C39" s="14">
        <v>24</v>
      </c>
      <c r="D39" s="29" t="s">
        <v>37</v>
      </c>
      <c r="E39" s="29" t="s">
        <v>37</v>
      </c>
      <c r="F39" s="29" t="s">
        <v>37</v>
      </c>
      <c r="G39" s="29" t="s">
        <v>37</v>
      </c>
      <c r="H39" s="29" t="s">
        <v>37</v>
      </c>
      <c r="I39" s="29" t="s">
        <v>37</v>
      </c>
      <c r="J39" s="30" t="s">
        <v>37</v>
      </c>
      <c r="K39" s="3" t="s">
        <v>152</v>
      </c>
      <c r="L39" s="23">
        <v>2039.74</v>
      </c>
      <c r="M39" s="27">
        <v>0.42</v>
      </c>
      <c r="N39" s="15">
        <f t="shared" si="5"/>
        <v>410.76</v>
      </c>
      <c r="O39" s="6" t="s">
        <v>153</v>
      </c>
      <c r="P39" s="9" t="s">
        <v>154</v>
      </c>
      <c r="Q39" s="23">
        <v>384.1</v>
      </c>
      <c r="R39" s="24">
        <v>29.231999999999999</v>
      </c>
      <c r="S39" s="9" t="s">
        <v>155</v>
      </c>
      <c r="T39" s="3"/>
    </row>
    <row r="40" spans="1:20" ht="16.5" customHeight="1">
      <c r="A40" s="2" t="s">
        <v>156</v>
      </c>
      <c r="B40" s="3" t="s">
        <v>136</v>
      </c>
      <c r="C40" s="14">
        <v>21</v>
      </c>
      <c r="D40" s="29" t="s">
        <v>37</v>
      </c>
      <c r="E40" s="29" t="s">
        <v>37</v>
      </c>
      <c r="F40" s="29" t="s">
        <v>37</v>
      </c>
      <c r="G40" s="29" t="s">
        <v>37</v>
      </c>
      <c r="H40" s="29" t="s">
        <v>37</v>
      </c>
      <c r="I40" s="29" t="s">
        <v>37</v>
      </c>
      <c r="J40" s="30" t="s">
        <v>37</v>
      </c>
      <c r="K40" s="3" t="s">
        <v>157</v>
      </c>
      <c r="L40" s="23">
        <v>1097.5</v>
      </c>
      <c r="M40" s="36" t="s">
        <v>37</v>
      </c>
      <c r="N40" s="33" t="s">
        <v>37</v>
      </c>
      <c r="O40" s="6" t="s">
        <v>158</v>
      </c>
      <c r="P40" s="9" t="s">
        <v>159</v>
      </c>
      <c r="Q40" s="23">
        <v>470.2</v>
      </c>
      <c r="R40" s="24">
        <v>34.529000000000003</v>
      </c>
      <c r="S40" s="9" t="s">
        <v>160</v>
      </c>
      <c r="T40" s="3"/>
    </row>
    <row r="41" spans="1:20">
      <c r="A41" s="2" t="s">
        <v>161</v>
      </c>
      <c r="B41" s="3" t="s">
        <v>136</v>
      </c>
      <c r="C41" s="14">
        <v>25</v>
      </c>
      <c r="D41" s="29" t="s">
        <v>37</v>
      </c>
      <c r="E41" s="29" t="s">
        <v>37</v>
      </c>
      <c r="F41" s="29" t="s">
        <v>37</v>
      </c>
      <c r="G41" s="29" t="s">
        <v>37</v>
      </c>
      <c r="H41" s="29" t="s">
        <v>37</v>
      </c>
      <c r="I41" s="29" t="s">
        <v>37</v>
      </c>
      <c r="J41" s="30" t="s">
        <v>37</v>
      </c>
      <c r="K41" s="3" t="s">
        <v>162</v>
      </c>
      <c r="L41" s="23">
        <v>1249.3</v>
      </c>
      <c r="M41" s="27">
        <v>0.97</v>
      </c>
      <c r="N41" s="15">
        <f t="shared" si="5"/>
        <v>948.66</v>
      </c>
      <c r="O41" s="6" t="s">
        <v>163</v>
      </c>
      <c r="P41" s="9" t="s">
        <v>164</v>
      </c>
      <c r="Q41" s="23">
        <v>854.6</v>
      </c>
      <c r="R41" s="24" t="s">
        <v>37</v>
      </c>
      <c r="S41" s="9" t="s">
        <v>165</v>
      </c>
      <c r="T41" s="3"/>
    </row>
    <row r="42" spans="1:20">
      <c r="A42" s="2" t="s">
        <v>166</v>
      </c>
      <c r="B42" s="3" t="s">
        <v>136</v>
      </c>
      <c r="C42" s="14">
        <v>24</v>
      </c>
      <c r="D42" s="29" t="s">
        <v>37</v>
      </c>
      <c r="E42" s="29" t="s">
        <v>37</v>
      </c>
      <c r="F42" s="29" t="s">
        <v>37</v>
      </c>
      <c r="G42" s="29" t="s">
        <v>37</v>
      </c>
      <c r="H42" s="29" t="s">
        <v>37</v>
      </c>
      <c r="I42" s="29" t="s">
        <v>37</v>
      </c>
      <c r="J42" s="30" t="s">
        <v>37</v>
      </c>
      <c r="K42" s="3" t="s">
        <v>167</v>
      </c>
      <c r="L42" s="23">
        <v>1784</v>
      </c>
      <c r="M42" s="36" t="s">
        <v>37</v>
      </c>
      <c r="N42" s="33" t="s">
        <v>37</v>
      </c>
      <c r="O42" s="6" t="s">
        <v>168</v>
      </c>
      <c r="P42" s="9" t="s">
        <v>169</v>
      </c>
      <c r="Q42" s="23">
        <v>778.7</v>
      </c>
      <c r="R42" s="24">
        <v>32.65</v>
      </c>
      <c r="S42" s="9" t="s">
        <v>170</v>
      </c>
      <c r="T42" s="3"/>
    </row>
    <row r="43" spans="1:20">
      <c r="A43" s="2" t="s">
        <v>171</v>
      </c>
      <c r="B43" s="3" t="s">
        <v>136</v>
      </c>
      <c r="C43" s="14">
        <v>23</v>
      </c>
      <c r="D43" s="29" t="s">
        <v>37</v>
      </c>
      <c r="E43" s="29" t="s">
        <v>37</v>
      </c>
      <c r="F43" s="29" t="s">
        <v>37</v>
      </c>
      <c r="G43" s="29" t="s">
        <v>37</v>
      </c>
      <c r="H43" s="29" t="s">
        <v>37</v>
      </c>
      <c r="I43" s="29" t="s">
        <v>37</v>
      </c>
      <c r="J43" s="30" t="s">
        <v>37</v>
      </c>
      <c r="K43" s="3" t="s">
        <v>172</v>
      </c>
      <c r="L43" s="23">
        <v>1421.92</v>
      </c>
      <c r="M43" s="27">
        <v>0.93</v>
      </c>
      <c r="N43" s="15">
        <f t="shared" si="5"/>
        <v>909.54000000000008</v>
      </c>
      <c r="O43" s="6" t="s">
        <v>173</v>
      </c>
      <c r="P43" s="9" t="s">
        <v>174</v>
      </c>
      <c r="Q43" s="23">
        <v>669.9</v>
      </c>
      <c r="R43" s="24">
        <v>30.876000000000001</v>
      </c>
      <c r="S43" s="9" t="s">
        <v>175</v>
      </c>
      <c r="T43" s="3"/>
    </row>
    <row r="44" spans="1:20">
      <c r="A44" s="2" t="s">
        <v>176</v>
      </c>
      <c r="B44" s="3" t="s">
        <v>136</v>
      </c>
      <c r="C44" s="14">
        <v>32</v>
      </c>
      <c r="D44" s="29" t="s">
        <v>37</v>
      </c>
      <c r="E44" s="29" t="s">
        <v>37</v>
      </c>
      <c r="F44" s="29" t="s">
        <v>37</v>
      </c>
      <c r="G44" s="29" t="s">
        <v>37</v>
      </c>
      <c r="H44" s="29" t="s">
        <v>37</v>
      </c>
      <c r="I44" s="29" t="s">
        <v>37</v>
      </c>
      <c r="J44" s="30" t="s">
        <v>37</v>
      </c>
      <c r="K44" s="3" t="s">
        <v>177</v>
      </c>
      <c r="L44" s="23">
        <v>2480.25</v>
      </c>
      <c r="M44" s="27">
        <v>1</v>
      </c>
      <c r="N44" s="38">
        <f t="shared" si="5"/>
        <v>978</v>
      </c>
      <c r="O44" s="6" t="s">
        <v>178</v>
      </c>
      <c r="P44" s="9" t="s">
        <v>179</v>
      </c>
      <c r="Q44" s="23">
        <v>842.9</v>
      </c>
      <c r="R44" s="24">
        <v>39.107999999999997</v>
      </c>
      <c r="S44" s="9" t="s">
        <v>180</v>
      </c>
      <c r="T44" s="3"/>
    </row>
    <row r="45" spans="1:20">
      <c r="A45" s="2" t="s">
        <v>181</v>
      </c>
      <c r="B45" s="3" t="s">
        <v>136</v>
      </c>
      <c r="C45" s="14">
        <v>25</v>
      </c>
      <c r="D45" s="29" t="s">
        <v>37</v>
      </c>
      <c r="E45" s="29" t="s">
        <v>37</v>
      </c>
      <c r="F45" s="29" t="s">
        <v>37</v>
      </c>
      <c r="G45" s="29" t="s">
        <v>37</v>
      </c>
      <c r="H45" s="29" t="s">
        <v>37</v>
      </c>
      <c r="I45" s="29" t="s">
        <v>37</v>
      </c>
      <c r="J45" s="30" t="s">
        <v>37</v>
      </c>
      <c r="K45" s="3" t="s">
        <v>182</v>
      </c>
      <c r="L45" s="23">
        <v>2110.6999999999998</v>
      </c>
      <c r="M45" s="37" t="s">
        <v>37</v>
      </c>
      <c r="N45" s="33" t="s">
        <v>37</v>
      </c>
      <c r="O45" s="6" t="s">
        <v>183</v>
      </c>
      <c r="P45" s="9" t="s">
        <v>184</v>
      </c>
      <c r="Q45" s="23">
        <v>1400</v>
      </c>
      <c r="R45" s="24">
        <v>134.02000000000001</v>
      </c>
      <c r="S45" s="9" t="s">
        <v>185</v>
      </c>
      <c r="T45" s="3"/>
    </row>
    <row r="46" spans="1:20">
      <c r="A46" s="2" t="s">
        <v>186</v>
      </c>
      <c r="B46" s="3" t="s">
        <v>136</v>
      </c>
      <c r="C46" s="14">
        <v>25</v>
      </c>
      <c r="D46" s="29" t="s">
        <v>37</v>
      </c>
      <c r="E46" s="29" t="s">
        <v>37</v>
      </c>
      <c r="F46" s="29" t="s">
        <v>37</v>
      </c>
      <c r="G46" s="29" t="s">
        <v>37</v>
      </c>
      <c r="H46" s="29" t="s">
        <v>37</v>
      </c>
      <c r="I46" s="29" t="s">
        <v>37</v>
      </c>
      <c r="J46" s="30" t="s">
        <v>37</v>
      </c>
      <c r="K46" s="3" t="s">
        <v>187</v>
      </c>
      <c r="L46" s="23">
        <v>2350</v>
      </c>
      <c r="M46" s="27">
        <v>1.68</v>
      </c>
      <c r="N46" s="15">
        <f t="shared" si="5"/>
        <v>1643.04</v>
      </c>
      <c r="O46" s="6" t="s">
        <v>188</v>
      </c>
      <c r="P46" s="9" t="s">
        <v>189</v>
      </c>
      <c r="Q46" s="23">
        <v>1400</v>
      </c>
      <c r="R46" s="24">
        <v>59.578000000000003</v>
      </c>
      <c r="S46" s="30" t="s">
        <v>37</v>
      </c>
      <c r="T46" s="3"/>
    </row>
    <row r="47" spans="1:20">
      <c r="A47" s="2" t="s">
        <v>190</v>
      </c>
      <c r="B47" s="3" t="s">
        <v>136</v>
      </c>
      <c r="C47" s="14">
        <v>26</v>
      </c>
      <c r="D47" s="29" t="s">
        <v>37</v>
      </c>
      <c r="E47" s="29" t="s">
        <v>37</v>
      </c>
      <c r="F47" s="29" t="s">
        <v>37</v>
      </c>
      <c r="G47" s="29" t="s">
        <v>37</v>
      </c>
      <c r="H47" s="29" t="s">
        <v>37</v>
      </c>
      <c r="I47" s="29" t="s">
        <v>37</v>
      </c>
      <c r="J47" s="30" t="s">
        <v>37</v>
      </c>
      <c r="K47" s="3" t="s">
        <v>191</v>
      </c>
      <c r="L47" s="23">
        <v>1660</v>
      </c>
      <c r="M47" s="36" t="s">
        <v>37</v>
      </c>
      <c r="N47" s="33" t="s">
        <v>37</v>
      </c>
      <c r="O47" s="6" t="s">
        <v>192</v>
      </c>
      <c r="P47" s="9" t="s">
        <v>193</v>
      </c>
      <c r="Q47" s="23">
        <v>786.3</v>
      </c>
      <c r="R47" s="24">
        <v>33.084000000000003</v>
      </c>
      <c r="S47" s="9" t="s">
        <v>194</v>
      </c>
      <c r="T47" s="3"/>
    </row>
    <row r="48" spans="1:20">
      <c r="A48" s="2" t="s">
        <v>195</v>
      </c>
      <c r="B48" s="3" t="s">
        <v>136</v>
      </c>
      <c r="C48" s="14">
        <v>28</v>
      </c>
      <c r="D48" s="29" t="s">
        <v>37</v>
      </c>
      <c r="E48" s="29" t="s">
        <v>37</v>
      </c>
      <c r="F48" s="29" t="s">
        <v>37</v>
      </c>
      <c r="G48" s="29" t="s">
        <v>37</v>
      </c>
      <c r="H48" s="29" t="s">
        <v>37</v>
      </c>
      <c r="I48" s="29" t="s">
        <v>37</v>
      </c>
      <c r="J48" s="30" t="s">
        <v>37</v>
      </c>
      <c r="K48" s="3" t="s">
        <v>196</v>
      </c>
      <c r="L48" s="23">
        <v>2218.3000000000002</v>
      </c>
      <c r="M48" s="36" t="s">
        <v>37</v>
      </c>
      <c r="N48" s="33" t="s">
        <v>37</v>
      </c>
      <c r="O48" s="6" t="s">
        <v>197</v>
      </c>
      <c r="P48" s="9" t="s">
        <v>198</v>
      </c>
      <c r="Q48" s="23">
        <v>784.5</v>
      </c>
      <c r="R48" s="24">
        <v>54.115000000000002</v>
      </c>
      <c r="S48" s="9" t="s">
        <v>199</v>
      </c>
      <c r="T48" s="3"/>
    </row>
  </sheetData>
  <hyperlinks>
    <hyperlink ref="P2" r:id="rId1" display="https://www.ncbi.nlm.nih.gov/datasets/genome/GCF_002263795.3/" xr:uid="{98919AE8-D794-EE45-AF68-D4A83E3829DA}"/>
    <hyperlink ref="S2" r:id="rId2" display="https://www.ncbi.nlm.nih.gov/nuccore/NKLS00000000.2" xr:uid="{6E4068BD-D6D2-5E40-9166-5A9DF067C0D2}"/>
    <hyperlink ref="P3" r:id="rId3" display="https://www.ncbi.nlm.nih.gov/datasets/genome/GCF_016772045.2/" xr:uid="{4CCBC583-8B31-9B42-968B-571136698411}"/>
    <hyperlink ref="S3" r:id="rId4" display="https://www.ncbi.nlm.nih.gov/nuccore/JAEVFA000000000.1" xr:uid="{DEC900E9-864A-014B-BB2C-5787ADE9ED56}"/>
    <hyperlink ref="P4" r:id="rId5" display="https://www.ncbi.nlm.nih.gov/datasets/genome/GCF_001704415.2/" xr:uid="{46D0FB4A-3FC2-9B47-A786-9DF1025E3C92}"/>
    <hyperlink ref="S4" r:id="rId6" display="https://www.ncbi.nlm.nih.gov/nuccore/LWLT00000000.1" xr:uid="{AFC86D8E-BA37-5740-9C41-5DF352D1859A}"/>
    <hyperlink ref="P5" r:id="rId7" display="https://www.ncbi.nlm.nih.gov/datasets/genome/GCF_011100685.1/" xr:uid="{1B2FDDAF-1373-2441-A4CC-7750B9C024FD}"/>
    <hyperlink ref="S5" r:id="rId8" display="https://www.ncbi.nlm.nih.gov/nuccore/JAAHUQ000000000.1" xr:uid="{80EF1157-050D-6645-8DAB-96E768621C82}"/>
    <hyperlink ref="P6" r:id="rId9" display="https://www.ncbi.nlm.nih.gov/datasets/genome/GCF_002863925.1/" xr:uid="{8F70FCD5-B5A4-D44E-83D6-DD33313CE77C}"/>
    <hyperlink ref="S6" r:id="rId10" display="https://www.ncbi.nlm.nih.gov/nuccore/PJAA00000000.1" xr:uid="{C1194731-3498-814D-BBB6-89B12BFAF99D}"/>
    <hyperlink ref="P7" r:id="rId11" display="https://www.ncbi.nlm.nih.gov/datasets/genome/GCF_000001405.40/" xr:uid="{30B22CA7-457F-534C-8D07-8BD51F5B7A31}"/>
    <hyperlink ref="S11" r:id="rId12" display="https://www.ncbi.nlm.nih.gov/nuccore/JABCKX000000000.1" xr:uid="{AE0EA0A3-62F7-B549-A220-D15251B2B63D}"/>
    <hyperlink ref="P11" r:id="rId13" display="https://www.ncbi.nlm.nih.gov/datasets/genome/GCA_017591445.1/" xr:uid="{41CDEB9D-8478-B945-860D-C6FA8D1E4581}"/>
    <hyperlink ref="P10" r:id="rId14" display="https://www.ncbi.nlm.nih.gov/datasets/genome/GCF_000003025.6/" xr:uid="{91641D4D-067C-B44C-998A-38F744C49D0A}"/>
    <hyperlink ref="S10" r:id="rId15" display="https://www.ncbi.nlm.nih.gov/nuccore/AEMK00000000.2" xr:uid="{A87CCFDC-257C-E343-BCA6-9C0D730F9BB7}"/>
    <hyperlink ref="P8" r:id="rId16" display="https://www.ncbi.nlm.nih.gov/datasets/genome/GCF_003339765.1/" xr:uid="{94A2C838-9067-B44A-871E-570EC3A96B41}"/>
    <hyperlink ref="S8" r:id="rId17" display="https://www.ncbi.nlm.nih.gov/nuccore/QNVO00000000.2" xr:uid="{6DD1FBDF-FABF-854C-BD76-03174E5E557F}"/>
    <hyperlink ref="P12" r:id="rId18" display="https://www.ncbi.nlm.nih.gov/datasets/genome/GCA_020226045.1/" xr:uid="{F9E88A62-0504-BC4B-BAE3-C48C440BE76C}"/>
    <hyperlink ref="S12" r:id="rId19" display="https://www.ncbi.nlm.nih.gov/nuccore/JAGTXV000000000.1" xr:uid="{C7EC5231-175A-CC45-9BD6-236024A7B7A2}"/>
    <hyperlink ref="P9" r:id="rId20" display="https://www.ncbi.nlm.nih.gov/datasets/genome/GCF_000001635.27/" xr:uid="{F443A051-353F-F646-BBA9-A64339B8BAC2}"/>
    <hyperlink ref="P14" r:id="rId21" display="https://www.ncbi.nlm.nih.gov/datasets/genome/GCF_001577835.2/" xr:uid="{2B6E3275-B6C8-4B4E-A29F-BB3768A8631E}"/>
    <hyperlink ref="S14" r:id="rId22" display="https://www.ncbi.nlm.nih.gov/nuccore/LSZS00000000.1" xr:uid="{C16D5DA8-671E-ED41-A046-31C832DC45D1}"/>
    <hyperlink ref="P15" r:id="rId23" display="https://www.ncbi.nlm.nih.gov/datasets/genome/GCF_003957565.2/" xr:uid="{29F3862E-065B-7F48-972B-35135359036A}"/>
    <hyperlink ref="S15" r:id="rId24" display="https://www.ncbi.nlm.nih.gov/nuccore/RRCB00000000.2" xr:uid="{BAD33EA3-2E01-044D-8478-3F7C00C1EC7B}"/>
    <hyperlink ref="P16" r:id="rId25" display="https://www.ncbi.nlm.nih.gov/datasets/genome/GCF_015227805.2/" xr:uid="{3BD2802F-0969-154B-A925-F096543A445A}"/>
    <hyperlink ref="S16" r:id="rId26" display="https://www.ncbi.nlm.nih.gov/nuccore/JADDRP000000000.3" xr:uid="{820EEC74-078D-E14B-859F-0AA4578CDF3D}"/>
    <hyperlink ref="P18" r:id="rId27" display="https://www.ncbi.nlm.nih.gov/datasets/genome/GCF_016699485.2/" xr:uid="{953D12C5-4198-0A4B-ADAC-E51F2A761133}"/>
    <hyperlink ref="S18" r:id="rId28" display="https://www.ncbi.nlm.nih.gov/nuccore/JAENSK000000000.1" xr:uid="{A91D2B2B-AA06-4746-8A49-EEA960225A81}"/>
    <hyperlink ref="P19" r:id="rId29" display="https://www.ncbi.nlm.nih.gov/datasets/genome/GCF_020740795.1/" xr:uid="{7FF4D047-8A73-2344-AD47-F63E88E925E7}"/>
    <hyperlink ref="P20" r:id="rId30" display="https://www.ncbi.nlm.nih.gov/datasets/genome/GCA_034782775.1/" xr:uid="{768427F2-ADAB-D640-B740-149CD2176E1A}"/>
    <hyperlink ref="P21" r:id="rId31" display="https://www.ncbi.nlm.nih.gov/datasets/genome/GCF_000337935.1/" xr:uid="{C40F52EA-F7F0-6542-9EC3-7E80BD7A6B47}"/>
    <hyperlink ref="S19" r:id="rId32" display="https://www.ncbi.nlm.nih.gov/nuccore/JAJGQY000000000.1" xr:uid="{AE394B1F-49BC-5846-BFDA-AD8D553C27AF}"/>
    <hyperlink ref="S20" r:id="rId33" display="https://www.ncbi.nlm.nih.gov/nuccore/JAVKLB000000000.1" xr:uid="{2D77C519-4F37-724D-8C60-82B01F7E36B5}"/>
    <hyperlink ref="S21" r:id="rId34" display="https://www.ncbi.nlm.nih.gov/nuccore/AKCR00000000.1" xr:uid="{F733DD2F-0518-8C43-B934-B9BEA21B3A2E}"/>
    <hyperlink ref="P17" r:id="rId35" display="https://www.ncbi.nlm.nih.gov/datasets/genome/GCA_020917445.1/" xr:uid="{9C4CD225-1AB9-E94C-8EAE-0A00F028907D}"/>
    <hyperlink ref="S17" r:id="rId36" display="https://www.ncbi.nlm.nih.gov/nuccore/JAIXNV000000000.1" xr:uid="{E2814E82-1FF6-6E44-8896-84E7667F4900}"/>
    <hyperlink ref="P35" r:id="rId37" display="https://www.ncbi.nlm.nih.gov/datasets/genome/GCF_000146605.3/" xr:uid="{3FB5D368-1E61-3A4E-970F-1CD35BEE29E6}"/>
    <hyperlink ref="S35" r:id="rId38" display="https://www.ncbi.nlm.nih.gov/nuccore/ADDD00000000.2" xr:uid="{5CBD7D9B-B90A-F24B-965B-E14F6C457D4F}"/>
    <hyperlink ref="P27" r:id="rId39" display="https://www.ncbi.nlm.nih.gov/datasets/genome/GCF_016699485.2/" xr:uid="{F20710CF-EECB-884E-BA6F-450D1344950C}"/>
    <hyperlink ref="S27" r:id="rId40" display="https://www.ncbi.nlm.nih.gov/nuccore/JAENSK000000000.1" xr:uid="{63E645D9-97B7-9140-8A04-DC7D6B004634}"/>
    <hyperlink ref="P23" r:id="rId41" display="https://www.ncbi.nlm.nih.gov/datasets/genome/GCF_001577835.2/" xr:uid="{0A73B000-9444-224D-AE2D-E780077CBD33}"/>
    <hyperlink ref="S23" r:id="rId42" display="https://www.ncbi.nlm.nih.gov/nuccore/LSZS00000000.1" xr:uid="{ED3FFA6C-A564-5044-99DF-556D2779A99E}"/>
    <hyperlink ref="P24" r:id="rId43" display="https://www.ncbi.nlm.nih.gov/datasets/genome/GCF_003957565.2/" xr:uid="{9CCCAAA4-2138-BB46-910C-7C02520D7846}"/>
    <hyperlink ref="S24" r:id="rId44" display="https://www.ncbi.nlm.nih.gov/nuccore/RRCB00000000.2" xr:uid="{4FB32274-0054-D744-BDC6-73CF3842D2DB}"/>
    <hyperlink ref="P25" r:id="rId45" display="https://www.ncbi.nlm.nih.gov/datasets/genome/GCF_015227805.2/" xr:uid="{BBE4F582-006D-F440-B10F-8B12372E92AF}"/>
    <hyperlink ref="S25" r:id="rId46" display="https://www.ncbi.nlm.nih.gov/nuccore/JADDRP000000000.3" xr:uid="{263A1C60-0CC4-1B43-9F82-3D30D2672F78}"/>
    <hyperlink ref="P26" r:id="rId47" display="https://www.ncbi.nlm.nih.gov/datasets/genome/GCA_020917445.1/" xr:uid="{B1BB108C-F130-8042-919D-864571B08931}"/>
    <hyperlink ref="S26" r:id="rId48" display="https://www.ncbi.nlm.nih.gov/nuccore/JAIXNV000000000.1" xr:uid="{AC86F160-D051-C54F-8546-4659460DAA10}"/>
    <hyperlink ref="P28" r:id="rId49" display="https://www.ncbi.nlm.nih.gov/datasets/genome/GCA_003343005.1/" xr:uid="{A6F66C2E-CA41-9047-95C6-ACAAC4B7CEB7}"/>
    <hyperlink ref="S28" r:id="rId50" display="https://www.ncbi.nlm.nih.gov/nuccore/PTEV00000000.1" xr:uid="{D6F80539-2458-F140-977F-9744D693793C}"/>
    <hyperlink ref="P29" r:id="rId51" display="https://www.ncbi.nlm.nih.gov/datasets/genome/GCF_015476345.1/" xr:uid="{98EABE50-1ACA-A044-B032-1A6DB55544D4}"/>
    <hyperlink ref="S29" r:id="rId52" display="https://www.ncbi.nlm.nih.gov/nuccore/JACGAL000000000.1" xr:uid="{BABEE241-60DB-F646-AA8F-12E4066C569A}"/>
    <hyperlink ref="P30" r:id="rId53" display="https://www.ncbi.nlm.nih.gov/datasets/genome/GCF_000337935.1/" xr:uid="{DEA970CA-C8E8-864E-9064-5D7941E544B5}"/>
    <hyperlink ref="S30" r:id="rId54" display="https://www.ncbi.nlm.nih.gov/nuccore/AKCR00000000.1" xr:uid="{D851EC05-E8EF-6A4E-B9CA-15CD748D703E}"/>
    <hyperlink ref="P31" r:id="rId55" display="https://www.ncbi.nlm.nih.gov/datasets/genome/GCA_009819605.1/" xr:uid="{B7263E1F-F920-DA47-93ED-FF4130626BCF}"/>
    <hyperlink ref="P33" r:id="rId56" display="https://www.ncbi.nlm.nih.gov/datasets/genome/GCF_002078875.1/" xr:uid="{E8B5D8C7-F102-C646-9733-4F64469D39F2}"/>
    <hyperlink ref="P34" r:id="rId57" display="https://www.ncbi.nlm.nih.gov/datasets/genome/GCF_015832195.1/" xr:uid="{D8FA48C9-EA85-8144-9959-8F9DACEA0444}"/>
    <hyperlink ref="S34" r:id="rId58" display="https://www.ncbi.nlm.nih.gov/nuccore/JACXWE000000000.1" xr:uid="{ABA64B35-2F6E-2B44-BE1B-4F07E838EAE2}"/>
    <hyperlink ref="S33" r:id="rId59" display="https://www.ncbi.nlm.nih.gov/nuccore/MTSP00000000.1" xr:uid="{093F61CD-4576-1E47-9D7B-E4674ACD508D}"/>
    <hyperlink ref="S31" r:id="rId60" display="https://www.ncbi.nlm.nih.gov/nuccore/WNMW00000000.1" xr:uid="{1613E1B7-A7B1-C347-A7A1-2BB0FADC57F5}"/>
    <hyperlink ref="S37" r:id="rId61" xr:uid="{23DBDCF0-A2EB-457E-A015-4C2E7CF98D2A}"/>
    <hyperlink ref="S38" r:id="rId62" xr:uid="{AF483EA1-E39E-41D8-9DB5-07EE5CA73E31}"/>
    <hyperlink ref="S39" r:id="rId63" xr:uid="{8E95F86B-38E4-4398-ACD5-5BBADFDD332D}"/>
    <hyperlink ref="S40" r:id="rId64" xr:uid="{3A35FBED-5C1A-49BD-94F7-B349B1F0BDB2}"/>
    <hyperlink ref="S41" r:id="rId65" xr:uid="{D24C1842-5328-48C7-AFBB-75B6A13BB09B}"/>
    <hyperlink ref="S42" r:id="rId66" xr:uid="{B26F1C5A-948E-4A13-BF61-600E6269FB22}"/>
    <hyperlink ref="S43" r:id="rId67" xr:uid="{33061776-D6E7-4795-A8B5-42A5CEE46374}"/>
    <hyperlink ref="S44" r:id="rId68" xr:uid="{9D680119-A8CF-4882-A645-EFC87BA23E11}"/>
    <hyperlink ref="S47" r:id="rId69" xr:uid="{8D6DDAE7-A4A4-43CD-9D28-065DD5540B17}"/>
    <hyperlink ref="S48" r:id="rId70" xr:uid="{CE6266CA-25B3-448E-B478-A312997817AE}"/>
    <hyperlink ref="P48" r:id="rId71" xr:uid="{8B7C9A86-C2BC-4A1B-8A83-1978A7816D23}"/>
    <hyperlink ref="P47" r:id="rId72" xr:uid="{273C4B27-C769-4EE5-94A9-ABDD917EC75D}"/>
    <hyperlink ref="P46" r:id="rId73" xr:uid="{43C71863-1EFA-450D-A20D-E6073EAC474D}"/>
    <hyperlink ref="P45" r:id="rId74" xr:uid="{179D3B92-9743-4187-BB52-A48F8A02659F}"/>
    <hyperlink ref="S45" r:id="rId75" xr:uid="{C3DE0AF0-4A1F-49AF-850E-168A727D32F4}"/>
    <hyperlink ref="P44" r:id="rId76" xr:uid="{B204A46F-0AFA-4ED2-9FB0-341EA0FBAE28}"/>
    <hyperlink ref="P43" r:id="rId77" xr:uid="{0CD1A6D1-7BA4-4AE1-8B82-908E31F47582}"/>
    <hyperlink ref="P42" r:id="rId78" xr:uid="{975E882B-66F4-453A-8349-4BD4971090A6}"/>
    <hyperlink ref="P41" r:id="rId79" xr:uid="{44B295E9-773B-40F6-BF23-44A4CDC001C4}"/>
    <hyperlink ref="P40" r:id="rId80" xr:uid="{35E52F22-FD1D-4347-97BA-896435AEF494}"/>
    <hyperlink ref="P39" r:id="rId81" xr:uid="{22FE956F-067D-41EA-A368-51F4CBEF164C}"/>
    <hyperlink ref="P38" r:id="rId82" xr:uid="{A18D4E1C-257A-46F0-BA9D-0A9B0BAAC85A}"/>
    <hyperlink ref="P36" r:id="rId83" xr:uid="{8FDBDA3B-94D7-491D-A984-E6B35ADA9D47}"/>
    <hyperlink ref="P37" r:id="rId84" xr:uid="{6A4D875A-91F3-40C9-A364-61197F04E2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4B5-7F57-C446-A6C8-CFCE789920BB}">
  <dimension ref="A1:G48"/>
  <sheetViews>
    <sheetView tabSelected="1" topLeftCell="A29" workbookViewId="0">
      <selection activeCell="C36" sqref="C36:C48"/>
    </sheetView>
  </sheetViews>
  <sheetFormatPr defaultColWidth="11" defaultRowHeight="15.95"/>
  <cols>
    <col min="1" max="1" width="19.125" customWidth="1"/>
    <col min="4" max="4" width="13" style="15" customWidth="1"/>
    <col min="5" max="5" width="25.375" style="15" customWidth="1"/>
    <col min="6" max="6" width="24.375" style="15" customWidth="1"/>
    <col min="7" max="7" width="25.875" style="15" customWidth="1"/>
  </cols>
  <sheetData>
    <row r="1" spans="1:7" s="15" customFormat="1">
      <c r="A1" s="17" t="s">
        <v>0</v>
      </c>
      <c r="B1" s="17" t="s">
        <v>1</v>
      </c>
      <c r="C1" s="17" t="s">
        <v>7</v>
      </c>
      <c r="D1" s="17" t="s">
        <v>200</v>
      </c>
      <c r="E1" s="17" t="s">
        <v>201</v>
      </c>
      <c r="F1" s="17" t="s">
        <v>202</v>
      </c>
      <c r="G1" s="17" t="s">
        <v>203</v>
      </c>
    </row>
    <row r="2" spans="1:7">
      <c r="A2" s="1" t="s">
        <v>17</v>
      </c>
      <c r="B2" t="s">
        <v>18</v>
      </c>
      <c r="C2" t="str">
        <f>Data!J2</f>
        <v>Male</v>
      </c>
      <c r="D2" s="18">
        <f>Data!D2/Data!C2</f>
        <v>1.5843333333333334</v>
      </c>
      <c r="E2" s="19">
        <f>Data!L2/Data!N2</f>
        <v>0.65674570275797262</v>
      </c>
      <c r="F2" s="19">
        <f>Data!L2/Data!Q2</f>
        <v>0.85773483922163052</v>
      </c>
      <c r="G2" s="19">
        <f>Data!F2/Data!H2</f>
        <v>0.17407407407407408</v>
      </c>
    </row>
    <row r="3" spans="1:7">
      <c r="A3" s="1" t="str">
        <f>Data!A3</f>
        <v xml:space="preserve">Ovis aries </v>
      </c>
      <c r="B3" t="str">
        <f>Data!B3</f>
        <v>Mammal</v>
      </c>
      <c r="C3" t="str">
        <f>Data!J3</f>
        <v>Male</v>
      </c>
      <c r="D3" s="18">
        <f>Data!D3/Data!C3</f>
        <v>2.3296296296296295</v>
      </c>
      <c r="E3" s="19">
        <f>Data!L3/Data!N3</f>
        <v>0.94303414113427964</v>
      </c>
      <c r="F3" s="19">
        <f>Data!L3/Data!Q3</f>
        <v>1.1849826190385395</v>
      </c>
      <c r="G3" s="19">
        <f>Data!F3/Data!H3</f>
        <v>0.21310344827586206</v>
      </c>
    </row>
    <row r="4" spans="1:7">
      <c r="A4" s="1" t="str">
        <f>Data!A4</f>
        <v>Capra hircus</v>
      </c>
      <c r="B4" t="str">
        <f>Data!B4</f>
        <v>Mammal</v>
      </c>
      <c r="C4" t="str">
        <f>Data!J4</f>
        <v>Male</v>
      </c>
      <c r="D4" s="18">
        <f>Data!D4/Data!C4</f>
        <v>2.0186666666666668</v>
      </c>
      <c r="E4" s="19">
        <f>Data!L4/Data!N4</f>
        <v>0.95559090105784028</v>
      </c>
      <c r="F4" s="19">
        <f>Data!L4/Data!Q4</f>
        <v>1.0360636217832806</v>
      </c>
      <c r="G4" s="19">
        <f>Data!F4/Data!H4</f>
        <v>0.18248587570621469</v>
      </c>
    </row>
    <row r="5" spans="1:7">
      <c r="A5" s="1" t="str">
        <f>Data!A5</f>
        <v>Canis lupus familiiaris</v>
      </c>
      <c r="B5" t="str">
        <f>Data!B5</f>
        <v>Mammal</v>
      </c>
      <c r="C5" t="str">
        <f>Data!J5</f>
        <v>Male</v>
      </c>
      <c r="D5" s="18">
        <f>Data!D5/Data!C5</f>
        <v>1.0526315789473684</v>
      </c>
      <c r="E5" s="19">
        <f>Data!L5/Data!N5</f>
        <v>0.71006589411497389</v>
      </c>
      <c r="F5" s="19">
        <f>Data!L5/Data!Q5</f>
        <v>0.80580717771067456</v>
      </c>
      <c r="G5" s="19">
        <f>Data!F5/Data!H5</f>
        <v>0.11962750716332377</v>
      </c>
    </row>
    <row r="6" spans="1:7">
      <c r="A6" s="1" t="str">
        <f>Data!A6</f>
        <v>Equus cabellus</v>
      </c>
      <c r="B6" t="str">
        <f>Data!B6</f>
        <v>Mammal</v>
      </c>
      <c r="C6" t="str">
        <f>Data!J6</f>
        <v>Male</v>
      </c>
      <c r="D6" s="18">
        <f>Data!D6/Data!C6</f>
        <v>1.5971875</v>
      </c>
      <c r="E6" s="19">
        <f>Data!L6/Data!N6</f>
        <v>0.81401423210952473</v>
      </c>
      <c r="F6" s="19">
        <f>Data!L6/Data!Q6</f>
        <v>1.0193663755429296</v>
      </c>
      <c r="G6" s="20" t="s">
        <v>37</v>
      </c>
    </row>
    <row r="7" spans="1:7">
      <c r="A7" s="1" t="str">
        <f>Data!A7</f>
        <v>Homo sapiens</v>
      </c>
      <c r="B7" t="str">
        <f>Data!B7</f>
        <v>Mammal</v>
      </c>
      <c r="C7" t="str">
        <f>Data!J7</f>
        <v>Male</v>
      </c>
      <c r="D7" s="18">
        <f>Data!D7/Data!C7</f>
        <v>2.1652173913043478</v>
      </c>
      <c r="E7" s="19">
        <f>Data!L7/Data!N7</f>
        <v>0.72743207712532865</v>
      </c>
      <c r="F7" s="19">
        <f>Data!L7/Data!Q7</f>
        <v>0.80337066247491562</v>
      </c>
      <c r="G7" s="20" t="s">
        <v>37</v>
      </c>
    </row>
    <row r="8" spans="1:7">
      <c r="A8" s="1" t="str">
        <f>Data!A8</f>
        <v>Macaca mulatta</v>
      </c>
      <c r="B8" t="str">
        <f>Data!B8</f>
        <v>Mammal</v>
      </c>
      <c r="C8" t="str">
        <f>Data!J8</f>
        <v>Male</v>
      </c>
      <c r="D8" s="18">
        <f>Data!D8/Data!C8</f>
        <v>1.8571428571428572</v>
      </c>
      <c r="E8" s="19">
        <f>Data!L8/Data!N8</f>
        <v>0.55539415896235278</v>
      </c>
      <c r="F8" s="19">
        <f>Data!L8/Data!Q8</f>
        <v>0.65627509110052384</v>
      </c>
      <c r="G8" s="20" t="s">
        <v>37</v>
      </c>
    </row>
    <row r="9" spans="1:7">
      <c r="A9" s="1" t="str">
        <f>Data!A9</f>
        <v>Mus musculus domesticus</v>
      </c>
      <c r="B9" t="str">
        <f>Data!B9</f>
        <v>Mammal</v>
      </c>
      <c r="C9" t="str">
        <f>Data!J9</f>
        <v>Male</v>
      </c>
      <c r="D9" s="18">
        <f>Data!D9/Data!C9</f>
        <v>1.135</v>
      </c>
      <c r="E9" s="19">
        <f>Data!L9/Data!N9</f>
        <v>0.35708667610508099</v>
      </c>
      <c r="F9" s="19">
        <f>Data!L9/Data!Q9</f>
        <v>0.41602427997164049</v>
      </c>
      <c r="G9" s="19">
        <f>Data!F9/Data!H9</f>
        <v>0.11833333333333333</v>
      </c>
    </row>
    <row r="10" spans="1:7">
      <c r="A10" s="1" t="str">
        <f>Data!A10</f>
        <v>Sus scrofa</v>
      </c>
      <c r="B10" t="str">
        <f>Data!B10</f>
        <v>Mammal</v>
      </c>
      <c r="C10" t="str">
        <f>Data!J10</f>
        <v>Male</v>
      </c>
      <c r="D10" s="18">
        <f>Data!D10/Data!C10</f>
        <v>1.6842105263157894</v>
      </c>
      <c r="E10" s="19">
        <f>Data!L10/Data!N10</f>
        <v>0.50965477259841119</v>
      </c>
      <c r="F10" s="19">
        <f>Data!L10/Data!Q10</f>
        <v>0.6395150493429328</v>
      </c>
      <c r="G10" s="19">
        <f>Data!F10/Data!H10</f>
        <v>0.13210296260320545</v>
      </c>
    </row>
    <row r="11" spans="1:7">
      <c r="A11" s="1" t="str">
        <f>Data!A11</f>
        <v>Giraffa reticulata</v>
      </c>
      <c r="B11" t="str">
        <f>Data!B11</f>
        <v>Mammal</v>
      </c>
      <c r="C11" t="str">
        <f>Data!J11</f>
        <v>Male</v>
      </c>
      <c r="D11" s="18">
        <f>Data!D11/Data!C11</f>
        <v>1.7993333333333332</v>
      </c>
      <c r="E11" s="19">
        <f>Data!L11/Data!N11</f>
        <v>0.51295793706905068</v>
      </c>
      <c r="F11" s="19">
        <f>Data!L11/Data!Q11</f>
        <v>0.55273840484635162</v>
      </c>
      <c r="G11" s="20" t="s">
        <v>37</v>
      </c>
    </row>
    <row r="12" spans="1:7">
      <c r="A12" s="1" t="str">
        <f>Data!A12</f>
        <v>Munticacus reevesi</v>
      </c>
      <c r="B12" t="str">
        <f>Data!B12</f>
        <v>Mammal</v>
      </c>
      <c r="C12" t="str">
        <f>Data!J12</f>
        <v>Male</v>
      </c>
      <c r="D12" s="18">
        <f>Data!D12/Data!C12</f>
        <v>1.2956521739130435</v>
      </c>
      <c r="E12" s="19">
        <f>Data!L12/Data!N12</f>
        <v>0.53456750260108343</v>
      </c>
      <c r="F12" s="19">
        <f>Data!L12/Data!Q12</f>
        <v>0.59743041617478332</v>
      </c>
      <c r="G12" s="19">
        <f>Data!F12/Data!H12</f>
        <v>6.8750000000000006E-2</v>
      </c>
    </row>
    <row r="13" spans="1:7">
      <c r="A13" s="1" t="str">
        <f>Data!A13</f>
        <v>Anser anser</v>
      </c>
      <c r="B13" t="str">
        <f>Data!B13</f>
        <v>Avian</v>
      </c>
      <c r="C13" t="str">
        <f>Data!J13</f>
        <v>Male</v>
      </c>
      <c r="D13" s="18">
        <f>Data!D13/Data!C13</f>
        <v>1.4724999999999999</v>
      </c>
      <c r="E13" s="19">
        <f>Data!L13/Data!N13</f>
        <v>2.0911440581685983</v>
      </c>
      <c r="F13" s="20" t="s">
        <v>37</v>
      </c>
      <c r="G13" s="19">
        <f>Data!F13/Data!H13</f>
        <v>0.12859884836852206</v>
      </c>
    </row>
    <row r="14" spans="1:7">
      <c r="A14" s="1" t="str">
        <f>Data!A14</f>
        <v>Coturnix japonica</v>
      </c>
      <c r="B14" t="str">
        <f>Data!B14</f>
        <v>Avian</v>
      </c>
      <c r="C14" t="str">
        <f>Data!J14</f>
        <v>Male</v>
      </c>
      <c r="D14" s="18">
        <f>Data!D14/Data!C14</f>
        <v>1.4435897435897436</v>
      </c>
      <c r="E14" s="19">
        <f>Data!L14/Data!N14</f>
        <v>2.0413639066556439</v>
      </c>
      <c r="F14" s="19">
        <f>Data!L14/Data!Q14</f>
        <v>3.0345815305601334</v>
      </c>
      <c r="G14" s="20" t="s">
        <v>37</v>
      </c>
    </row>
    <row r="15" spans="1:7">
      <c r="A15" s="1" t="str">
        <f>Data!A15</f>
        <v>Taeniopygia guttata</v>
      </c>
      <c r="B15" t="str">
        <f>Data!B15</f>
        <v>Avian</v>
      </c>
      <c r="C15" t="str">
        <f>Data!J15</f>
        <v>Male</v>
      </c>
      <c r="D15" s="18">
        <f>Data!D15/Data!C15</f>
        <v>1.1300000000000001</v>
      </c>
      <c r="E15" s="19">
        <f>Data!L15/Data!N15</f>
        <v>1.8486707566462168</v>
      </c>
      <c r="F15" s="19">
        <f>Data!L15/Data!Q15</f>
        <v>2.1396360391429146</v>
      </c>
      <c r="G15" s="20" t="s">
        <v>37</v>
      </c>
    </row>
    <row r="16" spans="1:7">
      <c r="A16" s="1" t="str">
        <f>Data!A16</f>
        <v>Hirundo rustica</v>
      </c>
      <c r="B16" t="str">
        <f>Data!B16</f>
        <v>Avian</v>
      </c>
      <c r="C16" t="str">
        <f>Data!J16</f>
        <v>Male</v>
      </c>
      <c r="D16" s="18">
        <f>Data!D16/Data!C16</f>
        <v>1.2564102564102564</v>
      </c>
      <c r="E16" s="19">
        <f>Data!L16/Data!N16</f>
        <v>1.9122995988073495</v>
      </c>
      <c r="F16" s="19">
        <f>Data!L16/Data!Q16</f>
        <v>2.2152789051965067</v>
      </c>
      <c r="G16" s="19">
        <f>Data!F16/Data!H16</f>
        <v>0.13438735177865613</v>
      </c>
    </row>
    <row r="17" spans="1:7">
      <c r="A17" s="1" t="str">
        <f>Data!A17</f>
        <v>Riparia diluta</v>
      </c>
      <c r="B17" t="str">
        <f>Data!B17</f>
        <v>Avian</v>
      </c>
      <c r="C17" t="str">
        <f>Data!J17</f>
        <v>Male</v>
      </c>
      <c r="D17" s="18">
        <f>Data!D17/Data!C17</f>
        <v>1.2538461538461538</v>
      </c>
      <c r="E17" s="19">
        <f>Data!L17/Data!N17</f>
        <v>1.7241379310344829</v>
      </c>
      <c r="F17" s="19">
        <f>Data!L17/Data!Q17</f>
        <v>2.2366791260793528</v>
      </c>
      <c r="G17" s="19">
        <f>Data!F17/Data!H17</f>
        <v>0.14646464646464646</v>
      </c>
    </row>
    <row r="18" spans="1:7">
      <c r="A18" s="1" t="str">
        <f>Data!A18</f>
        <v>Gallus gallus</v>
      </c>
      <c r="B18" t="str">
        <f>Data!B18</f>
        <v>Avian</v>
      </c>
      <c r="C18" t="str">
        <f>Data!J18</f>
        <v>Male</v>
      </c>
      <c r="D18" s="18">
        <f>Data!D18/Data!C18</f>
        <v>1.6025641025641026</v>
      </c>
      <c r="E18" s="19">
        <f>Data!L18/Data!N18</f>
        <v>2.4963254089979552</v>
      </c>
      <c r="F18" s="19">
        <f>Data!L18/Data!Q18</f>
        <v>2.9668224742777847</v>
      </c>
      <c r="G18" s="19">
        <f>Data!F18/Data!H18</f>
        <v>0.17042606516290726</v>
      </c>
    </row>
    <row r="19" spans="1:7">
      <c r="A19" s="1" t="str">
        <f>Data!A19</f>
        <v>Apus apus</v>
      </c>
      <c r="B19" t="str">
        <f>Data!B19</f>
        <v>Avian</v>
      </c>
      <c r="C19" t="str">
        <f>Data!J19</f>
        <v>Male</v>
      </c>
      <c r="D19" s="18">
        <f>Data!D19/Data!C19</f>
        <v>1.3179487179487179</v>
      </c>
      <c r="E19" s="20" t="s">
        <v>37</v>
      </c>
      <c r="F19" s="19">
        <f>Data!L19/Data!Q19</f>
        <v>2.3355966603926785</v>
      </c>
      <c r="G19" s="19">
        <f>Data!F19/Data!H19</f>
        <v>9.3023255813953473E-2</v>
      </c>
    </row>
    <row r="20" spans="1:7">
      <c r="A20" s="1" t="str">
        <f>Data!A20</f>
        <v>Falco subbuteo</v>
      </c>
      <c r="B20" t="str">
        <f>Data!B20</f>
        <v>Avian</v>
      </c>
      <c r="C20" t="str">
        <f>Data!J20</f>
        <v>Male</v>
      </c>
      <c r="D20" s="18">
        <f>Data!D20/Data!C20</f>
        <v>2.044</v>
      </c>
      <c r="E20" s="20" t="s">
        <v>37</v>
      </c>
      <c r="F20" s="19">
        <f>Data!L20/Data!Q20</f>
        <v>2.1418614670879048</v>
      </c>
      <c r="G20" s="19">
        <f>Data!F20/Data!H20</f>
        <v>0.17454545454545453</v>
      </c>
    </row>
    <row r="21" spans="1:7">
      <c r="A21" s="1" t="str">
        <f>Data!A21</f>
        <v>Columba domestica</v>
      </c>
      <c r="B21" t="str">
        <f>Data!B21</f>
        <v>Avian</v>
      </c>
      <c r="C21" t="str">
        <f>Data!J21</f>
        <v>Male</v>
      </c>
      <c r="D21" s="18">
        <f>Data!D21/Data!C21</f>
        <v>1.6175000000000002</v>
      </c>
      <c r="E21" s="19">
        <f>Data!L21/Data!N21</f>
        <v>2.0803590950598707</v>
      </c>
      <c r="F21" s="19">
        <f>Data!L21/Data!Q21</f>
        <v>2.9197492539918817</v>
      </c>
      <c r="G21" s="20" t="s">
        <v>37</v>
      </c>
    </row>
    <row r="22" spans="1:7">
      <c r="A22" s="1" t="str">
        <f>Data!A22</f>
        <v>Anser anser</v>
      </c>
      <c r="B22" t="str">
        <f>Data!B22</f>
        <v>Avian</v>
      </c>
      <c r="C22" t="str">
        <f>Data!J22</f>
        <v>Female</v>
      </c>
      <c r="D22" s="18">
        <f>Data!D22/Data!C22</f>
        <v>1.8399999999999999</v>
      </c>
      <c r="E22" s="19">
        <f>Data!L22/Data!N22</f>
        <v>2.6130424903431035</v>
      </c>
      <c r="F22" s="20" t="s">
        <v>37</v>
      </c>
      <c r="G22" s="20" t="s">
        <v>37</v>
      </c>
    </row>
    <row r="23" spans="1:7">
      <c r="A23" s="1" t="str">
        <f>Data!A23</f>
        <v>Coturnix japonica</v>
      </c>
      <c r="B23" t="str">
        <f>Data!B23</f>
        <v>Avian</v>
      </c>
      <c r="C23" t="str">
        <f>Data!J23</f>
        <v>Female</v>
      </c>
      <c r="D23" s="18">
        <f>Data!D23/Data!C23</f>
        <v>1.4179487179487178</v>
      </c>
      <c r="E23" s="19">
        <f>Data!L23/Data!N23</f>
        <v>2.0051052227008368</v>
      </c>
      <c r="F23" s="19">
        <f>Data!L23/Data!Q23</f>
        <v>2.9806813257544471</v>
      </c>
      <c r="G23" s="20" t="s">
        <v>37</v>
      </c>
    </row>
    <row r="24" spans="1:7">
      <c r="A24" s="1" t="str">
        <f>Data!A24</f>
        <v>Taeniopygia guttata</v>
      </c>
      <c r="B24" t="str">
        <f>Data!B24</f>
        <v>Avian</v>
      </c>
      <c r="C24" t="str">
        <f>Data!J24</f>
        <v>Female</v>
      </c>
      <c r="D24" s="18">
        <f>Data!D24/Data!C24</f>
        <v>1.1425000000000001</v>
      </c>
      <c r="E24" s="19">
        <f>Data!L24/Data!N24</f>
        <v>1.869120654396728</v>
      </c>
      <c r="F24" s="19">
        <f>Data!L24/Data!Q24</f>
        <v>2.1633045793989205</v>
      </c>
      <c r="G24" s="20" t="s">
        <v>37</v>
      </c>
    </row>
    <row r="25" spans="1:7">
      <c r="A25" s="1" t="str">
        <f>Data!A25</f>
        <v>Hirundo rustica</v>
      </c>
      <c r="B25" t="str">
        <f>Data!B25</f>
        <v>Avian</v>
      </c>
      <c r="C25" t="str">
        <f>Data!J25</f>
        <v>Female</v>
      </c>
      <c r="D25" s="18">
        <f>Data!D25/Data!C25</f>
        <v>1.4256410256410257</v>
      </c>
      <c r="E25" s="19">
        <f>Data!L25/Data!N25</f>
        <v>2.1698746468099719</v>
      </c>
      <c r="F25" s="19">
        <f>Data!L25/Data!Q25</f>
        <v>2.5136634107944031</v>
      </c>
      <c r="G25" s="19">
        <f>Data!F25/Data!H25</f>
        <v>0.23655913978494625</v>
      </c>
    </row>
    <row r="26" spans="1:7">
      <c r="A26" s="1" t="str">
        <f>Data!A26</f>
        <v>Riparia diluta</v>
      </c>
      <c r="B26" t="str">
        <f>Data!B26</f>
        <v>Avian</v>
      </c>
      <c r="C26" t="str">
        <f>Data!J26</f>
        <v>Female</v>
      </c>
      <c r="D26" s="18">
        <f>Data!D26/Data!C26</f>
        <v>1.1948717948717948</v>
      </c>
      <c r="E26" s="19">
        <f>Data!L26/Data!N26</f>
        <v>1.6430435089203865</v>
      </c>
      <c r="F26" s="19">
        <f>Data!L26/Data!Q26</f>
        <v>2.1314774493925941</v>
      </c>
      <c r="G26" s="19">
        <f>Data!F26/Data!H26</f>
        <v>0.19205298013245034</v>
      </c>
    </row>
    <row r="27" spans="1:7">
      <c r="A27" s="1" t="str">
        <f>Data!A27</f>
        <v>Gallus gallus</v>
      </c>
      <c r="B27" t="str">
        <f>Data!B27</f>
        <v>Avian</v>
      </c>
      <c r="C27" t="str">
        <f>Data!J27</f>
        <v>Female</v>
      </c>
      <c r="D27" s="18">
        <f>Data!D27/Data!C27</f>
        <v>1.5897435897435896</v>
      </c>
      <c r="E27" s="19">
        <f>Data!L27/Data!N27</f>
        <v>2.4763548057259714</v>
      </c>
      <c r="F27" s="19">
        <f>Data!L27/Data!Q27</f>
        <v>2.9430878944835626</v>
      </c>
      <c r="G27" s="19">
        <f>Data!F27/Data!H27</f>
        <v>0.25263157894736843</v>
      </c>
    </row>
    <row r="28" spans="1:7">
      <c r="A28" s="1" t="str">
        <f>Data!A28</f>
        <v>Rhea americana</v>
      </c>
      <c r="B28" t="str">
        <f>Data!B28</f>
        <v>Avian</v>
      </c>
      <c r="C28" t="str">
        <f>Data!J28</f>
        <v>Female</v>
      </c>
      <c r="D28" s="18">
        <f>Data!D28/Data!C28</f>
        <v>1.5249999999999999</v>
      </c>
      <c r="E28" s="20" t="s">
        <v>37</v>
      </c>
      <c r="F28" s="19">
        <f>Data!L28/Data!Q28</f>
        <v>2.6274156293467521</v>
      </c>
      <c r="G28" s="19">
        <f>Data!F28/Data!H28</f>
        <v>0.19825072886297376</v>
      </c>
    </row>
    <row r="29" spans="1:7">
      <c r="A29" s="1" t="str">
        <f>Data!A29</f>
        <v>Anas platyrhynchos</v>
      </c>
      <c r="B29" t="str">
        <f>Data!B29</f>
        <v>Avian</v>
      </c>
      <c r="C29" t="str">
        <f>Data!J29</f>
        <v>Female</v>
      </c>
      <c r="D29" s="18">
        <f>Data!D29/Data!C29</f>
        <v>1.3975</v>
      </c>
      <c r="E29" s="19">
        <f>Data!L29/Data!N29</f>
        <v>1.984634174051352</v>
      </c>
      <c r="F29" s="19">
        <f>Data!L29/Data!Q29</f>
        <v>2.351670813944021</v>
      </c>
      <c r="G29" s="20" t="s">
        <v>37</v>
      </c>
    </row>
    <row r="30" spans="1:7">
      <c r="A30" s="1" t="str">
        <f>Data!A30</f>
        <v>Columba domestica</v>
      </c>
      <c r="B30" t="str">
        <f>Data!B30</f>
        <v>Avian</v>
      </c>
      <c r="C30" t="str">
        <f>Data!J30</f>
        <v>Female</v>
      </c>
      <c r="D30" s="18">
        <f>Data!D30/Data!C30</f>
        <v>1.5675000000000001</v>
      </c>
      <c r="E30" s="19">
        <f>Data!L30/Data!N30</f>
        <v>2.0160512404985145</v>
      </c>
      <c r="F30" s="19">
        <f>Data!L30/Data!Q30</f>
        <v>2.8294942538684849</v>
      </c>
      <c r="G30" s="20" t="s">
        <v>37</v>
      </c>
    </row>
    <row r="31" spans="1:7">
      <c r="A31" s="1" t="str">
        <f>Data!A31</f>
        <v>Sterna hirundo</v>
      </c>
      <c r="B31" t="str">
        <f>Data!B31</f>
        <v>Avian</v>
      </c>
      <c r="C31" t="str">
        <f>Data!J31</f>
        <v>Female</v>
      </c>
      <c r="D31" s="18">
        <f>Data!D31/Data!C31</f>
        <v>1.2970588235294118</v>
      </c>
      <c r="E31" s="20" t="s">
        <v>37</v>
      </c>
      <c r="F31" s="20" t="s">
        <v>37</v>
      </c>
      <c r="G31" s="20" t="s">
        <v>37</v>
      </c>
    </row>
    <row r="32" spans="1:7">
      <c r="A32" s="1" t="str">
        <f>Data!A32</f>
        <v>Chlidonias niger</v>
      </c>
      <c r="B32" t="str">
        <f>Data!B32</f>
        <v>Avian</v>
      </c>
      <c r="C32" t="str">
        <f>Data!J32</f>
        <v>Female</v>
      </c>
      <c r="D32" s="18">
        <f>Data!D32/Data!C32</f>
        <v>1.4324324324324325</v>
      </c>
      <c r="E32" s="19">
        <f>Data!L32/Data!N33</f>
        <v>2.0684056885059086</v>
      </c>
      <c r="F32" s="20" t="s">
        <v>37</v>
      </c>
      <c r="G32" s="20" t="s">
        <v>37</v>
      </c>
    </row>
    <row r="33" spans="1:7">
      <c r="A33" s="1" t="str">
        <f>Data!A33</f>
        <v>Numida meleagris</v>
      </c>
      <c r="B33" t="str">
        <f>Data!B33</f>
        <v>Avian</v>
      </c>
      <c r="C33" t="str">
        <f>Data!J33</f>
        <v>Female</v>
      </c>
      <c r="D33" s="18">
        <f>Data!D33/Data!C33</f>
        <v>1.1578947368421053</v>
      </c>
      <c r="E33" s="20" t="s">
        <v>37</v>
      </c>
      <c r="F33" s="19">
        <f>Data!L33/Data!Q34</f>
        <v>2.0509877378882644</v>
      </c>
      <c r="G33" s="19">
        <f>Data!F33/Data!H33</f>
        <v>9.3495934959349575E-2</v>
      </c>
    </row>
    <row r="34" spans="1:7">
      <c r="A34" s="1" t="str">
        <f>Data!A34</f>
        <v>Motacilla alba</v>
      </c>
      <c r="B34" t="str">
        <f>Data!B34</f>
        <v>Avian</v>
      </c>
      <c r="C34" t="str">
        <f>Data!J34</f>
        <v>Female</v>
      </c>
      <c r="D34" s="18">
        <f>Data!D34/Data!C34</f>
        <v>1.9512820512820512</v>
      </c>
      <c r="E34" s="20" t="s">
        <v>37</v>
      </c>
      <c r="F34" s="20" t="s">
        <v>37</v>
      </c>
      <c r="G34" s="19">
        <f>Data!F34/Data!H34</f>
        <v>0.3188405797101449</v>
      </c>
    </row>
    <row r="35" spans="1:7">
      <c r="A35" s="1" t="str">
        <f>Data!A35</f>
        <v>Meleagris gallopavo</v>
      </c>
      <c r="B35" t="str">
        <f>Data!B35</f>
        <v>Avian</v>
      </c>
      <c r="C35" t="str">
        <f>Data!J35</f>
        <v>Female</v>
      </c>
      <c r="D35" s="18">
        <f>Data!D35/Data!C35</f>
        <v>1.4125000000000001</v>
      </c>
      <c r="E35" s="19">
        <f>Data!L35/Data!N35</f>
        <v>2.2049985169921476</v>
      </c>
      <c r="F35" s="19">
        <f>Data!L35/Data!Q35</f>
        <v>2.5325920798797439</v>
      </c>
      <c r="G35" s="20" t="s">
        <v>37</v>
      </c>
    </row>
    <row r="36" spans="1:7" ht="15.75">
      <c r="A36" s="1" t="s">
        <v>204</v>
      </c>
      <c r="B36" t="s">
        <v>136</v>
      </c>
      <c r="C36" s="42" t="s">
        <v>37</v>
      </c>
      <c r="D36" s="21">
        <v>0.96455999999999997</v>
      </c>
      <c r="E36" s="41" t="s">
        <v>37</v>
      </c>
      <c r="F36" s="41" t="s">
        <v>37</v>
      </c>
      <c r="G36" s="41" t="s">
        <v>37</v>
      </c>
    </row>
    <row r="37" spans="1:7" ht="15.75">
      <c r="A37" s="1" t="s">
        <v>205</v>
      </c>
      <c r="B37" t="s">
        <v>136</v>
      </c>
      <c r="C37" s="42" t="s">
        <v>37</v>
      </c>
      <c r="D37" s="21">
        <v>2.0186896551724098</v>
      </c>
      <c r="E37" s="41" t="s">
        <v>37</v>
      </c>
      <c r="F37" s="41" t="s">
        <v>37</v>
      </c>
      <c r="G37" s="41" t="s">
        <v>37</v>
      </c>
    </row>
    <row r="38" spans="1:7" ht="15.75">
      <c r="A38" s="1" t="s">
        <v>206</v>
      </c>
      <c r="B38" t="s">
        <v>136</v>
      </c>
      <c r="C38" s="42" t="s">
        <v>37</v>
      </c>
      <c r="D38" s="21">
        <v>1.71586206896552</v>
      </c>
      <c r="E38" s="41" t="s">
        <v>37</v>
      </c>
      <c r="F38" s="41" t="s">
        <v>37</v>
      </c>
      <c r="G38" s="41" t="s">
        <v>37</v>
      </c>
    </row>
    <row r="39" spans="1:7" ht="15.75">
      <c r="A39" s="1" t="s">
        <v>207</v>
      </c>
      <c r="B39" t="s">
        <v>136</v>
      </c>
      <c r="C39" s="42" t="s">
        <v>37</v>
      </c>
      <c r="D39" s="21">
        <v>1.6997833333333301</v>
      </c>
      <c r="E39" s="41" t="s">
        <v>37</v>
      </c>
      <c r="F39" s="41" t="s">
        <v>37</v>
      </c>
      <c r="G39" s="41" t="s">
        <v>37</v>
      </c>
    </row>
    <row r="40" spans="1:7" ht="15.75">
      <c r="A40" s="1" t="s">
        <v>208</v>
      </c>
      <c r="B40" t="s">
        <v>136</v>
      </c>
      <c r="C40" s="42" t="s">
        <v>37</v>
      </c>
      <c r="D40" s="21">
        <v>1.0452380952381</v>
      </c>
      <c r="E40" s="41" t="s">
        <v>37</v>
      </c>
      <c r="F40" s="41" t="s">
        <v>37</v>
      </c>
      <c r="G40" s="41" t="s">
        <v>37</v>
      </c>
    </row>
    <row r="41" spans="1:7" ht="15.75">
      <c r="A41" t="s">
        <v>209</v>
      </c>
      <c r="B41" t="s">
        <v>136</v>
      </c>
      <c r="C41" s="42" t="s">
        <v>37</v>
      </c>
      <c r="D41" s="21">
        <v>0.99944</v>
      </c>
      <c r="E41" s="41" t="s">
        <v>37</v>
      </c>
      <c r="F41" s="41" t="s">
        <v>37</v>
      </c>
      <c r="G41" s="41" t="s">
        <v>37</v>
      </c>
    </row>
    <row r="42" spans="1:7" ht="15.75">
      <c r="A42" t="s">
        <v>210</v>
      </c>
      <c r="B42" t="s">
        <v>136</v>
      </c>
      <c r="C42" s="42" t="s">
        <v>37</v>
      </c>
      <c r="D42" s="21">
        <v>1.4866666666666699</v>
      </c>
      <c r="E42" s="41" t="s">
        <v>37</v>
      </c>
      <c r="F42" s="41" t="s">
        <v>37</v>
      </c>
      <c r="G42" s="41" t="s">
        <v>37</v>
      </c>
    </row>
    <row r="43" spans="1:7" ht="15.75">
      <c r="A43" t="s">
        <v>211</v>
      </c>
      <c r="B43" t="s">
        <v>136</v>
      </c>
      <c r="C43" s="42" t="s">
        <v>37</v>
      </c>
      <c r="D43" s="21">
        <v>1.2364521739130401</v>
      </c>
      <c r="E43" s="41" t="s">
        <v>37</v>
      </c>
      <c r="F43" s="41" t="s">
        <v>37</v>
      </c>
      <c r="G43" s="41" t="s">
        <v>37</v>
      </c>
    </row>
    <row r="44" spans="1:7" ht="15.75">
      <c r="A44" t="s">
        <v>212</v>
      </c>
      <c r="B44" t="s">
        <v>136</v>
      </c>
      <c r="C44" s="42" t="s">
        <v>37</v>
      </c>
      <c r="D44" s="21">
        <v>1.5501562499999999</v>
      </c>
      <c r="E44" s="41" t="s">
        <v>37</v>
      </c>
      <c r="F44" s="41" t="s">
        <v>37</v>
      </c>
      <c r="G44" s="41" t="s">
        <v>37</v>
      </c>
    </row>
    <row r="45" spans="1:7" ht="15.75">
      <c r="A45" t="s">
        <v>213</v>
      </c>
      <c r="B45" t="s">
        <v>136</v>
      </c>
      <c r="C45" s="42" t="s">
        <v>37</v>
      </c>
      <c r="D45" s="21">
        <v>1.6885600000000001</v>
      </c>
      <c r="E45" s="41" t="s">
        <v>37</v>
      </c>
      <c r="F45" s="41" t="s">
        <v>37</v>
      </c>
      <c r="G45" s="41" t="s">
        <v>37</v>
      </c>
    </row>
    <row r="46" spans="1:7" ht="15.75">
      <c r="A46" t="s">
        <v>214</v>
      </c>
      <c r="B46" t="s">
        <v>136</v>
      </c>
      <c r="C46" s="42" t="s">
        <v>37</v>
      </c>
      <c r="D46" s="21">
        <v>1.88</v>
      </c>
      <c r="E46" s="41" t="s">
        <v>37</v>
      </c>
      <c r="F46" s="41" t="s">
        <v>37</v>
      </c>
      <c r="G46" s="41" t="s">
        <v>37</v>
      </c>
    </row>
    <row r="47" spans="1:7" ht="15.75">
      <c r="A47" t="s">
        <v>215</v>
      </c>
      <c r="B47" t="s">
        <v>136</v>
      </c>
      <c r="C47" s="42" t="s">
        <v>37</v>
      </c>
      <c r="D47" s="21">
        <v>1.2769230769230799</v>
      </c>
      <c r="E47" s="41" t="s">
        <v>37</v>
      </c>
      <c r="F47" s="41" t="s">
        <v>37</v>
      </c>
      <c r="G47" s="41" t="s">
        <v>37</v>
      </c>
    </row>
    <row r="48" spans="1:7" ht="15.75">
      <c r="A48" t="s">
        <v>216</v>
      </c>
      <c r="B48" t="s">
        <v>136</v>
      </c>
      <c r="C48" s="42" t="s">
        <v>37</v>
      </c>
      <c r="D48" s="21">
        <v>1.5845</v>
      </c>
      <c r="E48" s="41" t="s">
        <v>37</v>
      </c>
      <c r="F48" s="41" t="s">
        <v>37</v>
      </c>
      <c r="G48" s="4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Dapper, Amy</dc:creator>
  <cp:keywords/>
  <dc:description/>
  <cp:lastModifiedBy/>
  <cp:revision/>
  <dcterms:created xsi:type="dcterms:W3CDTF">2024-01-22T17:43:35Z</dcterms:created>
  <dcterms:modified xsi:type="dcterms:W3CDTF">2024-06-27T18:13:41Z</dcterms:modified>
  <cp:category/>
  <cp:contentStatus/>
</cp:coreProperties>
</file>