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mo/Desktop/压缩对比3/"/>
    </mc:Choice>
  </mc:AlternateContent>
  <xr:revisionPtr revIDLastSave="0" documentId="13_ncr:1_{EE3C3D22-CC0D-964B-95A9-D4677B084C43}" xr6:coauthVersionLast="37" xr6:coauthVersionMax="37" xr10:uidLastSave="{00000000-0000-0000-0000-000000000000}"/>
  <bookViews>
    <workbookView xWindow="660" yWindow="460" windowWidth="24940" windowHeight="14260" xr2:uid="{70CC4AE3-3F1F-E445-8656-3EF68FDA9AC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H54" i="1"/>
  <c r="D5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" i="1"/>
  <c r="I4" i="1"/>
  <c r="I54" i="1" s="1"/>
  <c r="F8" i="1"/>
  <c r="F9" i="1"/>
  <c r="F10" i="1"/>
  <c r="F12" i="1"/>
  <c r="F13" i="1"/>
  <c r="F14" i="1"/>
  <c r="F15" i="1"/>
  <c r="F16" i="1"/>
  <c r="F23" i="1"/>
  <c r="F26" i="1"/>
  <c r="F34" i="1"/>
  <c r="F4" i="1"/>
  <c r="F11" i="1"/>
  <c r="F17" i="1"/>
  <c r="F20" i="1"/>
  <c r="F25" i="1"/>
  <c r="F29" i="1"/>
  <c r="F32" i="1"/>
  <c r="F21" i="1"/>
  <c r="F22" i="1"/>
  <c r="F5" i="1"/>
  <c r="F19" i="1"/>
  <c r="F24" i="1"/>
  <c r="F30" i="1"/>
  <c r="F18" i="1"/>
  <c r="F35" i="1"/>
  <c r="F37" i="1"/>
  <c r="F38" i="1"/>
  <c r="F36" i="1"/>
  <c r="F39" i="1"/>
  <c r="F40" i="1"/>
  <c r="F41" i="1"/>
  <c r="F42" i="1"/>
  <c r="F44" i="1"/>
  <c r="F45" i="1"/>
  <c r="F43" i="1"/>
  <c r="F47" i="1"/>
  <c r="F48" i="1"/>
  <c r="F49" i="1"/>
  <c r="F52" i="1"/>
  <c r="F53" i="1"/>
  <c r="F51" i="1"/>
  <c r="F50" i="1"/>
  <c r="F7" i="1"/>
  <c r="F6" i="1"/>
  <c r="E47" i="1"/>
  <c r="E46" i="1"/>
  <c r="F46" i="1" s="1"/>
  <c r="E39" i="1"/>
  <c r="E31" i="1"/>
  <c r="F31" i="1" s="1"/>
  <c r="E34" i="1"/>
  <c r="E33" i="1"/>
  <c r="F33" i="1" s="1"/>
  <c r="E27" i="1"/>
  <c r="F27" i="1" s="1"/>
  <c r="E28" i="1"/>
  <c r="F28" i="1" s="1"/>
  <c r="E26" i="1"/>
  <c r="E54" i="1" s="1"/>
  <c r="D46" i="1"/>
  <c r="F54" i="1" l="1"/>
</calcChain>
</file>

<file path=xl/sharedStrings.xml><?xml version="1.0" encoding="utf-8"?>
<sst xmlns="http://schemas.openxmlformats.org/spreadsheetml/2006/main" count="116" uniqueCount="76">
  <si>
    <t>编号</t>
    <phoneticPr fontId="1" type="noConversion"/>
  </si>
  <si>
    <t>视频名称</t>
    <phoneticPr fontId="1" type="noConversion"/>
  </si>
  <si>
    <t>文件大小</t>
    <phoneticPr fontId="1" type="noConversion"/>
  </si>
  <si>
    <t>压缩比</t>
    <phoneticPr fontId="1" type="noConversion"/>
  </si>
  <si>
    <t>码率</t>
    <phoneticPr fontId="1" type="noConversion"/>
  </si>
  <si>
    <t>码率压缩比</t>
    <phoneticPr fontId="1" type="noConversion"/>
  </si>
  <si>
    <t>原文件</t>
    <phoneticPr fontId="1" type="noConversion"/>
  </si>
  <si>
    <t>压缩文件</t>
    <phoneticPr fontId="1" type="noConversion"/>
  </si>
  <si>
    <t>1A4DF822-480D-8AFA-ADB2-D3631881530320190306_C2</t>
  </si>
  <si>
    <t>分辨率</t>
    <phoneticPr fontId="1" type="noConversion"/>
  </si>
  <si>
    <t>1C922F42-ABB9-B874-E415-CF44FE66D63320190306_C2</t>
  </si>
  <si>
    <t>2B2287AE-00B0-498B-C9E9-423EB117158120190306_C2</t>
  </si>
  <si>
    <t>2DD389CC-0E65-83B6-5A0A-994D2629C81D20190306_C2</t>
  </si>
  <si>
    <t>2FF84267-266A-CCE0-D96A-480952A9480B20190306_C2</t>
  </si>
  <si>
    <t>3B35CA1C-98F8-490A-A431-BC17E0FF2BAC20190306_C2</t>
  </si>
  <si>
    <t>3BCE9F84-8D8F-F494-E1B0-ABDE10AB0A8620190306_C2</t>
  </si>
  <si>
    <t>3CE711D3-F1B4-B791-DA8E-5BDD00D05BD920190306_C2</t>
  </si>
  <si>
    <t>3D2E3275-B8B4-6750-493B-5F979F8344B420190306_C2</t>
  </si>
  <si>
    <t>3E04F852-BFD7-0BCE-2794-0A43C09C2BF220190306_C2</t>
  </si>
  <si>
    <t>4A6AE2AA-24F8-19C1-9C9C-EC5CA21603B220190306_C2</t>
  </si>
  <si>
    <t>5CBBB505-2280-F459-4E4A-F48CB894D5A820190306_C2</t>
  </si>
  <si>
    <t>6A9A6312-051F-1C43-B0B2-9D38BE6BC8C320190306_C2</t>
  </si>
  <si>
    <t>6A69A699-83BC-9C51-A95B-F1792A507E2320190306_C2</t>
  </si>
  <si>
    <t>8E0B61DE-BD0B-A5B4-906A-1E3E9279FAFB20190306_C2</t>
  </si>
  <si>
    <t>9B81BABB-8A5D-F029-9DE2-542F152D098B20190306_C2</t>
  </si>
  <si>
    <t>028AE788-CF6D-64A6-E261-EAE34B8E653D20190306_C2</t>
  </si>
  <si>
    <t>38D12FE5-3C30-E398-F48C-8A71E1F0684220190306_C2</t>
  </si>
  <si>
    <t>41B763DE-C209-8B98-A875-D03B70414E8B20190306_C2</t>
  </si>
  <si>
    <t>44B6DAFD-81D1-743A-81E8-0C1358FAE3F120190306_C2</t>
  </si>
  <si>
    <t>58A5A0E7-90F1-7E51-62ED-0B24E513CAFB20190306_C2</t>
  </si>
  <si>
    <t>70C7CE96-7EAF-15AA-7211-EADF5B5E5E6C20190306_C2</t>
  </si>
  <si>
    <t>84C9BAD7-19BE-E400-4556-BDDF99B3D4EE20190306_C2</t>
  </si>
  <si>
    <t>461E366B-A1DC-B3F1-257B-10A84A63E1AD20190306_C2</t>
  </si>
  <si>
    <t>479D81A9-48E7-534B-C9D0-CD0AEFCBC33720190306_C2</t>
  </si>
  <si>
    <t>0866F7B0-9E83-FADE-5BB4-8FDEDD4AA60920190306_C2</t>
  </si>
  <si>
    <t>4406EF9E-41A9-4572-C596-BFD586D2139120190306_C2</t>
  </si>
  <si>
    <t>5308CC68-635B-7D31-1438-58A8DAA3217720190306_C2</t>
  </si>
  <si>
    <t>7191D781-8DB1-EEE1-2CB0-920734D6388F20190306_C2</t>
  </si>
  <si>
    <t>7858D217-4B21-8258-5E59-D484DF781F2920190306_C2</t>
  </si>
  <si>
    <t>435702F2-0EED-C04D-5BA6-AE8A67880F5520190306_C2</t>
  </si>
  <si>
    <t>AECDBD2B-B4D6-A021-C048-17C6E8529B2C20190306_C2</t>
  </si>
  <si>
    <t>B3C5B8DF-BCA4-EB2A-2F71-4A70267E636920190306_C2</t>
  </si>
  <si>
    <t>B4AA4E82-DFF5-BE37-E409-218DE4FE839D20190306_C2</t>
  </si>
  <si>
    <t>B181D31D-B4F7-353A-7F8E-98EC08B5B73620190306_C2</t>
  </si>
  <si>
    <t>C1C0E9A2-F58B-497A-828F-F2F82E43BC0E20190306_C2</t>
  </si>
  <si>
    <t>C5EB2360-4A14-143C-4D5F-F9D77258BDAE20190306_C2</t>
  </si>
  <si>
    <t>C623F78D-7988-189A-42D5-31A14CAE3FC320190306_C2</t>
  </si>
  <si>
    <t>CDD19510-FBA9-73A5-508A-313ABC1FEE4E20190306_C2</t>
  </si>
  <si>
    <t>D2B34FA0-17F4-DEF7-06F6-D6BA6FB8A28F20190306_C2</t>
  </si>
  <si>
    <t>D328A789-1253-7A5E-7999-AD2CC27C12CF20190306_C2</t>
  </si>
  <si>
    <t>D7476D7B-6147-2C5A-B4DA-6BB224B48FB020190306_C2</t>
  </si>
  <si>
    <t>D0084781-2C45-9116-B7DA-3112FB4ABC3820190306_C2</t>
  </si>
  <si>
    <t>E8DD4A28-1662-06C9-C6A8-4B31EF9CAFF420190306_C2</t>
  </si>
  <si>
    <t>E9E523D7-B67C-1177-91CC-12B9780E485B20190306_C2</t>
  </si>
  <si>
    <t>EB581A0E-B2D2-4672-62C7-A08956BD64C420190306_C2</t>
  </si>
  <si>
    <t>F83DAA42-8E8D-978E-3716-F61743D78CB720190306_C2</t>
  </si>
  <si>
    <t>F91AE321-4E5F-C1B4-F81D-2ADDB49A212920190306_C2</t>
  </si>
  <si>
    <t>F479BF42-5CC2-7ED3-9777-ACF6E969A04620190306_C2</t>
  </si>
  <si>
    <t>F446027D-3EA7-2273-18BB-62BE313BC6F920190306_C2</t>
  </si>
  <si>
    <t>1280x720</t>
    <phoneticPr fontId="1" type="noConversion"/>
  </si>
  <si>
    <t>464x1024</t>
    <phoneticPr fontId="1" type="noConversion"/>
  </si>
  <si>
    <t>720x960</t>
    <phoneticPr fontId="1" type="noConversion"/>
  </si>
  <si>
    <t>656x1184</t>
    <phoneticPr fontId="1" type="noConversion"/>
  </si>
  <si>
    <t>544x948</t>
    <phoneticPr fontId="1" type="noConversion"/>
  </si>
  <si>
    <t>576x1280</t>
    <phoneticPr fontId="1" type="noConversion"/>
  </si>
  <si>
    <t>544x960</t>
    <phoneticPr fontId="1" type="noConversion"/>
  </si>
  <si>
    <t>960x540</t>
    <phoneticPr fontId="1" type="noConversion"/>
  </si>
  <si>
    <t>540x960</t>
    <phoneticPr fontId="1" type="noConversion"/>
  </si>
  <si>
    <t>1504x720</t>
    <phoneticPr fontId="1" type="noConversion"/>
  </si>
  <si>
    <t>576x1040</t>
    <phoneticPr fontId="1" type="noConversion"/>
  </si>
  <si>
    <t>720x1280</t>
    <phoneticPr fontId="1" type="noConversion"/>
  </si>
  <si>
    <t>参数值</t>
    <phoneticPr fontId="1" type="noConversion"/>
  </si>
  <si>
    <t>均值</t>
    <phoneticPr fontId="1" type="noConversion"/>
  </si>
  <si>
    <t>备注：</t>
  </si>
  <si>
    <t>1.origin1原视频为C2压缩</t>
  </si>
  <si>
    <r>
      <t>2.roi_vbvorigin_7压缩视频(</t>
    </r>
    <r>
      <rPr>
        <sz val="12"/>
        <color theme="1"/>
        <rFont val="等线"/>
        <family val="4"/>
        <charset val="134"/>
        <scheme val="minor"/>
      </rPr>
      <t>压缩命令--邓翀x264)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</si>
</sst>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12"/>
      <color theme="1"/>
      <name val="SimSun"/>
      <family val="3"/>
      <charset val="134"/>
    </font>
    <font>
      <sz val="12"/>
      <color theme="1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3" borderId="1" xfId="2" applyBorder="1" applyAlignment="1">
      <alignment horizontal="center" vertical="center"/>
    </xf>
    <xf numFmtId="10" fontId="2" fillId="3" borderId="1" xfId="2" applyNumberFormat="1" applyBorder="1" applyAlignment="1">
      <alignment horizontal="center" vertical="center"/>
    </xf>
    <xf numFmtId="0" fontId="3" fillId="2" borderId="1" xfId="1" applyBorder="1" applyAlignment="1">
      <alignment horizontal="center" vertical="center"/>
    </xf>
    <xf numFmtId="10" fontId="3" fillId="2" borderId="1" xfId="1" applyNumberFormat="1" applyBorder="1" applyAlignment="1">
      <alignment horizontal="center" vertical="center"/>
    </xf>
    <xf numFmtId="0" fontId="4" fillId="0" borderId="0" xfId="0" applyFont="1">
      <alignment vertical="center"/>
    </xf>
    <xf numFmtId="0" fontId="2" fillId="3" borderId="1" xfId="2" applyBorder="1" applyAlignment="1">
      <alignment horizontal="center" vertical="center"/>
    </xf>
    <xf numFmtId="0" fontId="2" fillId="4" borderId="2" xfId="3" applyBorder="1" applyAlignment="1">
      <alignment horizontal="left" vertical="center"/>
    </xf>
    <xf numFmtId="0" fontId="2" fillId="4" borderId="0" xfId="3" applyAlignment="1">
      <alignment horizontal="left" vertical="center"/>
    </xf>
    <xf numFmtId="0" fontId="0" fillId="4" borderId="2" xfId="3" applyFont="1" applyBorder="1" applyAlignment="1">
      <alignment horizontal="left" vertical="center"/>
    </xf>
  </cellXfs>
  <cellStyles count="4">
    <cellStyle name="60% - 着色 2" xfId="3" builtinId="36"/>
    <cellStyle name="60% - 着色 3" xfId="2" builtinId="40"/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CB0F9-4194-9A48-BE3A-4C6DEF438692}">
  <dimension ref="A1:Q54"/>
  <sheetViews>
    <sheetView tabSelected="1" workbookViewId="0">
      <selection activeCell="J3" sqref="J3:M3"/>
    </sheetView>
  </sheetViews>
  <sheetFormatPr baseColWidth="10" defaultRowHeight="16"/>
  <cols>
    <col min="1" max="1" width="10.83203125" style="1"/>
    <col min="2" max="2" width="57.33203125" style="1" customWidth="1"/>
    <col min="3" max="3" width="20.33203125" style="1" customWidth="1"/>
    <col min="4" max="5" width="10.83203125" style="1"/>
    <col min="6" max="6" width="10.83203125" style="2"/>
    <col min="7" max="8" width="10.83203125" style="1"/>
    <col min="9" max="9" width="10.83203125" style="2"/>
    <col min="10" max="16384" width="10.83203125" style="1"/>
  </cols>
  <sheetData>
    <row r="1" spans="1:17">
      <c r="A1" s="8" t="s">
        <v>71</v>
      </c>
      <c r="B1" s="8"/>
      <c r="C1" s="8"/>
      <c r="D1" s="8"/>
      <c r="E1" s="8"/>
      <c r="F1" s="8"/>
      <c r="G1" s="8"/>
      <c r="H1" s="8"/>
      <c r="I1" s="8"/>
      <c r="J1" s="9" t="s">
        <v>73</v>
      </c>
      <c r="K1" s="10"/>
      <c r="L1" s="10"/>
      <c r="M1" s="10"/>
      <c r="N1" s="7"/>
      <c r="O1" s="7"/>
      <c r="P1" s="7"/>
      <c r="Q1" s="7"/>
    </row>
    <row r="2" spans="1:17">
      <c r="A2" s="3"/>
      <c r="B2" s="3"/>
      <c r="C2" s="3"/>
      <c r="D2" s="8" t="s">
        <v>2</v>
      </c>
      <c r="E2" s="8"/>
      <c r="F2" s="4" t="s">
        <v>3</v>
      </c>
      <c r="G2" s="8" t="s">
        <v>4</v>
      </c>
      <c r="H2" s="8"/>
      <c r="I2" s="4" t="s">
        <v>5</v>
      </c>
      <c r="J2" s="9" t="s">
        <v>74</v>
      </c>
      <c r="K2" s="10"/>
      <c r="L2" s="10"/>
      <c r="M2" s="10"/>
      <c r="N2" s="7"/>
      <c r="O2" s="7"/>
      <c r="P2"/>
      <c r="Q2"/>
    </row>
    <row r="3" spans="1:17">
      <c r="A3" s="3" t="s">
        <v>0</v>
      </c>
      <c r="B3" s="3" t="s">
        <v>1</v>
      </c>
      <c r="C3" s="3" t="s">
        <v>9</v>
      </c>
      <c r="D3" s="3" t="s">
        <v>6</v>
      </c>
      <c r="E3" s="3" t="s">
        <v>7</v>
      </c>
      <c r="F3" s="4"/>
      <c r="G3" s="3" t="s">
        <v>6</v>
      </c>
      <c r="H3" s="3" t="s">
        <v>7</v>
      </c>
      <c r="I3" s="4"/>
      <c r="J3" s="11" t="s">
        <v>75</v>
      </c>
      <c r="K3" s="10"/>
      <c r="L3" s="10"/>
      <c r="M3" s="10"/>
      <c r="N3"/>
      <c r="O3"/>
      <c r="P3"/>
      <c r="Q3"/>
    </row>
    <row r="4" spans="1:17">
      <c r="A4" s="3">
        <v>1</v>
      </c>
      <c r="B4" s="3" t="s">
        <v>25</v>
      </c>
      <c r="C4" s="3" t="s">
        <v>70</v>
      </c>
      <c r="D4" s="3">
        <v>3.6</v>
      </c>
      <c r="E4" s="3">
        <v>2.4</v>
      </c>
      <c r="F4" s="4">
        <f t="shared" ref="F4:F35" si="0">1-(E4/D4)</f>
        <v>0.33333333333333337</v>
      </c>
      <c r="G4" s="3">
        <v>1049</v>
      </c>
      <c r="H4" s="3">
        <v>699</v>
      </c>
      <c r="I4" s="4">
        <f>1-(H4/G4)</f>
        <v>0.33365109628217349</v>
      </c>
    </row>
    <row r="5" spans="1:17">
      <c r="A5" s="3">
        <v>2</v>
      </c>
      <c r="B5" s="3" t="s">
        <v>34</v>
      </c>
      <c r="C5" s="3" t="s">
        <v>70</v>
      </c>
      <c r="D5" s="3">
        <v>4.5</v>
      </c>
      <c r="E5" s="3">
        <v>2.7</v>
      </c>
      <c r="F5" s="4">
        <f t="shared" si="0"/>
        <v>0.39999999999999991</v>
      </c>
      <c r="G5" s="3">
        <v>2069</v>
      </c>
      <c r="H5" s="3">
        <v>1243</v>
      </c>
      <c r="I5" s="4">
        <f>1-(H5/G5)</f>
        <v>0.39922667955534075</v>
      </c>
    </row>
    <row r="6" spans="1:17">
      <c r="A6" s="3">
        <v>3</v>
      </c>
      <c r="B6" s="3" t="s">
        <v>8</v>
      </c>
      <c r="C6" s="3" t="s">
        <v>59</v>
      </c>
      <c r="D6" s="3">
        <v>4.2</v>
      </c>
      <c r="E6" s="3">
        <v>2.9</v>
      </c>
      <c r="F6" s="4">
        <f t="shared" si="0"/>
        <v>0.30952380952380953</v>
      </c>
      <c r="G6" s="3">
        <v>3503</v>
      </c>
      <c r="H6" s="3">
        <v>2390</v>
      </c>
      <c r="I6" s="4">
        <f t="shared" ref="I6:I53" si="1">1-(H6/G6)</f>
        <v>0.3177276620039966</v>
      </c>
    </row>
    <row r="7" spans="1:17">
      <c r="A7" s="3">
        <v>4</v>
      </c>
      <c r="B7" s="3" t="s">
        <v>10</v>
      </c>
      <c r="C7" s="3" t="s">
        <v>65</v>
      </c>
      <c r="D7" s="3">
        <v>1.5</v>
      </c>
      <c r="E7" s="3">
        <v>1.1000000000000001</v>
      </c>
      <c r="F7" s="4">
        <f t="shared" si="0"/>
        <v>0.26666666666666661</v>
      </c>
      <c r="G7" s="3">
        <v>1303</v>
      </c>
      <c r="H7" s="3">
        <v>934</v>
      </c>
      <c r="I7" s="4">
        <f t="shared" si="1"/>
        <v>0.2831926323867997</v>
      </c>
    </row>
    <row r="8" spans="1:17">
      <c r="A8" s="3">
        <v>5</v>
      </c>
      <c r="B8" s="3" t="s">
        <v>11</v>
      </c>
      <c r="C8" s="3" t="s">
        <v>70</v>
      </c>
      <c r="D8" s="3">
        <v>4.4000000000000004</v>
      </c>
      <c r="E8" s="3">
        <v>2.7</v>
      </c>
      <c r="F8" s="4">
        <f t="shared" si="0"/>
        <v>0.38636363636363635</v>
      </c>
      <c r="G8" s="3">
        <v>1961</v>
      </c>
      <c r="H8" s="3">
        <v>1192</v>
      </c>
      <c r="I8" s="4">
        <f t="shared" si="1"/>
        <v>0.3921468638449771</v>
      </c>
    </row>
    <row r="9" spans="1:17">
      <c r="A9" s="3">
        <v>6</v>
      </c>
      <c r="B9" s="3" t="s">
        <v>12</v>
      </c>
      <c r="C9" s="3" t="s">
        <v>70</v>
      </c>
      <c r="D9" s="3">
        <v>5.7</v>
      </c>
      <c r="E9" s="3">
        <v>3.2</v>
      </c>
      <c r="F9" s="4">
        <f t="shared" si="0"/>
        <v>0.43859649122807021</v>
      </c>
      <c r="G9" s="3">
        <v>2542</v>
      </c>
      <c r="H9" s="3">
        <v>1402</v>
      </c>
      <c r="I9" s="4">
        <f t="shared" si="1"/>
        <v>0.44846577498033047</v>
      </c>
    </row>
    <row r="10" spans="1:17">
      <c r="A10" s="3">
        <v>7</v>
      </c>
      <c r="B10" s="3" t="s">
        <v>13</v>
      </c>
      <c r="C10" s="3" t="s">
        <v>70</v>
      </c>
      <c r="D10" s="3">
        <v>4.2</v>
      </c>
      <c r="E10" s="3">
        <v>2.7</v>
      </c>
      <c r="F10" s="4">
        <f t="shared" si="0"/>
        <v>0.3571428571428571</v>
      </c>
      <c r="G10" s="3">
        <v>2246</v>
      </c>
      <c r="H10" s="3">
        <v>1430</v>
      </c>
      <c r="I10" s="4">
        <f t="shared" si="1"/>
        <v>0.36331255565449694</v>
      </c>
    </row>
    <row r="11" spans="1:17">
      <c r="A11" s="3">
        <v>8</v>
      </c>
      <c r="B11" s="3" t="s">
        <v>26</v>
      </c>
      <c r="C11" s="3" t="s">
        <v>70</v>
      </c>
      <c r="D11" s="3">
        <v>2</v>
      </c>
      <c r="E11" s="3">
        <v>1.3</v>
      </c>
      <c r="F11" s="4">
        <f t="shared" si="0"/>
        <v>0.35</v>
      </c>
      <c r="G11" s="3">
        <v>1795</v>
      </c>
      <c r="H11" s="3">
        <v>1212</v>
      </c>
      <c r="I11" s="4">
        <f t="shared" si="1"/>
        <v>0.32479108635097498</v>
      </c>
    </row>
    <row r="12" spans="1:17">
      <c r="A12" s="3">
        <v>9</v>
      </c>
      <c r="B12" s="3" t="s">
        <v>14</v>
      </c>
      <c r="C12" s="3" t="s">
        <v>66</v>
      </c>
      <c r="D12" s="3">
        <v>2</v>
      </c>
      <c r="E12" s="3">
        <v>1.3</v>
      </c>
      <c r="F12" s="4">
        <f t="shared" si="0"/>
        <v>0.35</v>
      </c>
      <c r="G12" s="3">
        <v>1563</v>
      </c>
      <c r="H12" s="3">
        <v>1044</v>
      </c>
      <c r="I12" s="4">
        <f t="shared" si="1"/>
        <v>0.33205374280230326</v>
      </c>
    </row>
    <row r="13" spans="1:17">
      <c r="A13" s="3">
        <v>10</v>
      </c>
      <c r="B13" s="3" t="s">
        <v>15</v>
      </c>
      <c r="C13" s="3" t="s">
        <v>65</v>
      </c>
      <c r="D13" s="3">
        <v>1.8</v>
      </c>
      <c r="E13" s="3">
        <v>1.3</v>
      </c>
      <c r="F13" s="4">
        <f t="shared" si="0"/>
        <v>0.27777777777777779</v>
      </c>
      <c r="G13" s="3">
        <v>1429</v>
      </c>
      <c r="H13" s="3">
        <v>1038</v>
      </c>
      <c r="I13" s="4">
        <f t="shared" si="1"/>
        <v>0.27361791462561236</v>
      </c>
    </row>
    <row r="14" spans="1:17">
      <c r="A14" s="3">
        <v>11</v>
      </c>
      <c r="B14" s="3" t="s">
        <v>16</v>
      </c>
      <c r="C14" s="3" t="s">
        <v>70</v>
      </c>
      <c r="D14" s="3">
        <v>4.3</v>
      </c>
      <c r="E14" s="3">
        <v>2.8</v>
      </c>
      <c r="F14" s="4">
        <f t="shared" si="0"/>
        <v>0.34883720930232565</v>
      </c>
      <c r="G14" s="3">
        <v>2971</v>
      </c>
      <c r="H14" s="3">
        <v>1946</v>
      </c>
      <c r="I14" s="4">
        <f t="shared" si="1"/>
        <v>0.34500168293503874</v>
      </c>
    </row>
    <row r="15" spans="1:17">
      <c r="A15" s="3">
        <v>12</v>
      </c>
      <c r="B15" s="3" t="s">
        <v>17</v>
      </c>
      <c r="C15" s="3" t="s">
        <v>61</v>
      </c>
      <c r="D15" s="3">
        <v>3.8</v>
      </c>
      <c r="E15" s="3">
        <v>2.2999999999999998</v>
      </c>
      <c r="F15" s="4">
        <f t="shared" si="0"/>
        <v>0.39473684210526316</v>
      </c>
      <c r="G15" s="3">
        <v>1291</v>
      </c>
      <c r="H15" s="3">
        <v>798</v>
      </c>
      <c r="I15" s="4">
        <f t="shared" si="1"/>
        <v>0.38187451587916343</v>
      </c>
    </row>
    <row r="16" spans="1:17">
      <c r="A16" s="3">
        <v>13</v>
      </c>
      <c r="B16" s="3" t="s">
        <v>18</v>
      </c>
      <c r="C16" s="3" t="s">
        <v>70</v>
      </c>
      <c r="D16" s="3">
        <v>2.6</v>
      </c>
      <c r="E16" s="3">
        <v>1.4</v>
      </c>
      <c r="F16" s="4">
        <f t="shared" si="0"/>
        <v>0.46153846153846156</v>
      </c>
      <c r="G16" s="3">
        <v>1496</v>
      </c>
      <c r="H16" s="3">
        <v>798</v>
      </c>
      <c r="I16" s="4">
        <f t="shared" si="1"/>
        <v>0.46657754010695185</v>
      </c>
    </row>
    <row r="17" spans="1:9">
      <c r="A17" s="3">
        <v>14</v>
      </c>
      <c r="B17" s="3" t="s">
        <v>27</v>
      </c>
      <c r="C17" s="3" t="s">
        <v>70</v>
      </c>
      <c r="D17" s="3">
        <v>1.9</v>
      </c>
      <c r="E17" s="3">
        <v>1.4</v>
      </c>
      <c r="F17" s="4">
        <f t="shared" si="0"/>
        <v>0.26315789473684215</v>
      </c>
      <c r="G17" s="3">
        <v>987</v>
      </c>
      <c r="H17" s="3">
        <v>721</v>
      </c>
      <c r="I17" s="4">
        <f t="shared" si="1"/>
        <v>0.26950354609929073</v>
      </c>
    </row>
    <row r="18" spans="1:9">
      <c r="A18" s="3">
        <v>15</v>
      </c>
      <c r="B18" s="3" t="s">
        <v>39</v>
      </c>
      <c r="C18" s="3" t="s">
        <v>59</v>
      </c>
      <c r="D18" s="3">
        <v>3</v>
      </c>
      <c r="E18" s="3">
        <v>1.7</v>
      </c>
      <c r="F18" s="4">
        <f t="shared" si="0"/>
        <v>0.43333333333333335</v>
      </c>
      <c r="G18" s="3">
        <v>1295</v>
      </c>
      <c r="H18" s="3">
        <v>718</v>
      </c>
      <c r="I18" s="4">
        <f t="shared" si="1"/>
        <v>0.44555984555984551</v>
      </c>
    </row>
    <row r="19" spans="1:9">
      <c r="A19" s="3">
        <v>16</v>
      </c>
      <c r="B19" s="3" t="s">
        <v>35</v>
      </c>
      <c r="C19" s="3" t="s">
        <v>70</v>
      </c>
      <c r="D19" s="3">
        <v>3.3</v>
      </c>
      <c r="E19" s="3">
        <v>2.1</v>
      </c>
      <c r="F19" s="4">
        <f t="shared" si="0"/>
        <v>0.36363636363636354</v>
      </c>
      <c r="G19" s="3">
        <v>2583</v>
      </c>
      <c r="H19" s="3">
        <v>1634</v>
      </c>
      <c r="I19" s="4">
        <f t="shared" si="1"/>
        <v>0.36740224545102595</v>
      </c>
    </row>
    <row r="20" spans="1:9">
      <c r="A20" s="3">
        <v>17</v>
      </c>
      <c r="B20" s="3" t="s">
        <v>28</v>
      </c>
      <c r="C20" s="3" t="s">
        <v>70</v>
      </c>
      <c r="D20" s="3">
        <v>6.8</v>
      </c>
      <c r="E20" s="3">
        <v>5</v>
      </c>
      <c r="F20" s="4">
        <f t="shared" si="0"/>
        <v>0.26470588235294112</v>
      </c>
      <c r="G20" s="3">
        <v>2175</v>
      </c>
      <c r="H20" s="3">
        <v>1603</v>
      </c>
      <c r="I20" s="4">
        <f t="shared" si="1"/>
        <v>0.2629885057471264</v>
      </c>
    </row>
    <row r="21" spans="1:9">
      <c r="A21" s="3">
        <v>18</v>
      </c>
      <c r="B21" s="3" t="s">
        <v>32</v>
      </c>
      <c r="C21" s="3" t="s">
        <v>70</v>
      </c>
      <c r="D21" s="3">
        <v>12.3</v>
      </c>
      <c r="E21" s="3">
        <v>7.8</v>
      </c>
      <c r="F21" s="4">
        <f t="shared" si="0"/>
        <v>0.36585365853658547</v>
      </c>
      <c r="G21" s="3">
        <v>1923</v>
      </c>
      <c r="H21" s="3">
        <v>1221</v>
      </c>
      <c r="I21" s="4">
        <f t="shared" si="1"/>
        <v>0.36505460218408736</v>
      </c>
    </row>
    <row r="22" spans="1:9">
      <c r="A22" s="3">
        <v>19</v>
      </c>
      <c r="B22" s="3" t="s">
        <v>33</v>
      </c>
      <c r="C22" s="3" t="s">
        <v>70</v>
      </c>
      <c r="D22" s="3">
        <v>5.2</v>
      </c>
      <c r="E22" s="3">
        <v>3.7</v>
      </c>
      <c r="F22" s="4">
        <f t="shared" si="0"/>
        <v>0.28846153846153844</v>
      </c>
      <c r="G22" s="3">
        <v>2159</v>
      </c>
      <c r="H22" s="3">
        <v>1514</v>
      </c>
      <c r="I22" s="4">
        <f t="shared" si="1"/>
        <v>0.29874942102825386</v>
      </c>
    </row>
    <row r="23" spans="1:9">
      <c r="A23" s="3">
        <v>20</v>
      </c>
      <c r="B23" s="3" t="s">
        <v>19</v>
      </c>
      <c r="C23" s="3" t="s">
        <v>59</v>
      </c>
      <c r="D23" s="3">
        <v>3.4</v>
      </c>
      <c r="E23" s="3">
        <v>2.4</v>
      </c>
      <c r="F23" s="4">
        <f t="shared" si="0"/>
        <v>0.29411764705882348</v>
      </c>
      <c r="G23" s="3">
        <v>3866</v>
      </c>
      <c r="H23" s="3">
        <v>2729</v>
      </c>
      <c r="I23" s="4">
        <f t="shared" si="1"/>
        <v>0.29410243145369896</v>
      </c>
    </row>
    <row r="24" spans="1:9">
      <c r="A24" s="3">
        <v>21</v>
      </c>
      <c r="B24" s="3" t="s">
        <v>36</v>
      </c>
      <c r="C24" s="3" t="s">
        <v>61</v>
      </c>
      <c r="D24" s="3">
        <v>2.6</v>
      </c>
      <c r="E24" s="3">
        <v>2</v>
      </c>
      <c r="F24" s="4">
        <f t="shared" si="0"/>
        <v>0.23076923076923084</v>
      </c>
      <c r="G24" s="3">
        <v>2083</v>
      </c>
      <c r="H24" s="3">
        <v>1630</v>
      </c>
      <c r="I24" s="4">
        <f t="shared" si="1"/>
        <v>0.21747479596735475</v>
      </c>
    </row>
    <row r="25" spans="1:9">
      <c r="A25" s="3">
        <v>22</v>
      </c>
      <c r="B25" s="3" t="s">
        <v>29</v>
      </c>
      <c r="C25" s="3" t="s">
        <v>70</v>
      </c>
      <c r="D25" s="3">
        <v>24.8</v>
      </c>
      <c r="E25" s="3">
        <v>16.2</v>
      </c>
      <c r="F25" s="4">
        <f t="shared" si="0"/>
        <v>0.34677419354838712</v>
      </c>
      <c r="G25" s="3">
        <v>3349</v>
      </c>
      <c r="H25" s="3">
        <v>2185</v>
      </c>
      <c r="I25" s="4">
        <f t="shared" si="1"/>
        <v>0.34756643774260976</v>
      </c>
    </row>
    <row r="26" spans="1:9">
      <c r="A26" s="3">
        <v>23</v>
      </c>
      <c r="B26" s="3" t="s">
        <v>20</v>
      </c>
      <c r="C26" s="3" t="s">
        <v>70</v>
      </c>
      <c r="D26" s="3">
        <v>1.8</v>
      </c>
      <c r="E26" s="3">
        <f>972/1024</f>
        <v>0.94921875</v>
      </c>
      <c r="F26" s="4">
        <f t="shared" si="0"/>
        <v>0.47265625</v>
      </c>
      <c r="G26" s="3">
        <v>962</v>
      </c>
      <c r="H26" s="3">
        <v>523</v>
      </c>
      <c r="I26" s="4">
        <f t="shared" si="1"/>
        <v>0.45634095634095639</v>
      </c>
    </row>
    <row r="27" spans="1:9">
      <c r="A27" s="3">
        <v>24</v>
      </c>
      <c r="B27" s="3" t="s">
        <v>22</v>
      </c>
      <c r="C27" s="3" t="s">
        <v>70</v>
      </c>
      <c r="D27" s="3">
        <v>1.3</v>
      </c>
      <c r="E27" s="3">
        <f>754/1024</f>
        <v>0.736328125</v>
      </c>
      <c r="F27" s="4">
        <f t="shared" si="0"/>
        <v>0.43359375</v>
      </c>
      <c r="G27" s="3">
        <v>687</v>
      </c>
      <c r="H27" s="3">
        <v>402</v>
      </c>
      <c r="I27" s="4">
        <f t="shared" si="1"/>
        <v>0.41484716157205237</v>
      </c>
    </row>
    <row r="28" spans="1:9">
      <c r="A28" s="3">
        <v>25</v>
      </c>
      <c r="B28" s="3" t="s">
        <v>21</v>
      </c>
      <c r="C28" s="3" t="s">
        <v>70</v>
      </c>
      <c r="D28" s="3">
        <v>1.2</v>
      </c>
      <c r="E28" s="3">
        <f>781/1024</f>
        <v>0.7626953125</v>
      </c>
      <c r="F28" s="4">
        <f t="shared" si="0"/>
        <v>0.36442057291666663</v>
      </c>
      <c r="G28" s="3">
        <v>1943</v>
      </c>
      <c r="H28" s="3">
        <v>1265</v>
      </c>
      <c r="I28" s="4">
        <f t="shared" si="1"/>
        <v>0.34894493051981468</v>
      </c>
    </row>
    <row r="29" spans="1:9">
      <c r="A29" s="3">
        <v>26</v>
      </c>
      <c r="B29" s="3" t="s">
        <v>30</v>
      </c>
      <c r="C29" s="3" t="s">
        <v>70</v>
      </c>
      <c r="D29" s="3">
        <v>1.8</v>
      </c>
      <c r="E29" s="3">
        <v>1.1000000000000001</v>
      </c>
      <c r="F29" s="4">
        <f t="shared" si="0"/>
        <v>0.38888888888888884</v>
      </c>
      <c r="G29" s="3">
        <v>2179</v>
      </c>
      <c r="H29" s="3">
        <v>1365</v>
      </c>
      <c r="I29" s="4">
        <f t="shared" si="1"/>
        <v>0.37356585589720059</v>
      </c>
    </row>
    <row r="30" spans="1:9">
      <c r="A30" s="3">
        <v>27</v>
      </c>
      <c r="B30" s="3" t="s">
        <v>37</v>
      </c>
      <c r="C30" s="3" t="s">
        <v>70</v>
      </c>
      <c r="D30" s="3">
        <v>5</v>
      </c>
      <c r="E30" s="3">
        <v>3.6</v>
      </c>
      <c r="F30" s="4">
        <f t="shared" si="0"/>
        <v>0.28000000000000003</v>
      </c>
      <c r="G30" s="3">
        <v>3134</v>
      </c>
      <c r="H30" s="3">
        <v>2278</v>
      </c>
      <c r="I30" s="4">
        <f t="shared" si="1"/>
        <v>0.27313337587747288</v>
      </c>
    </row>
    <row r="31" spans="1:9">
      <c r="A31" s="3">
        <v>28</v>
      </c>
      <c r="B31" s="3" t="s">
        <v>38</v>
      </c>
      <c r="C31" s="3" t="s">
        <v>68</v>
      </c>
      <c r="D31" s="3">
        <v>1.3</v>
      </c>
      <c r="E31" s="3">
        <f>853/1024</f>
        <v>0.8330078125</v>
      </c>
      <c r="F31" s="4">
        <f t="shared" si="0"/>
        <v>0.35922475961538469</v>
      </c>
      <c r="G31" s="3">
        <v>745</v>
      </c>
      <c r="H31" s="3">
        <v>492</v>
      </c>
      <c r="I31" s="4">
        <f t="shared" si="1"/>
        <v>0.33959731543624161</v>
      </c>
    </row>
    <row r="32" spans="1:9">
      <c r="A32" s="3">
        <v>29</v>
      </c>
      <c r="B32" s="3" t="s">
        <v>31</v>
      </c>
      <c r="C32" s="3" t="s">
        <v>70</v>
      </c>
      <c r="D32" s="3">
        <v>3.1</v>
      </c>
      <c r="E32" s="3">
        <v>2.2000000000000002</v>
      </c>
      <c r="F32" s="4">
        <f t="shared" si="0"/>
        <v>0.29032258064516125</v>
      </c>
      <c r="G32" s="3">
        <v>2679</v>
      </c>
      <c r="H32" s="3">
        <v>1839</v>
      </c>
      <c r="I32" s="4">
        <f t="shared" si="1"/>
        <v>0.3135498320268757</v>
      </c>
    </row>
    <row r="33" spans="1:9">
      <c r="A33" s="3">
        <v>30</v>
      </c>
      <c r="B33" s="3" t="s">
        <v>23</v>
      </c>
      <c r="C33" s="3" t="s">
        <v>66</v>
      </c>
      <c r="D33" s="3">
        <v>1.1000000000000001</v>
      </c>
      <c r="E33" s="3">
        <f>708/1024</f>
        <v>0.69140625</v>
      </c>
      <c r="F33" s="4">
        <f t="shared" si="0"/>
        <v>0.37144886363636365</v>
      </c>
      <c r="G33" s="3">
        <v>1223</v>
      </c>
      <c r="H33" s="3">
        <v>768</v>
      </c>
      <c r="I33" s="4">
        <f t="shared" si="1"/>
        <v>0.37203597710547831</v>
      </c>
    </row>
    <row r="34" spans="1:9">
      <c r="A34" s="3">
        <v>31</v>
      </c>
      <c r="B34" s="3" t="s">
        <v>24</v>
      </c>
      <c r="C34" s="3" t="s">
        <v>70</v>
      </c>
      <c r="D34" s="3">
        <v>1.3</v>
      </c>
      <c r="E34" s="3">
        <f>914/1024</f>
        <v>0.892578125</v>
      </c>
      <c r="F34" s="4">
        <f t="shared" si="0"/>
        <v>0.31340144230769229</v>
      </c>
      <c r="G34" s="3">
        <v>1158</v>
      </c>
      <c r="H34" s="3">
        <v>803</v>
      </c>
      <c r="I34" s="4">
        <f t="shared" si="1"/>
        <v>0.3065630397236615</v>
      </c>
    </row>
    <row r="35" spans="1:9">
      <c r="A35" s="3">
        <v>32</v>
      </c>
      <c r="B35" s="3" t="s">
        <v>40</v>
      </c>
      <c r="C35" s="3" t="s">
        <v>61</v>
      </c>
      <c r="D35" s="3">
        <v>1.9</v>
      </c>
      <c r="E35" s="3">
        <v>1.1000000000000001</v>
      </c>
      <c r="F35" s="4">
        <f t="shared" si="0"/>
        <v>0.42105263157894735</v>
      </c>
      <c r="G35" s="3">
        <v>1785</v>
      </c>
      <c r="H35" s="3">
        <v>1053</v>
      </c>
      <c r="I35" s="4">
        <f t="shared" si="1"/>
        <v>0.41008403361344536</v>
      </c>
    </row>
    <row r="36" spans="1:9">
      <c r="A36" s="3">
        <v>33</v>
      </c>
      <c r="B36" s="3" t="s">
        <v>43</v>
      </c>
      <c r="C36" s="3" t="s">
        <v>63</v>
      </c>
      <c r="D36" s="3">
        <v>2.9</v>
      </c>
      <c r="E36" s="3">
        <v>2</v>
      </c>
      <c r="F36" s="4">
        <f t="shared" ref="F36:F53" si="2">1-(E36/D36)</f>
        <v>0.31034482758620685</v>
      </c>
      <c r="G36" s="3">
        <v>1633</v>
      </c>
      <c r="H36" s="3">
        <v>1134</v>
      </c>
      <c r="I36" s="4">
        <f t="shared" si="1"/>
        <v>0.30557256582976122</v>
      </c>
    </row>
    <row r="37" spans="1:9">
      <c r="A37" s="3">
        <v>34</v>
      </c>
      <c r="B37" s="3" t="s">
        <v>41</v>
      </c>
      <c r="C37" s="3" t="s">
        <v>70</v>
      </c>
      <c r="D37" s="3">
        <v>7</v>
      </c>
      <c r="E37" s="3">
        <v>4.5999999999999996</v>
      </c>
      <c r="F37" s="4">
        <f t="shared" si="2"/>
        <v>0.34285714285714286</v>
      </c>
      <c r="G37" s="3">
        <v>935</v>
      </c>
      <c r="H37" s="3">
        <v>612</v>
      </c>
      <c r="I37" s="4">
        <f t="shared" si="1"/>
        <v>0.34545454545454546</v>
      </c>
    </row>
    <row r="38" spans="1:9">
      <c r="A38" s="3">
        <v>35</v>
      </c>
      <c r="B38" s="3" t="s">
        <v>42</v>
      </c>
      <c r="C38" s="3" t="s">
        <v>60</v>
      </c>
      <c r="D38" s="3">
        <v>2.5</v>
      </c>
      <c r="E38" s="3">
        <v>1.7</v>
      </c>
      <c r="F38" s="4">
        <f t="shared" si="2"/>
        <v>0.32000000000000006</v>
      </c>
      <c r="G38" s="3">
        <v>2117</v>
      </c>
      <c r="H38" s="3">
        <v>1453</v>
      </c>
      <c r="I38" s="4">
        <f t="shared" si="1"/>
        <v>0.31365139348134152</v>
      </c>
    </row>
    <row r="39" spans="1:9">
      <c r="A39" s="3">
        <v>36</v>
      </c>
      <c r="B39" s="3" t="s">
        <v>44</v>
      </c>
      <c r="C39" s="3" t="s">
        <v>70</v>
      </c>
      <c r="D39" s="3">
        <v>1.8</v>
      </c>
      <c r="E39" s="3">
        <f>967/1024</f>
        <v>0.9443359375</v>
      </c>
      <c r="F39" s="4">
        <f t="shared" si="2"/>
        <v>0.47536892361111116</v>
      </c>
      <c r="G39" s="3">
        <v>969</v>
      </c>
      <c r="H39" s="3">
        <v>521</v>
      </c>
      <c r="I39" s="4">
        <f t="shared" si="1"/>
        <v>0.46233230134158931</v>
      </c>
    </row>
    <row r="40" spans="1:9">
      <c r="A40" s="3">
        <v>37</v>
      </c>
      <c r="B40" s="3" t="s">
        <v>45</v>
      </c>
      <c r="C40" s="3" t="s">
        <v>70</v>
      </c>
      <c r="D40" s="3">
        <v>2.7</v>
      </c>
      <c r="E40" s="3">
        <v>1.4</v>
      </c>
      <c r="F40" s="4">
        <f t="shared" si="2"/>
        <v>0.48148148148148151</v>
      </c>
      <c r="G40" s="3">
        <v>1041</v>
      </c>
      <c r="H40" s="3">
        <v>544</v>
      </c>
      <c r="I40" s="4">
        <f t="shared" si="1"/>
        <v>0.47742555235350626</v>
      </c>
    </row>
    <row r="41" spans="1:9">
      <c r="A41" s="3">
        <v>38</v>
      </c>
      <c r="B41" s="3" t="s">
        <v>46</v>
      </c>
      <c r="C41" s="3" t="s">
        <v>61</v>
      </c>
      <c r="D41" s="3">
        <v>2.2999999999999998</v>
      </c>
      <c r="E41" s="3">
        <v>1.7</v>
      </c>
      <c r="F41" s="4">
        <f t="shared" si="2"/>
        <v>0.26086956521739124</v>
      </c>
      <c r="G41" s="3">
        <v>1885</v>
      </c>
      <c r="H41" s="3">
        <v>1446</v>
      </c>
      <c r="I41" s="4">
        <f t="shared" si="1"/>
        <v>0.23289124668435013</v>
      </c>
    </row>
    <row r="42" spans="1:9">
      <c r="A42" s="3">
        <v>39</v>
      </c>
      <c r="B42" s="3" t="s">
        <v>47</v>
      </c>
      <c r="C42" s="3" t="s">
        <v>70</v>
      </c>
      <c r="D42" s="3">
        <v>2.2000000000000002</v>
      </c>
      <c r="E42" s="3">
        <v>1.6</v>
      </c>
      <c r="F42" s="4">
        <f t="shared" si="2"/>
        <v>0.27272727272727271</v>
      </c>
      <c r="G42" s="3">
        <v>1582</v>
      </c>
      <c r="H42" s="3">
        <v>1148</v>
      </c>
      <c r="I42" s="4">
        <f t="shared" si="1"/>
        <v>0.27433628318584069</v>
      </c>
    </row>
    <row r="43" spans="1:9">
      <c r="A43" s="3">
        <v>40</v>
      </c>
      <c r="B43" s="3" t="s">
        <v>51</v>
      </c>
      <c r="C43" s="3" t="s">
        <v>64</v>
      </c>
      <c r="D43" s="3">
        <v>5.2</v>
      </c>
      <c r="E43" s="3">
        <v>3.9</v>
      </c>
      <c r="F43" s="4">
        <f t="shared" si="2"/>
        <v>0.25</v>
      </c>
      <c r="G43" s="3">
        <v>2085</v>
      </c>
      <c r="H43" s="3">
        <v>1552</v>
      </c>
      <c r="I43" s="4">
        <f t="shared" si="1"/>
        <v>0.25563549160671462</v>
      </c>
    </row>
    <row r="44" spans="1:9">
      <c r="A44" s="3">
        <v>41</v>
      </c>
      <c r="B44" s="3" t="s">
        <v>48</v>
      </c>
      <c r="C44" s="3" t="s">
        <v>70</v>
      </c>
      <c r="D44" s="3">
        <v>5</v>
      </c>
      <c r="E44" s="3">
        <v>3.6</v>
      </c>
      <c r="F44" s="4">
        <f t="shared" si="2"/>
        <v>0.28000000000000003</v>
      </c>
      <c r="G44" s="3">
        <v>2644</v>
      </c>
      <c r="H44" s="3">
        <v>1898</v>
      </c>
      <c r="I44" s="4">
        <f t="shared" si="1"/>
        <v>0.28214826021180028</v>
      </c>
    </row>
    <row r="45" spans="1:9">
      <c r="A45" s="3">
        <v>42</v>
      </c>
      <c r="B45" s="3" t="s">
        <v>49</v>
      </c>
      <c r="C45" s="3" t="s">
        <v>69</v>
      </c>
      <c r="D45" s="3">
        <v>6.3</v>
      </c>
      <c r="E45" s="3">
        <v>4.0999999999999996</v>
      </c>
      <c r="F45" s="4">
        <f t="shared" si="2"/>
        <v>0.3492063492063493</v>
      </c>
      <c r="G45" s="3">
        <v>3715</v>
      </c>
      <c r="H45" s="3">
        <v>2445</v>
      </c>
      <c r="I45" s="4">
        <f t="shared" si="1"/>
        <v>0.34185733512785998</v>
      </c>
    </row>
    <row r="46" spans="1:9">
      <c r="A46" s="3">
        <v>43</v>
      </c>
      <c r="B46" s="3" t="s">
        <v>50</v>
      </c>
      <c r="C46" s="3" t="s">
        <v>70</v>
      </c>
      <c r="D46" s="3">
        <f>898/1024</f>
        <v>0.876953125</v>
      </c>
      <c r="E46" s="3">
        <f>423/1024</f>
        <v>0.4130859375</v>
      </c>
      <c r="F46" s="4">
        <f t="shared" si="2"/>
        <v>0.52895322939866363</v>
      </c>
      <c r="G46" s="3">
        <v>990</v>
      </c>
      <c r="H46" s="3">
        <v>461</v>
      </c>
      <c r="I46" s="4">
        <f t="shared" si="1"/>
        <v>0.53434343434343434</v>
      </c>
    </row>
    <row r="47" spans="1:9">
      <c r="A47" s="3">
        <v>44</v>
      </c>
      <c r="B47" s="3" t="s">
        <v>52</v>
      </c>
      <c r="C47" s="3" t="s">
        <v>62</v>
      </c>
      <c r="D47" s="3">
        <v>1</v>
      </c>
      <c r="E47" s="3">
        <f>738/1024</f>
        <v>0.720703125</v>
      </c>
      <c r="F47" s="4">
        <f t="shared" si="2"/>
        <v>0.279296875</v>
      </c>
      <c r="G47" s="3">
        <v>2613</v>
      </c>
      <c r="H47" s="3">
        <v>1902</v>
      </c>
      <c r="I47" s="4">
        <f t="shared" si="1"/>
        <v>0.27210103329506319</v>
      </c>
    </row>
    <row r="48" spans="1:9">
      <c r="A48" s="3">
        <v>45</v>
      </c>
      <c r="B48" s="3" t="s">
        <v>53</v>
      </c>
      <c r="C48" s="3" t="s">
        <v>70</v>
      </c>
      <c r="D48" s="3">
        <v>6.1</v>
      </c>
      <c r="E48" s="3">
        <v>4.3</v>
      </c>
      <c r="F48" s="4">
        <f t="shared" si="2"/>
        <v>0.29508196721311475</v>
      </c>
      <c r="G48" s="3">
        <v>1312</v>
      </c>
      <c r="H48" s="3">
        <v>929</v>
      </c>
      <c r="I48" s="4">
        <f t="shared" si="1"/>
        <v>0.29192073170731703</v>
      </c>
    </row>
    <row r="49" spans="1:9">
      <c r="A49" s="3">
        <v>46</v>
      </c>
      <c r="B49" s="3" t="s">
        <v>54</v>
      </c>
      <c r="C49" s="3" t="s">
        <v>70</v>
      </c>
      <c r="D49" s="3">
        <v>2.2000000000000002</v>
      </c>
      <c r="E49" s="3">
        <v>1.4</v>
      </c>
      <c r="F49" s="4">
        <f t="shared" si="2"/>
        <v>0.36363636363636376</v>
      </c>
      <c r="G49" s="3">
        <v>2610</v>
      </c>
      <c r="H49" s="3">
        <v>1650</v>
      </c>
      <c r="I49" s="4">
        <f t="shared" si="1"/>
        <v>0.36781609195402298</v>
      </c>
    </row>
    <row r="50" spans="1:9">
      <c r="A50" s="3">
        <v>47</v>
      </c>
      <c r="B50" s="3" t="s">
        <v>58</v>
      </c>
      <c r="C50" s="3" t="s">
        <v>67</v>
      </c>
      <c r="D50" s="3">
        <v>3.1</v>
      </c>
      <c r="E50" s="3">
        <v>1.5</v>
      </c>
      <c r="F50" s="4">
        <f t="shared" si="2"/>
        <v>0.5161290322580645</v>
      </c>
      <c r="G50" s="3">
        <v>1626</v>
      </c>
      <c r="H50" s="3">
        <v>816</v>
      </c>
      <c r="I50" s="4">
        <f t="shared" si="1"/>
        <v>0.49815498154981552</v>
      </c>
    </row>
    <row r="51" spans="1:9">
      <c r="A51" s="3">
        <v>48</v>
      </c>
      <c r="B51" s="3" t="s">
        <v>57</v>
      </c>
      <c r="C51" s="3" t="s">
        <v>70</v>
      </c>
      <c r="D51" s="3">
        <v>2.7</v>
      </c>
      <c r="E51" s="3">
        <v>1.8</v>
      </c>
      <c r="F51" s="4">
        <f t="shared" si="2"/>
        <v>0.33333333333333337</v>
      </c>
      <c r="G51" s="3">
        <v>1445</v>
      </c>
      <c r="H51" s="3">
        <v>964</v>
      </c>
      <c r="I51" s="4">
        <f t="shared" si="1"/>
        <v>0.33287197231833909</v>
      </c>
    </row>
    <row r="52" spans="1:9">
      <c r="A52" s="3">
        <v>49</v>
      </c>
      <c r="B52" s="3" t="s">
        <v>55</v>
      </c>
      <c r="C52" s="3" t="s">
        <v>70</v>
      </c>
      <c r="D52" s="3">
        <v>1.7</v>
      </c>
      <c r="E52" s="3">
        <v>1</v>
      </c>
      <c r="F52" s="4">
        <f t="shared" si="2"/>
        <v>0.41176470588235292</v>
      </c>
      <c r="G52" s="3">
        <v>1911</v>
      </c>
      <c r="H52" s="3">
        <v>1189</v>
      </c>
      <c r="I52" s="4">
        <f t="shared" si="1"/>
        <v>0.3778126635269492</v>
      </c>
    </row>
    <row r="53" spans="1:9">
      <c r="A53" s="3">
        <v>50</v>
      </c>
      <c r="B53" s="3" t="s">
        <v>56</v>
      </c>
      <c r="C53" s="3" t="s">
        <v>70</v>
      </c>
      <c r="D53" s="3">
        <v>3.3</v>
      </c>
      <c r="E53" s="3">
        <v>2.9</v>
      </c>
      <c r="F53" s="4">
        <f t="shared" si="2"/>
        <v>0.12121212121212122</v>
      </c>
      <c r="G53" s="3">
        <v>2225</v>
      </c>
      <c r="H53" s="3">
        <v>1944</v>
      </c>
      <c r="I53" s="4">
        <f t="shared" si="1"/>
        <v>0.12629213483146062</v>
      </c>
    </row>
    <row r="54" spans="1:9">
      <c r="A54" s="5" t="s">
        <v>72</v>
      </c>
      <c r="B54" s="5"/>
      <c r="C54" s="5"/>
      <c r="D54" s="5">
        <f>AVERAGE(D4:D53)</f>
        <v>3.7315390624999987</v>
      </c>
      <c r="E54" s="5">
        <f t="shared" ref="E54:I54" si="3">AVERAGE(E4:E53)</f>
        <v>2.4568671874999994</v>
      </c>
      <c r="F54" s="6">
        <f t="shared" si="3"/>
        <v>0.34825199515252636</v>
      </c>
      <c r="G54" s="5">
        <f t="shared" si="3"/>
        <v>1909.42</v>
      </c>
      <c r="H54" s="5">
        <f t="shared" si="3"/>
        <v>1269.54</v>
      </c>
      <c r="I54" s="6">
        <f t="shared" si="3"/>
        <v>0.34462644151116728</v>
      </c>
    </row>
  </sheetData>
  <sortState ref="B4:F53">
    <sortCondition ref="B3"/>
  </sortState>
  <mergeCells count="6">
    <mergeCell ref="J3:M3"/>
    <mergeCell ref="D2:E2"/>
    <mergeCell ref="G2:H2"/>
    <mergeCell ref="A1:I1"/>
    <mergeCell ref="J1:M1"/>
    <mergeCell ref="J2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2019-03-11T14:34:19Z</dcterms:created>
  <dcterms:modified xsi:type="dcterms:W3CDTF">2019-03-12T03:15:00Z</dcterms:modified>
</cp:coreProperties>
</file>