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5F7C48BA-F2E6-744C-A361-0CB1BBDDC48F}" xr6:coauthVersionLast="37" xr6:coauthVersionMax="37" xr10:uidLastSave="{00000000-0000-0000-0000-000000000000}"/>
  <bookViews>
    <workbookView xWindow="12500" yWindow="460" windowWidth="24940" windowHeight="14260" xr2:uid="{20167881-5898-264F-B02D-B545D49D517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4" i="1"/>
  <c r="M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4" i="1"/>
  <c r="T3" i="1"/>
  <c r="F216" i="1"/>
  <c r="F183" i="1"/>
  <c r="F173" i="1"/>
  <c r="F147" i="1"/>
  <c r="F144" i="1"/>
  <c r="F139" i="1"/>
  <c r="F130" i="1"/>
  <c r="F116" i="1"/>
  <c r="F113" i="1"/>
  <c r="F99" i="1"/>
  <c r="F72" i="1"/>
  <c r="F23" i="1"/>
  <c r="F18" i="1"/>
  <c r="F13" i="1"/>
  <c r="F12" i="1"/>
  <c r="F4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4" i="1"/>
  <c r="K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I3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4" i="1"/>
  <c r="S3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" i="1"/>
  <c r="E173" i="1"/>
  <c r="S173" i="1" s="1"/>
  <c r="E144" i="1"/>
  <c r="E139" i="1"/>
  <c r="S139" i="1" s="1"/>
  <c r="E113" i="1"/>
  <c r="E72" i="1"/>
  <c r="S72" i="1" s="1"/>
  <c r="E23" i="1"/>
  <c r="E13" i="1"/>
  <c r="D173" i="1"/>
  <c r="R173" i="1" s="1"/>
  <c r="D144" i="1"/>
  <c r="R144" i="1" s="1"/>
  <c r="D139" i="1"/>
  <c r="D130" i="1"/>
  <c r="D116" i="1"/>
  <c r="R116" i="1" s="1"/>
  <c r="D113" i="1"/>
  <c r="R113" i="1" s="1"/>
  <c r="D72" i="1"/>
  <c r="R72" i="1" s="1"/>
  <c r="D23" i="1"/>
  <c r="D13" i="1"/>
  <c r="R13" i="1" s="1"/>
  <c r="D4" i="1"/>
  <c r="R4" i="1" s="1"/>
  <c r="C139" i="1"/>
  <c r="C113" i="1"/>
  <c r="C72" i="1"/>
  <c r="C13" i="1"/>
  <c r="S13" i="1" s="1"/>
</calcChain>
</file>

<file path=xl/sharedStrings.xml><?xml version="1.0" encoding="utf-8"?>
<sst xmlns="http://schemas.openxmlformats.org/spreadsheetml/2006/main" count="258" uniqueCount="258">
  <si>
    <t>编号</t>
    <phoneticPr fontId="2" type="noConversion"/>
  </si>
  <si>
    <t>视频名称</t>
    <phoneticPr fontId="2" type="noConversion"/>
  </si>
  <si>
    <t>ms大小</t>
    <phoneticPr fontId="2" type="noConversion"/>
  </si>
  <si>
    <t>ms7大小</t>
    <phoneticPr fontId="2" type="noConversion"/>
  </si>
  <si>
    <t>ms2大小</t>
    <phoneticPr fontId="2" type="noConversion"/>
  </si>
  <si>
    <t>ms码率</t>
    <phoneticPr fontId="2" type="noConversion"/>
  </si>
  <si>
    <t>ms7码率</t>
    <phoneticPr fontId="2" type="noConversion"/>
  </si>
  <si>
    <t>ms2码率</t>
    <phoneticPr fontId="2" type="noConversion"/>
  </si>
  <si>
    <t>ms帧率</t>
    <phoneticPr fontId="2" type="noConversion"/>
  </si>
  <si>
    <t>ms7帧率</t>
    <phoneticPr fontId="2" type="noConversion"/>
  </si>
  <si>
    <t>ms2帧率</t>
    <phoneticPr fontId="2" type="noConversion"/>
  </si>
  <si>
    <t>ms7压缩比</t>
    <phoneticPr fontId="2" type="noConversion"/>
  </si>
  <si>
    <t>ms2压缩比</t>
    <phoneticPr fontId="2" type="noConversion"/>
  </si>
  <si>
    <t>参数表</t>
    <phoneticPr fontId="2" type="noConversion"/>
  </si>
  <si>
    <t>备注</t>
    <phoneticPr fontId="2" type="noConversion"/>
  </si>
  <si>
    <t>2.ms7指原视频直接压缩30%</t>
    <phoneticPr fontId="2" type="noConversion"/>
  </si>
  <si>
    <t>3.ms2指原视频以crf 26进行压缩</t>
    <phoneticPr fontId="2" type="noConversion"/>
  </si>
  <si>
    <t>5.视频总数230</t>
    <phoneticPr fontId="2" type="noConversion"/>
  </si>
  <si>
    <t>1.ms指原视频(从点播视频中找的无人且为c2的视频)</t>
    <phoneticPr fontId="2" type="noConversion"/>
  </si>
  <si>
    <t>ms27大小</t>
    <phoneticPr fontId="2" type="noConversion"/>
  </si>
  <si>
    <t>ms27码率</t>
    <phoneticPr fontId="2" type="noConversion"/>
  </si>
  <si>
    <t>ms27帧率</t>
    <phoneticPr fontId="2" type="noConversion"/>
  </si>
  <si>
    <t>ms27压缩比</t>
    <phoneticPr fontId="2" type="noConversion"/>
  </si>
  <si>
    <t>4.ms27指先crf 26压缩，再压缩30%</t>
    <phoneticPr fontId="2" type="noConversion"/>
  </si>
  <si>
    <t>12..6</t>
    <phoneticPr fontId="2" type="noConversion"/>
  </si>
  <si>
    <t>ms7码率压缩比</t>
    <phoneticPr fontId="2" type="noConversion"/>
  </si>
  <si>
    <t>ms2码率压缩比</t>
    <phoneticPr fontId="2" type="noConversion"/>
  </si>
  <si>
    <t>ms27码率压缩比</t>
    <phoneticPr fontId="2" type="noConversion"/>
  </si>
  <si>
    <t>0A879541-4F87-DDB5-9A5C-FF929DACBC7A20181126_C2</t>
  </si>
  <si>
    <t>0B51252A-5C87-8DB5-C31D-DE3CD185397A20181129_C2</t>
  </si>
  <si>
    <t>0BC21345-F16D-CDEA-D900-4E5B9C435B4C20181128_C2</t>
  </si>
  <si>
    <t>0E4E269A-3250-108C-C5D2-FBE94C06B3B820181127_C2</t>
  </si>
  <si>
    <t>0F9EF024-01FF-A177-9842-7010EB6B73A620181127_C2</t>
  </si>
  <si>
    <t>1BA52B6F-A02A-CE05-CC29-08390262B22D20181126_C2</t>
  </si>
  <si>
    <t>1C7E8DB3-7372-0B6D-BCB5-B9F65D46799320181129_C2</t>
  </si>
  <si>
    <t>1C34E0E6-AD35-892E-A2FB-BF02FE0C53A920181129_C2</t>
  </si>
  <si>
    <t>1C798E60-D6C8-78C2-E8F1-446878A5833120181129_C2</t>
  </si>
  <si>
    <t>1CD40EBD-192E-A553-96EF-0294EC1D754120181127_C2</t>
  </si>
  <si>
    <t>1D04FB0C-03D6-040F-BD0D-E281946070F420181127_C2</t>
  </si>
  <si>
    <t>1D19A8BF-B017-1A23-A5ED-BB7A37DF707220181127_C2</t>
  </si>
  <si>
    <t>1D347E48-681A-DAD7-E989-828AA724760E20181129_C2</t>
  </si>
  <si>
    <t>1DA4F7C5-0FE1-BFB0-BD2B-D7B4CD00067520181129_C2</t>
  </si>
  <si>
    <t>1F9DF3BE-7B3B-B628-DF7A-9B63727DBD9E20181127_C2</t>
  </si>
  <si>
    <t>1FF3BA5C-1121-5854-D2A5-C6FFA2C52E7D20181128_C2</t>
  </si>
  <si>
    <t>2B5AC5AB-978F-FEFD-E44C-5CE431D9353A20181127_C2</t>
  </si>
  <si>
    <t>2B57CFEB-AD9A-C75E-E580-63116979849A20181126_C2</t>
  </si>
  <si>
    <t>2C6A245F-40C9-45BE-4A5A-006B905FF99220181127_C2</t>
  </si>
  <si>
    <t>2C163DD3-E0AB-E058-8FF8-97D4895650AB20181126_C2</t>
  </si>
  <si>
    <t>2D653CD3-D636-69E3-448D-9EEE7EAACF2A20181126_C2</t>
  </si>
  <si>
    <t>2E307A69-F249-73A1-44F9-5913546FE53020181129_C2</t>
  </si>
  <si>
    <t>2EA0A395-68CB-87D5-7998-291FA37C4B1A20181129_C2</t>
  </si>
  <si>
    <t>2EBBF9B3-0D17-914C-9D47-1BC017F9CE1220181126_C2</t>
  </si>
  <si>
    <t>3C321CF9-F206-5514-6DAF-34EA9D0F056520181129_C2</t>
  </si>
  <si>
    <t>3CBD465A-20AB-8B1B-5E08-202B2E4D9F2E20181129_C2</t>
  </si>
  <si>
    <t>3CC7E7D9-CE78-DB96-B708-CEBD8AAFC5D820181128_C2</t>
  </si>
  <si>
    <t>3D4F5F7E-CED5-523D-7D9E-39A3579DE23720181128_C2</t>
  </si>
  <si>
    <t>3F025F13-8BDE-893E-5D9F-9D7A0565D73820181127_C2</t>
  </si>
  <si>
    <t>3F343625-4B78-3E4A-9D28-39A0EC35DD7720181128_C2</t>
  </si>
  <si>
    <t>3FF24A20-AA19-1470-8AB8-5B687B4C3AAC20181129_C2</t>
  </si>
  <si>
    <t>4B7E9F1A-CBD2-3FC3-DC76-9A97D3313C7320181127_C2</t>
  </si>
  <si>
    <t>4C6FD0B0-EC83-D727-606D-C28C8B99B3F520181127_C2</t>
  </si>
  <si>
    <t>004C48FF-79D3-002F-07D5-773401DBFC8420181129_C2</t>
  </si>
  <si>
    <t>04C65C87-D391-C20B-3C69-E022205F284A20181127_C2</t>
  </si>
  <si>
    <t>4C0278CD-CFB0-B5DA-8AC4-3F3F383254B420181128_C2</t>
  </si>
  <si>
    <t>4CA30ED8-E093-BC4F-E30B-F5BE5C7C308420181129_C2</t>
  </si>
  <si>
    <t>4DB4BCC7-3D76-03E9-815B-D6C4E05081AA20181128_C2</t>
  </si>
  <si>
    <t>4E4CEAF5-C608-1184-90FF-30970E6693E920181128_C2</t>
  </si>
  <si>
    <t>4E395D49-4C82-144B-F743-6CA1F9DF7AC220181126_C2</t>
  </si>
  <si>
    <t>4FD99C72-C8F1-5C62-9B0B-FBC9A9B906AE20181129_C2</t>
  </si>
  <si>
    <t>5A5CE05E-00D7-BE9A-4111-55085829675120181128_C2</t>
  </si>
  <si>
    <t>5B1C47D9-0818-9BF0-870C-6EF196B0C59C20181127_C2</t>
  </si>
  <si>
    <t>5CDAB569-1231-F6FF-173A-F3375338454620181126_C2</t>
  </si>
  <si>
    <t>5CF1DB72-47EB-43BD-EC85-CD5BA5272C1420181127_C2</t>
  </si>
  <si>
    <t>5DEED199-953D-784D-0D04-D50CBA7D860420181128_C2</t>
  </si>
  <si>
    <t>05E59EB4-DA6B-F31B-C08E-0920AF81BBA920181127_C2</t>
  </si>
  <si>
    <t>5F60288F-BC91-3D70-8CB4-2DA1C7E6A9B620181126_C2</t>
  </si>
  <si>
    <t>6A455530-9AC3-23BF-84A8-5902028F777C20181128_C2</t>
  </si>
  <si>
    <t>6B0C46BE-9692-6E3D-6CC1-C18903062FF020181129_C2</t>
  </si>
  <si>
    <t>6B7B9FDC-06ED-E189-AE05-622B21ABFC3420181127_C2</t>
  </si>
  <si>
    <t>6B8FF87E-A14F-881D-5CB0-BCD53FB2C0BA20181129_C2</t>
  </si>
  <si>
    <t>7A457646-1B98-C834-A683-BDFCE11214C020181127_C2</t>
  </si>
  <si>
    <t>7C62A0A5-E7B3-C0F3-B048-76E60CCC27F420181127_C2</t>
  </si>
  <si>
    <t>7C81DF3F-AACB-DFA2-68F3-CDB5175F6FC920181129_C2</t>
  </si>
  <si>
    <t>8AC2E0B3-DFD6-D28F-F78A-0028C408C24820181128_C2</t>
  </si>
  <si>
    <t>8B0911B5-1193-D9FA-92D6-8720B57F046020181128_C2</t>
  </si>
  <si>
    <t>8B463638-8A28-A43A-65C0-8B3B7FA7A6CC20181127_C2</t>
  </si>
  <si>
    <t>8BA3785B-593B-A041-1D60-629BE78DC81420181128_C2</t>
  </si>
  <si>
    <t>8C0DCB98-B4E8-9456-C07C-F62DD3DCB82C20181127_C2</t>
  </si>
  <si>
    <t>8C481890-93EA-4821-E558-0242E0346C8120181126_C2</t>
  </si>
  <si>
    <t>8D0DBBCD-ACBE-15D4-CD45-0D2F9DEACBF020181127_C2</t>
  </si>
  <si>
    <t>9BF42ABE-7904-EB8D-60CE-C9641C07225120181128_C2</t>
  </si>
  <si>
    <t>009BF222-2D07-A343-0524-51582F324B3720181126_C2</t>
  </si>
  <si>
    <t>9CC7703C-E770-8126-C61F-E783FB91F8F020181128_C2</t>
  </si>
  <si>
    <t>9DDFD7A6-E00E-5679-1043-58619D2BD78520181128_C2</t>
  </si>
  <si>
    <t>9EBEEC9E-F204-E402-D382-EFC329A159BA20181128_C2</t>
  </si>
  <si>
    <t>011BCA56-A77C-BE42-9263-F48BFB5F350020181128_C2</t>
  </si>
  <si>
    <t>11FC2345-CB6B-7BC1-DE27-0A89EF4DEF1520181127_C2</t>
  </si>
  <si>
    <t>12B6B77F-8BEC-9ABA-DBD1-E1A2CFD0C0D820181129_C2</t>
  </si>
  <si>
    <t>12B20C5C-8C1B-03C6-9DF4-D622EDE121E820181126_C2</t>
  </si>
  <si>
    <t>17C1F42F-63A1-1AC1-B839-446D25FBFFE320181127_C2</t>
  </si>
  <si>
    <t>18DDB6DB-9D12-0C03-0388-97A3007D3FCF20181127_C2</t>
  </si>
  <si>
    <t>20B6FF68-0F2F-AA79-7A32-89A13856B28A20181128_C2</t>
  </si>
  <si>
    <t>27D25D03-7A72-BFFE-0321-992F329A63C320181129_C2</t>
  </si>
  <si>
    <t>038AF9E3-57FC-0B3F-8F58-4B2E733BC37520181129_C2</t>
  </si>
  <si>
    <t>41E7F02D-7088-6553-1D68-63B786F66DDD20181126_C2</t>
  </si>
  <si>
    <t>42CB7E94-24DE-AA41-27CD-C3F76B79ACD420181129_C2</t>
  </si>
  <si>
    <t>046D4B81-0C36-0168-38E7-2D7C525BF7DA20181128_C2</t>
  </si>
  <si>
    <t>53D1170E-BB17-1074-ED61-CEB4137E754A20181128_C2</t>
  </si>
  <si>
    <t>53FCBA27-D210-ED11-ED22-69A001B9780720181128_C2</t>
  </si>
  <si>
    <t>59C07E4C-AB4D-EDB4-CB75-96ABB83ECD7C20181128_C2</t>
  </si>
  <si>
    <t>60A3FFCF-20D8-C716-C3E9-81D4B6C7135920181127_C2</t>
  </si>
  <si>
    <t>66B8E681-F6D3-1EDF-C7B6-769EA2CEDDC020181129_C2</t>
  </si>
  <si>
    <t>66DE6A96-D4D5-D2FF-C0A5-C74AE17673F920181127_C2</t>
  </si>
  <si>
    <t>70DBCEC3-41DC-8287-BBAB-908351D5B39520181129_C2</t>
  </si>
  <si>
    <t>72AE7A4F-8523-4E26-9C4F-3062D1A928EC20181129_C2</t>
  </si>
  <si>
    <t>72C70BDF-5F23-D8D4-8995-995743E7D51220181127_C2</t>
  </si>
  <si>
    <t>74E47EAD-51D3-3A86-D86A-723CAEAF725520181129_C2</t>
  </si>
  <si>
    <t>074EE80B-A7F7-0A69-360C-F09613D0644120181129_C2</t>
  </si>
  <si>
    <t>75EBEC63-A34C-C8DE-44D8-4C0ED606243820181128_C2</t>
  </si>
  <si>
    <t>81D6EC08-1065-F5F9-57B0-242ED8C3BB6E20181128_C2</t>
  </si>
  <si>
    <t>83F42116-5E80-E0AD-6EED-9FB40BF5788320181128_C2</t>
  </si>
  <si>
    <t>90CB8D5E-9463-025C-5167-B22A84A96AF220181128_C2</t>
  </si>
  <si>
    <t>91AC1D33-3BA8-13F7-F363-F0A96E04FB9F20181126_C2</t>
  </si>
  <si>
    <t>92F1D859-09BD-8799-D888-A5F9627DEF6420181126_C2</t>
  </si>
  <si>
    <t>93C43DB1-4F0D-F864-E29D-00268FE9A1C720181127_C2</t>
  </si>
  <si>
    <t>97B2B799-A442-339A-039C-BB74CF9BF1CB20181126_C2</t>
  </si>
  <si>
    <t>196E996D-729D-936C-845B-B933745724BA20181128_C2</t>
  </si>
  <si>
    <t>235C668B-0AB6-22E5-441B-9C511EF07C8A20181128_C2</t>
  </si>
  <si>
    <t>365DEA9D-D061-8E27-EE09-3D7FD5B217EF20181126_C2</t>
  </si>
  <si>
    <t>375A2F55-2D5F-D78A-D18F-1A553D674FC120181126_C2</t>
  </si>
  <si>
    <t>421EBA67-A2C1-291A-029B-2E3E747C238320181126_C2</t>
  </si>
  <si>
    <t>483CC53B-890F-26B3-BA2D-4410A3CE8D0920181128_C2</t>
  </si>
  <si>
    <t>485AC2C2-72E7-713B-8285-BE168E55D22220181127_C2</t>
  </si>
  <si>
    <t>488A8B3F-A7DC-8D11-73F7-F7D2E4CC918520181128_C2</t>
  </si>
  <si>
    <t>543DD94E-5EEE-E76C-B65A-EAEEF851302420181129_C2</t>
  </si>
  <si>
    <t>546BBBA7-EED5-5800-C9B7-0B14CB88BA2220181127_C2</t>
  </si>
  <si>
    <t>549E7260-AD04-458F-D588-8BD5A673E88820181127_C2</t>
  </si>
  <si>
    <t>565A5AE6-10D5-FB0D-DD74-909C0B090CE420181126_C2</t>
  </si>
  <si>
    <t>621B190C-7708-9176-95E5-7004C53EB2FC20181128_C2</t>
  </si>
  <si>
    <t>625FFBAA-AC96-1E3A-1948-A11BA8AB28AE20181128_C2</t>
  </si>
  <si>
    <t>685EB4E0-3CD1-D37E-FE26-D7093F31ADB020181127_C2</t>
  </si>
  <si>
    <t>719CF46C-6AEC-C2C0-CA12-33F3760D00F120181127_C2</t>
  </si>
  <si>
    <t>745F5C93-31B5-A9AE-AB69-653D71A45C0B20181126_C2</t>
  </si>
  <si>
    <t>892C97CA-3CB4-5436-AF32-4C9C3F4EF87520181127_C2</t>
  </si>
  <si>
    <t>955ED8B0-6639-B9C9-BC85-0FC000650D4D20181128_C2</t>
  </si>
  <si>
    <t>968D5526-3C37-65E6-1B94-37BBFCCE33E820181128_C2</t>
  </si>
  <si>
    <t>988AF7D0-B4E1-BB71-7BE2-1CB7F363C01320181129_C2</t>
  </si>
  <si>
    <t>1271B079-1500-3B32-9793-C12075A457EB20181126_C2</t>
  </si>
  <si>
    <t>1297C5F4-3A0C-505F-2878-98AF31AFC40D20181128_C2</t>
  </si>
  <si>
    <t>1594FFC7-C2BF-3165-EC0B-6E020CEBD44120181126_C2</t>
  </si>
  <si>
    <t>3472F34E-E2F3-27B9-A9FB-EA6A54F83B3B20181127_C2</t>
  </si>
  <si>
    <t>4186F407-7800-D86A-1579-137655BF0F5120181128_C2</t>
  </si>
  <si>
    <t>4744C613-C20B-6587-CA4A-737FAE0D32DC20181129_C2</t>
  </si>
  <si>
    <t>4943F095-5384-B3E0-2F35-0DE9B76A205320181127_C2</t>
  </si>
  <si>
    <t>5881EB24-DA58-B967-DDE5-F7AE93A47FBC20181128_C2</t>
  </si>
  <si>
    <t>5911C9AF-72CC-AF2D-8809-095E21963ED520181127_C2</t>
  </si>
  <si>
    <t>7175BA7C-8EA9-00AB-20C9-7E4851094C0720181128_C2</t>
  </si>
  <si>
    <t>7261F236-0DB3-A221-ED2F-9DF444F1921D20181127_C2</t>
  </si>
  <si>
    <t>7753C456-4B91-AE18-8343-041E2DACF87820181129_C2</t>
  </si>
  <si>
    <t>15675DDC-302E-52A2-F523-D8E77537A66D20181129_C2</t>
  </si>
  <si>
    <t>28290F43-B720-C47A-0A51-03F53136297620181129_C2</t>
  </si>
  <si>
    <t>31547B75-CDA1-FA6C-C289-714049860DA620181128_C2</t>
  </si>
  <si>
    <t>31909A68-D771-F054-69A6-9422F715F9FD20181129_C2</t>
  </si>
  <si>
    <t>32103BA7-7D00-C73B-5185-B5E8E097A15420181128_C2</t>
  </si>
  <si>
    <t>46697ECD-826D-7633-F6A3-E7B1BA4D612520181129_C2</t>
  </si>
  <si>
    <t>56340CC1-4D61-B62D-FB9B-DA54C985BD7820181128_C2</t>
  </si>
  <si>
    <t>59397AFB-4372-AF04-9CF6-2E85A8A48FF720181127_C2</t>
  </si>
  <si>
    <t>61964DE8-7DE3-F4DC-B5AE-D2C2820DA89020181128_C2</t>
  </si>
  <si>
    <t>70748A93-982E-1350-A8C2-EB94C9F7FE6520181127_C2</t>
  </si>
  <si>
    <t>114139D7-5659-3AEA-F42C-191E26A0891F20181127_C2</t>
  </si>
  <si>
    <t>307072C7-4A21-E44C-C91D-C951493E615020181127_C2</t>
  </si>
  <si>
    <t>535585AA-E974-F76E-2AAB-673FCF148DDD20181129_C2</t>
  </si>
  <si>
    <t>1146975D-0D60-7645-C121-75EE4259E31020181127_C2</t>
  </si>
  <si>
    <t>3548568F-361A-E943-C7BD-7791BB0B3CA520181126_C2</t>
  </si>
  <si>
    <t>6517949E-5117-3146-96C9-07EC44D3FBAE20181129_C2</t>
  </si>
  <si>
    <t>8267205D-0819-2734-2916-97C5E23B588220181126_C2</t>
  </si>
  <si>
    <t>9192903E-FCC4-D10F-7508-8CE33698528920181127_C2</t>
  </si>
  <si>
    <t>13560703-B980-D7F1-2259-1F41D6430B5120181126_C2</t>
  </si>
  <si>
    <t>37077631-462B-40F8-222F-E034E108E6D720181128_C2</t>
  </si>
  <si>
    <t>46901035-A333-B310-BD60-1305894E7E4920181128_C2</t>
  </si>
  <si>
    <t>89789003-846F-C354-6806-5F91EB5402A520181129_C2</t>
  </si>
  <si>
    <t>A4C48F49-47D1-A4EE-71B9-E25FFB5F524B20181127_C2</t>
  </si>
  <si>
    <t>A5B35591-C9FC-D416-1297-54422829316720181128_C2</t>
  </si>
  <si>
    <t>A22F0302-74D8-A77B-E270-17B0EDF9492E20181129_C2</t>
  </si>
  <si>
    <t>A53C629C-0396-2D6E-7EC6-788B9ABD091C20181128_C2</t>
  </si>
  <si>
    <t>A65D4CDB-E206-517A-68C9-393458398E7A20181128_C2</t>
  </si>
  <si>
    <t>A79E0E7E-FB74-9DBF-CE0B-627C13DE0D1920181127_C2</t>
  </si>
  <si>
    <t>A90EE5A6-EECD-E6E6-EE43-92ED911CCFCC20181129_C2</t>
  </si>
  <si>
    <t>A167B732-D0FB-5A78-AFEF-B439F1AA175120181129_C2</t>
  </si>
  <si>
    <t>A22302AB-C5D1-8C08-E29C-6461F155DDAD20181127_C2</t>
  </si>
  <si>
    <t>AA7D2ED4-0E21-8AAF-525C-E94BE4B9E6B220181129_C2</t>
  </si>
  <si>
    <t>AC8EA55A-4128-BE08-CE5A-0ABEEF580E2E20181126_C2</t>
  </si>
  <si>
    <t>AE836E97-F4CB-7980-00B9-CC7AB9D41A7B20181129_C2</t>
  </si>
  <si>
    <t>AEBDD40A-C29B-6300-2AD3-4771A19017AF20181127_C2</t>
  </si>
  <si>
    <t>B1B60F5E-0357-30F6-3599-B03E21EDC54220181129_C2</t>
  </si>
  <si>
    <t>B07ED9CC-2DE6-73DD-01F5-073C16E3AF6620181129_C2</t>
  </si>
  <si>
    <t>B16DF934-4B06-079D-2C7F-134290EA8F8320181127_C2</t>
  </si>
  <si>
    <t>B25A86C9-EAC0-29C4-B269-255241F14D5920181127_C2</t>
  </si>
  <si>
    <t>B41E82BF-EF0E-556A-330B-105E138C7A0220181129_C2</t>
  </si>
  <si>
    <t>B97AD84B-F1F5-D016-0394-B37B4BB9899C20181129_C2</t>
  </si>
  <si>
    <t>BA5B2E88-4FF1-5C65-88DC-1F5A1A9506E720181129_C2</t>
  </si>
  <si>
    <t>BA75F7CF-2AB8-F73B-4F42-5F74AB378F3420181128_C2</t>
  </si>
  <si>
    <t>BF2C75B6-F17C-1031-AE8B-33EC5BAAB09E20181126_C2</t>
  </si>
  <si>
    <t>C1CB67C3-82C3-C43E-BD61-45E6FC794DAA20181129_C2</t>
  </si>
  <si>
    <t>C6F30D64-F839-65D3-7B5F-4ABAB019670520181129_C2</t>
  </si>
  <si>
    <t>C18AAC4A-D820-5873-4D8A-B6F8517391F720181127_C2</t>
  </si>
  <si>
    <t>C31E5512-EF52-8778-BCA8-1D1BB1A8BE3A20181126_C2</t>
  </si>
  <si>
    <t>C63A6531-B348-4B08-5F42-013FA2842CA720181129_C2</t>
  </si>
  <si>
    <t>C790C17B-F248-01DC-166B-C62DE0B1730420181127_C2</t>
  </si>
  <si>
    <t>CB144F6C-BFE9-F8CE-F4F8-E27ED8118F4820181128_C2</t>
  </si>
  <si>
    <t>CC3762E9-CA64-AAD8-8F1F-5F2D708C9DEC20181128_C2</t>
  </si>
  <si>
    <t>CC801198-388C-3D8D-E28B-DE44D02D74DE20181128_C2</t>
  </si>
  <si>
    <t>CCABE981-562D-0533-C2C6-CC2D74C4FAC020181127_C2</t>
  </si>
  <si>
    <t>CD3CE81F-4DA8-BA7E-1335-773629D861F620181129_C2</t>
  </si>
  <si>
    <t>CD72B290-CB0A-E0D5-715C-4CE3D15BF8E020181127_C2</t>
  </si>
  <si>
    <t>CD156928-9D65-E8C8-AA6E-3D8C423EE7E820181128_C2</t>
  </si>
  <si>
    <t>CEDC7F8C-9645-D7EB-2E28-31621870069E20181127_C2</t>
  </si>
  <si>
    <t>CFD8F62C-D6DC-1A27-5A18-FC64BEC5268E20181128_C2</t>
  </si>
  <si>
    <t>D1BCEEAF-838F-12FD-7D06-6FE5CEE400FB20181129_C2</t>
  </si>
  <si>
    <t>D06D933D-4DB1-D539-385E-7AAA69CD23CF20181129_C2</t>
  </si>
  <si>
    <t>D7A99E24-F28B-C817-C0A7-7930BFEB343220181129_C2</t>
  </si>
  <si>
    <t>D7D50246-9B6B-AE10-429C-8EE08E5524BE20181129_C2</t>
  </si>
  <si>
    <t>D8B97B1F-E780-21E4-33CF-51C8D16F08CB20181129_C2</t>
  </si>
  <si>
    <t>D17AFA5A-050E-62E0-4A9F-ED34692574FD20181126_C2</t>
  </si>
  <si>
    <t>D33D72CB-55D1-BE67-29CF-AAEC158065B520181127_C2</t>
  </si>
  <si>
    <t>D61E1C4D-CC99-C6E4-3F8F-ABC5473B5D4320181129_C2</t>
  </si>
  <si>
    <t>D7405D31-69AD-B11C-9E80-9911205FF5A620181127_C2</t>
  </si>
  <si>
    <t>D8311A7E-1277-53A2-B5AB-3A1F2A81BB2C20181128_C2</t>
  </si>
  <si>
    <t>D1119694-5469-72F3-47E1-869BA19FE01A20181127_C2</t>
  </si>
  <si>
    <t>D5794570-5805-72BB-45F1-5BDF4754B2DA20181129_C2</t>
  </si>
  <si>
    <t>DA6D4BA3-EBF2-53C8-8AB2-57234FE49B6C20181129_C2</t>
  </si>
  <si>
    <t>DA09DE00-20CE-4F6C-53C4-40916B9D4CEB20181129_C2</t>
  </si>
  <si>
    <t>DC7F4179-48B4-4834-2744-9EE0CEF8801720181129_C2</t>
  </si>
  <si>
    <t>DC247D63-6255-6C56-F1EE-C747E63B1EAE20181128_C2</t>
  </si>
  <si>
    <t>DE8E469E-5B24-D531-61B3-5B613695936B20181128_C2</t>
  </si>
  <si>
    <t>DE276829-F520-030E-553E-C73175BD95B420181129_C2</t>
  </si>
  <si>
    <t>E4E5D44F-81CD-D20E-C89E-BCD19677914620181126_C2</t>
  </si>
  <si>
    <t>E8FBCDF0-71C5-9C91-EB0F-4123338DCB9B20181129_C2</t>
  </si>
  <si>
    <t>E9C9E3B0-4933-3FD2-7320-C23C683A4E1920181127_C2</t>
  </si>
  <si>
    <t>E91CBD64-77FE-6962-6314-8DC0D0B6620220181129_C2</t>
  </si>
  <si>
    <t>E795CE46-3184-E86D-D285-A027FFB7486D20181128_C2</t>
  </si>
  <si>
    <t>E898DC9B-8210-F6BA-61C1-F35E596888B920181128_C2</t>
  </si>
  <si>
    <t>E5877C2A-0F9C-FCC4-5702-AC457E22CEED20181128_C2</t>
  </si>
  <si>
    <t>E7419D78-3FAA-EC0A-4157-4694C669217120181129_C2</t>
  </si>
  <si>
    <t>E46277C2-3C71-08D6-A018-6B3C0927385420181128_C2</t>
  </si>
  <si>
    <t>E766931E-9EFD-292B-DDD9-B2D3FF03C72B20181128_C2</t>
  </si>
  <si>
    <t>ECED333D-12E7-124D-969B-53B57C64D2EC20181127_C2</t>
  </si>
  <si>
    <t>ED16CD5F-5B6B-B8B7-0D00-BDB9D814066520181129_C2</t>
  </si>
  <si>
    <t>EDD5FB46-A42A-61FA-EB25-24C6FFBDE1F820181126_C2</t>
  </si>
  <si>
    <t>EEB9F88F-122F-C4C8-1625-267E2C8F9EA420181126_C2</t>
  </si>
  <si>
    <t>EF1CBD34-9B15-9CBC-53A1-AFC9FCD4D96020181126_C2</t>
  </si>
  <si>
    <t>F5A59603-4DA8-F26D-7E91-7BDEE966FB4320181129_C2</t>
  </si>
  <si>
    <t>F05CFDA6-84B1-90CB-3849-EE928451E67220181127_C2</t>
  </si>
  <si>
    <t>F7DE99E9-114C-3199-A309-8D70CE30F9D120181129_C2</t>
  </si>
  <si>
    <t>F8FBCE77-BF76-8A26-0E11-E00244C5BC2420181128_C2</t>
  </si>
  <si>
    <t>F18789EF-7F36-2B21-673D-3D0E2129C22B20181128_C2</t>
  </si>
  <si>
    <t>FB601CFA-E99D-6756-749C-27318BD604EC20181127_C2</t>
  </si>
  <si>
    <t>FE465867-CBC2-DDC5-D484-ED814D9A554D20181128_C2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</si>
</sst>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10" fontId="1" fillId="2" borderId="1" xfId="1" applyNumberFormat="1" applyBorder="1" applyAlignment="1">
      <alignment horizontal="center" vertical="center"/>
    </xf>
    <xf numFmtId="10" fontId="1" fillId="2" borderId="0" xfId="1" applyNumberFormat="1" applyAlignment="1">
      <alignment horizontal="center" vertical="center"/>
    </xf>
    <xf numFmtId="10" fontId="1" fillId="4" borderId="1" xfId="3" applyNumberFormat="1" applyBorder="1" applyAlignment="1">
      <alignment horizontal="center" vertical="center"/>
    </xf>
    <xf numFmtId="10" fontId="1" fillId="4" borderId="0" xfId="3" applyNumberFormat="1" applyAlignment="1">
      <alignment horizontal="center" vertical="center"/>
    </xf>
    <xf numFmtId="10" fontId="1" fillId="3" borderId="1" xfId="2" applyNumberFormat="1" applyBorder="1" applyAlignment="1">
      <alignment horizontal="center" vertical="center"/>
    </xf>
    <xf numFmtId="10" fontId="1" fillId="3" borderId="0" xfId="2" applyNumberFormat="1" applyAlignment="1">
      <alignment horizontal="center" vertical="center"/>
    </xf>
    <xf numFmtId="10" fontId="0" fillId="2" borderId="1" xfId="1" applyNumberFormat="1" applyFont="1" applyBorder="1" applyAlignment="1">
      <alignment horizontal="center" vertical="center"/>
    </xf>
    <xf numFmtId="10" fontId="0" fillId="4" borderId="1" xfId="3" applyNumberFormat="1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3" applyFont="1" applyBorder="1" applyAlignment="1">
      <alignment horizontal="center" vertical="center"/>
    </xf>
  </cellXfs>
  <cellStyles count="5">
    <cellStyle name="60% - 着色 2" xfId="1" builtinId="36"/>
    <cellStyle name="60% - 着色 4" xfId="2" builtinId="44"/>
    <cellStyle name="60% - 着色 5" xfId="3" builtinId="48"/>
    <cellStyle name="60% - 着色 6" xfId="4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3E96-86DD-B941-82D4-E2AAF698B04D}">
  <dimension ref="A1:AL459"/>
  <sheetViews>
    <sheetView tabSelected="1" topLeftCell="A210" workbookViewId="0">
      <selection activeCell="B234" sqref="B234"/>
    </sheetView>
  </sheetViews>
  <sheetFormatPr baseColWidth="10" defaultRowHeight="16"/>
  <cols>
    <col min="1" max="1" width="10.83203125" style="1"/>
    <col min="2" max="2" width="65" style="1" customWidth="1"/>
    <col min="3" max="3" width="10.83203125" style="4"/>
    <col min="4" max="4" width="10.83203125" style="6"/>
    <col min="5" max="5" width="10.83203125" style="8"/>
    <col min="6" max="6" width="10.83203125" style="10"/>
    <col min="7" max="7" width="10.83203125" style="4"/>
    <col min="8" max="8" width="10.83203125" style="6"/>
    <col min="9" max="9" width="14.6640625" style="12" customWidth="1"/>
    <col min="10" max="10" width="10.83203125" style="8"/>
    <col min="11" max="11" width="15.33203125" style="14" customWidth="1"/>
    <col min="12" max="12" width="10.83203125" style="10"/>
    <col min="13" max="13" width="17.83203125" style="10" customWidth="1"/>
    <col min="14" max="14" width="10.83203125" style="4"/>
    <col min="15" max="15" width="10.83203125" style="6"/>
    <col min="16" max="16" width="10.83203125" style="8"/>
    <col min="17" max="17" width="10.83203125" style="10"/>
    <col min="18" max="18" width="10.83203125" style="12"/>
    <col min="19" max="19" width="10.83203125" style="14"/>
    <col min="20" max="20" width="10.83203125" style="16"/>
    <col min="21" max="22" width="10.83203125" style="1"/>
    <col min="23" max="23" width="24.6640625" style="1" customWidth="1"/>
    <col min="24" max="16384" width="10.83203125" style="1"/>
  </cols>
  <sheetData>
    <row r="1" spans="1:23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3">
      <c r="A2" s="2" t="s">
        <v>0</v>
      </c>
      <c r="B2" s="2" t="s">
        <v>1</v>
      </c>
      <c r="C2" s="3" t="s">
        <v>2</v>
      </c>
      <c r="D2" s="5" t="s">
        <v>3</v>
      </c>
      <c r="E2" s="7" t="s">
        <v>4</v>
      </c>
      <c r="F2" s="9" t="s">
        <v>19</v>
      </c>
      <c r="G2" s="3" t="s">
        <v>5</v>
      </c>
      <c r="H2" s="5" t="s">
        <v>6</v>
      </c>
      <c r="I2" s="17" t="s">
        <v>25</v>
      </c>
      <c r="J2" s="7" t="s">
        <v>7</v>
      </c>
      <c r="K2" s="18" t="s">
        <v>26</v>
      </c>
      <c r="L2" s="9" t="s">
        <v>20</v>
      </c>
      <c r="M2" s="19" t="s">
        <v>27</v>
      </c>
      <c r="N2" s="3" t="s">
        <v>8</v>
      </c>
      <c r="O2" s="5" t="s">
        <v>9</v>
      </c>
      <c r="P2" s="7" t="s">
        <v>10</v>
      </c>
      <c r="Q2" s="9" t="s">
        <v>21</v>
      </c>
      <c r="R2" s="11" t="s">
        <v>11</v>
      </c>
      <c r="S2" s="13" t="s">
        <v>12</v>
      </c>
      <c r="T2" s="15" t="s">
        <v>22</v>
      </c>
      <c r="U2" s="20" t="s">
        <v>14</v>
      </c>
      <c r="V2" s="21"/>
      <c r="W2" s="21"/>
    </row>
    <row r="3" spans="1:23">
      <c r="A3" s="2">
        <v>1</v>
      </c>
      <c r="B3" s="2" t="s">
        <v>28</v>
      </c>
      <c r="C3" s="3">
        <v>27.5</v>
      </c>
      <c r="D3" s="5">
        <v>20.399999999999999</v>
      </c>
      <c r="E3" s="7">
        <v>22.8</v>
      </c>
      <c r="F3" s="9">
        <v>17</v>
      </c>
      <c r="G3" s="3">
        <v>3527</v>
      </c>
      <c r="H3" s="5">
        <v>2793</v>
      </c>
      <c r="I3" s="11">
        <f>1-(H3/G3)</f>
        <v>0.20810887439750492</v>
      </c>
      <c r="J3" s="7">
        <v>3049</v>
      </c>
      <c r="K3" s="13">
        <f>1-(J3/G3)</f>
        <v>0.13552594272753049</v>
      </c>
      <c r="L3" s="9">
        <v>2323</v>
      </c>
      <c r="M3" s="15">
        <f>1-(L3/G3)</f>
        <v>0.34136660051034873</v>
      </c>
      <c r="N3" s="3">
        <v>60</v>
      </c>
      <c r="O3" s="5">
        <v>59.94</v>
      </c>
      <c r="P3" s="7">
        <v>59.94</v>
      </c>
      <c r="Q3" s="9">
        <v>59.94</v>
      </c>
      <c r="R3" s="11">
        <f>1-(D3/C3)</f>
        <v>0.25818181818181818</v>
      </c>
      <c r="S3" s="13">
        <f>1-(E3/C3)</f>
        <v>0.1709090909090909</v>
      </c>
      <c r="T3" s="15">
        <f>1-(F3/C3)</f>
        <v>0.38181818181818183</v>
      </c>
      <c r="U3" s="20" t="s">
        <v>18</v>
      </c>
      <c r="V3" s="21"/>
      <c r="W3" s="21"/>
    </row>
    <row r="4" spans="1:23">
      <c r="A4" s="2">
        <v>2</v>
      </c>
      <c r="B4" s="2" t="s">
        <v>29</v>
      </c>
      <c r="C4" s="3">
        <v>1.3</v>
      </c>
      <c r="D4" s="5">
        <f>966/1024</f>
        <v>0.943359375</v>
      </c>
      <c r="E4" s="7">
        <v>1.1000000000000001</v>
      </c>
      <c r="F4" s="9">
        <f>731/1024</f>
        <v>0.7138671875</v>
      </c>
      <c r="G4" s="3">
        <v>961</v>
      </c>
      <c r="H4" s="5">
        <v>839</v>
      </c>
      <c r="I4" s="11">
        <f>1-(H4/G4)</f>
        <v>0.12695109261186266</v>
      </c>
      <c r="J4" s="7">
        <v>833</v>
      </c>
      <c r="K4" s="13">
        <f>1-(J4/G4)</f>
        <v>0.13319458896982306</v>
      </c>
      <c r="L4" s="9">
        <v>635</v>
      </c>
      <c r="M4" s="15">
        <f>1-(L4/G4)</f>
        <v>0.33922996878251821</v>
      </c>
      <c r="N4" s="3">
        <v>30.32</v>
      </c>
      <c r="O4" s="5">
        <v>30</v>
      </c>
      <c r="P4" s="7">
        <v>30</v>
      </c>
      <c r="Q4" s="9">
        <v>30</v>
      </c>
      <c r="R4" s="11">
        <f>1-(D4/C4)</f>
        <v>0.27433894230769229</v>
      </c>
      <c r="S4" s="13">
        <f>1-(E4/C4)</f>
        <v>0.15384615384615385</v>
      </c>
      <c r="T4" s="15">
        <f>1-(F4/C4)</f>
        <v>0.45087139423076927</v>
      </c>
      <c r="U4" s="20" t="s">
        <v>15</v>
      </c>
      <c r="V4" s="21"/>
      <c r="W4" s="21"/>
    </row>
    <row r="5" spans="1:23">
      <c r="A5" s="2">
        <v>3</v>
      </c>
      <c r="B5" s="2" t="s">
        <v>30</v>
      </c>
      <c r="C5" s="3">
        <v>20.2</v>
      </c>
      <c r="D5" s="5">
        <v>15.2</v>
      </c>
      <c r="E5" s="7">
        <v>16.600000000000001</v>
      </c>
      <c r="F5" s="9">
        <v>12.4</v>
      </c>
      <c r="G5" s="3">
        <v>3435</v>
      </c>
      <c r="H5" s="5">
        <v>2747</v>
      </c>
      <c r="I5" s="11">
        <f t="shared" ref="I5:I68" si="0">1-(H5/G5)</f>
        <v>0.20029112081513833</v>
      </c>
      <c r="J5" s="7">
        <v>2938</v>
      </c>
      <c r="K5" s="13">
        <f t="shared" ref="K5:K68" si="1">1-(J5/G5)</f>
        <v>0.14468704512372632</v>
      </c>
      <c r="L5" s="9">
        <v>2248</v>
      </c>
      <c r="M5" s="15">
        <f t="shared" ref="M5:M68" si="2">1-(L5/G5)</f>
        <v>0.34556040756914119</v>
      </c>
      <c r="N5" s="3">
        <v>30.07</v>
      </c>
      <c r="O5" s="5">
        <v>30</v>
      </c>
      <c r="P5" s="7">
        <v>30</v>
      </c>
      <c r="Q5" s="9">
        <v>30</v>
      </c>
      <c r="R5" s="11">
        <f t="shared" ref="R5:R68" si="3">1-(D5/C5)</f>
        <v>0.24752475247524752</v>
      </c>
      <c r="S5" s="13">
        <f t="shared" ref="S5:S68" si="4">1-(E5/C5)</f>
        <v>0.17821782178217815</v>
      </c>
      <c r="T5" s="15">
        <f t="shared" ref="T5:T68" si="5">1-(F5/C5)</f>
        <v>0.38613861386138615</v>
      </c>
      <c r="U5" s="20" t="s">
        <v>16</v>
      </c>
      <c r="V5" s="21"/>
      <c r="W5" s="21"/>
    </row>
    <row r="6" spans="1:23">
      <c r="A6" s="2">
        <v>4</v>
      </c>
      <c r="B6" s="2" t="s">
        <v>31</v>
      </c>
      <c r="C6" s="3">
        <v>8.5</v>
      </c>
      <c r="D6" s="5">
        <v>5.8</v>
      </c>
      <c r="E6" s="7">
        <v>6.5</v>
      </c>
      <c r="F6" s="9">
        <v>4.4000000000000004</v>
      </c>
      <c r="G6" s="3">
        <v>2286</v>
      </c>
      <c r="H6" s="5">
        <v>1692</v>
      </c>
      <c r="I6" s="11">
        <f t="shared" si="0"/>
        <v>0.25984251968503935</v>
      </c>
      <c r="J6" s="7">
        <v>1849</v>
      </c>
      <c r="K6" s="13">
        <f t="shared" si="1"/>
        <v>0.19116360454943138</v>
      </c>
      <c r="L6" s="9">
        <v>1292</v>
      </c>
      <c r="M6" s="15">
        <f t="shared" si="2"/>
        <v>0.43482064741907267</v>
      </c>
      <c r="N6" s="3">
        <v>30.11</v>
      </c>
      <c r="O6" s="5">
        <v>30</v>
      </c>
      <c r="P6" s="7">
        <v>30</v>
      </c>
      <c r="Q6" s="9">
        <v>30</v>
      </c>
      <c r="R6" s="11">
        <f t="shared" si="3"/>
        <v>0.31764705882352939</v>
      </c>
      <c r="S6" s="13">
        <f t="shared" si="4"/>
        <v>0.23529411764705888</v>
      </c>
      <c r="T6" s="15">
        <f t="shared" si="5"/>
        <v>0.48235294117647054</v>
      </c>
      <c r="U6" s="23" t="s">
        <v>23</v>
      </c>
      <c r="V6" s="21"/>
      <c r="W6" s="21"/>
    </row>
    <row r="7" spans="1:23">
      <c r="A7" s="2">
        <v>5</v>
      </c>
      <c r="B7" s="2" t="s">
        <v>32</v>
      </c>
      <c r="C7" s="3">
        <v>18.5</v>
      </c>
      <c r="D7" s="5">
        <v>12.5</v>
      </c>
      <c r="E7" s="7">
        <v>14.6</v>
      </c>
      <c r="F7" s="9">
        <v>9.9</v>
      </c>
      <c r="G7" s="3">
        <v>2483</v>
      </c>
      <c r="H7" s="5">
        <v>1816</v>
      </c>
      <c r="I7" s="11">
        <f t="shared" si="0"/>
        <v>0.26862666129681834</v>
      </c>
      <c r="J7" s="7">
        <v>2056</v>
      </c>
      <c r="K7" s="13">
        <f t="shared" si="1"/>
        <v>0.17196939186467985</v>
      </c>
      <c r="L7" s="9">
        <v>1431</v>
      </c>
      <c r="M7" s="15">
        <f t="shared" si="2"/>
        <v>0.42368103101087395</v>
      </c>
      <c r="N7" s="3">
        <v>30.05</v>
      </c>
      <c r="O7" s="5">
        <v>30</v>
      </c>
      <c r="P7" s="7">
        <v>30</v>
      </c>
      <c r="Q7" s="9">
        <v>30</v>
      </c>
      <c r="R7" s="11">
        <f t="shared" si="3"/>
        <v>0.32432432432432434</v>
      </c>
      <c r="S7" s="13">
        <f t="shared" si="4"/>
        <v>0.21081081081081088</v>
      </c>
      <c r="T7" s="15">
        <f t="shared" si="5"/>
        <v>0.46486486486486489</v>
      </c>
      <c r="U7" s="20" t="s">
        <v>17</v>
      </c>
      <c r="V7" s="21"/>
      <c r="W7" s="21"/>
    </row>
    <row r="8" spans="1:23">
      <c r="A8" s="2">
        <v>6</v>
      </c>
      <c r="B8" s="2" t="s">
        <v>33</v>
      </c>
      <c r="C8" s="3">
        <v>4.3</v>
      </c>
      <c r="D8" s="5">
        <v>3.2</v>
      </c>
      <c r="E8" s="7">
        <v>3.1</v>
      </c>
      <c r="F8" s="9">
        <v>2.2999999999999998</v>
      </c>
      <c r="G8" s="3">
        <v>1538</v>
      </c>
      <c r="H8" s="5">
        <v>1249</v>
      </c>
      <c r="I8" s="11">
        <f t="shared" si="0"/>
        <v>0.18790637191157344</v>
      </c>
      <c r="J8" s="7">
        <v>1185</v>
      </c>
      <c r="K8" s="13">
        <f t="shared" si="1"/>
        <v>0.22951885565669705</v>
      </c>
      <c r="L8" s="9">
        <v>892</v>
      </c>
      <c r="M8" s="15">
        <f t="shared" si="2"/>
        <v>0.42002600780234067</v>
      </c>
      <c r="N8" s="3">
        <v>30.14</v>
      </c>
      <c r="O8" s="5">
        <v>30</v>
      </c>
      <c r="P8" s="7">
        <v>30</v>
      </c>
      <c r="Q8" s="9">
        <v>30</v>
      </c>
      <c r="R8" s="11">
        <f t="shared" si="3"/>
        <v>0.25581395348837199</v>
      </c>
      <c r="S8" s="13">
        <f t="shared" si="4"/>
        <v>0.27906976744186041</v>
      </c>
      <c r="T8" s="15">
        <f t="shared" si="5"/>
        <v>0.46511627906976749</v>
      </c>
    </row>
    <row r="9" spans="1:23">
      <c r="A9" s="2">
        <v>7</v>
      </c>
      <c r="B9" s="2" t="s">
        <v>34</v>
      </c>
      <c r="C9" s="3">
        <v>18.600000000000001</v>
      </c>
      <c r="D9" s="5">
        <v>13.7</v>
      </c>
      <c r="E9" s="7">
        <v>14.7</v>
      </c>
      <c r="F9" s="9">
        <v>10.8</v>
      </c>
      <c r="G9" s="3">
        <v>3163</v>
      </c>
      <c r="H9" s="5">
        <v>2495</v>
      </c>
      <c r="I9" s="11">
        <f t="shared" si="0"/>
        <v>0.2111919064179576</v>
      </c>
      <c r="J9" s="7">
        <v>2598</v>
      </c>
      <c r="K9" s="13">
        <f t="shared" si="1"/>
        <v>0.17862788491938031</v>
      </c>
      <c r="L9" s="9">
        <v>1964</v>
      </c>
      <c r="M9" s="15">
        <f t="shared" si="2"/>
        <v>0.37907050268732212</v>
      </c>
      <c r="N9" s="3">
        <v>30.07</v>
      </c>
      <c r="O9" s="5">
        <v>30</v>
      </c>
      <c r="P9" s="7">
        <v>30</v>
      </c>
      <c r="Q9" s="9">
        <v>30</v>
      </c>
      <c r="R9" s="11">
        <f t="shared" si="3"/>
        <v>0.26344086021505386</v>
      </c>
      <c r="S9" s="13">
        <f t="shared" si="4"/>
        <v>0.20967741935483886</v>
      </c>
      <c r="T9" s="15">
        <f t="shared" si="5"/>
        <v>0.41935483870967738</v>
      </c>
    </row>
    <row r="10" spans="1:23">
      <c r="A10" s="2">
        <v>8</v>
      </c>
      <c r="B10" s="2" t="s">
        <v>35</v>
      </c>
      <c r="C10" s="3">
        <v>10.6</v>
      </c>
      <c r="D10" s="5">
        <v>6.8</v>
      </c>
      <c r="E10" s="7">
        <v>8.6999999999999993</v>
      </c>
      <c r="F10" s="9">
        <v>5.5</v>
      </c>
      <c r="G10" s="3">
        <v>1857</v>
      </c>
      <c r="H10" s="5">
        <v>1312</v>
      </c>
      <c r="I10" s="11">
        <f t="shared" si="0"/>
        <v>0.29348411416262787</v>
      </c>
      <c r="J10" s="7">
        <v>1630</v>
      </c>
      <c r="K10" s="13">
        <f t="shared" si="1"/>
        <v>0.12224017232094775</v>
      </c>
      <c r="L10" s="9">
        <v>1070</v>
      </c>
      <c r="M10" s="15">
        <f t="shared" si="2"/>
        <v>0.42380183091006995</v>
      </c>
      <c r="N10" s="3">
        <v>30.07</v>
      </c>
      <c r="O10" s="5">
        <v>30</v>
      </c>
      <c r="P10" s="7">
        <v>30</v>
      </c>
      <c r="Q10" s="9">
        <v>30</v>
      </c>
      <c r="R10" s="11">
        <f t="shared" si="3"/>
        <v>0.35849056603773588</v>
      </c>
      <c r="S10" s="13">
        <f t="shared" si="4"/>
        <v>0.179245283018868</v>
      </c>
      <c r="T10" s="15">
        <f t="shared" si="5"/>
        <v>0.48113207547169812</v>
      </c>
    </row>
    <row r="11" spans="1:23">
      <c r="A11" s="2">
        <v>9</v>
      </c>
      <c r="B11" s="2" t="s">
        <v>36</v>
      </c>
      <c r="C11" s="3">
        <v>23.5</v>
      </c>
      <c r="D11" s="5">
        <v>17.600000000000001</v>
      </c>
      <c r="E11" s="7">
        <v>20.399999999999999</v>
      </c>
      <c r="F11" s="9">
        <v>15.2</v>
      </c>
      <c r="G11" s="3">
        <v>3747</v>
      </c>
      <c r="H11" s="5">
        <v>2982</v>
      </c>
      <c r="I11" s="11">
        <f t="shared" si="0"/>
        <v>0.20416333066453163</v>
      </c>
      <c r="J11" s="7">
        <v>3368</v>
      </c>
      <c r="K11" s="13">
        <f t="shared" si="1"/>
        <v>0.10114758473445418</v>
      </c>
      <c r="L11" s="9">
        <v>2580</v>
      </c>
      <c r="M11" s="15">
        <f t="shared" si="2"/>
        <v>0.31144915932746198</v>
      </c>
      <c r="N11" s="3">
        <v>25.06</v>
      </c>
      <c r="O11" s="5">
        <v>25</v>
      </c>
      <c r="P11" s="7">
        <v>25</v>
      </c>
      <c r="Q11" s="9">
        <v>25</v>
      </c>
      <c r="R11" s="11">
        <f t="shared" si="3"/>
        <v>0.25106382978723396</v>
      </c>
      <c r="S11" s="13">
        <f t="shared" si="4"/>
        <v>0.13191489361702136</v>
      </c>
      <c r="T11" s="15">
        <f t="shared" si="5"/>
        <v>0.35319148936170219</v>
      </c>
    </row>
    <row r="12" spans="1:23">
      <c r="A12" s="2">
        <v>10</v>
      </c>
      <c r="B12" s="2" t="s">
        <v>37</v>
      </c>
      <c r="C12" s="3">
        <v>1.4</v>
      </c>
      <c r="D12" s="5">
        <v>1</v>
      </c>
      <c r="E12" s="7">
        <v>1.2</v>
      </c>
      <c r="F12" s="9">
        <f>894/1024</f>
        <v>0.873046875</v>
      </c>
      <c r="G12" s="3">
        <v>614</v>
      </c>
      <c r="H12" s="5">
        <v>577</v>
      </c>
      <c r="I12" s="11">
        <f t="shared" si="0"/>
        <v>6.0260586319218268E-2</v>
      </c>
      <c r="J12" s="7">
        <v>640</v>
      </c>
      <c r="K12" s="13">
        <f t="shared" si="1"/>
        <v>-4.2345276872964188E-2</v>
      </c>
      <c r="L12" s="9">
        <v>491</v>
      </c>
      <c r="M12" s="15">
        <f t="shared" si="2"/>
        <v>0.20032573289902278</v>
      </c>
      <c r="N12" s="3">
        <v>30.2</v>
      </c>
      <c r="O12" s="5">
        <v>30</v>
      </c>
      <c r="P12" s="7">
        <v>30</v>
      </c>
      <c r="Q12" s="9">
        <v>30</v>
      </c>
      <c r="R12" s="11">
        <f t="shared" si="3"/>
        <v>0.2857142857142857</v>
      </c>
      <c r="S12" s="13">
        <f t="shared" si="4"/>
        <v>0.14285714285714279</v>
      </c>
      <c r="T12" s="15">
        <f t="shared" si="5"/>
        <v>0.3763950892857143</v>
      </c>
    </row>
    <row r="13" spans="1:23">
      <c r="A13" s="2">
        <v>11</v>
      </c>
      <c r="B13" s="2" t="s">
        <v>38</v>
      </c>
      <c r="C13" s="3">
        <f>783/1024</f>
        <v>0.7646484375</v>
      </c>
      <c r="D13" s="5">
        <f>515/1024</f>
        <v>0.5029296875</v>
      </c>
      <c r="E13" s="7">
        <f>644/1024</f>
        <v>0.62890625</v>
      </c>
      <c r="F13" s="9">
        <f>409/1024</f>
        <v>0.3994140625</v>
      </c>
      <c r="G13" s="3">
        <v>401</v>
      </c>
      <c r="H13" s="5">
        <v>363</v>
      </c>
      <c r="I13" s="11">
        <f t="shared" si="0"/>
        <v>9.4763092269326665E-2</v>
      </c>
      <c r="J13" s="7">
        <v>437</v>
      </c>
      <c r="K13" s="13">
        <f t="shared" si="1"/>
        <v>-8.9775561097256817E-2</v>
      </c>
      <c r="L13" s="9">
        <v>288</v>
      </c>
      <c r="M13" s="15">
        <f t="shared" si="2"/>
        <v>0.28179551122194513</v>
      </c>
      <c r="N13" s="3">
        <v>20.260000000000002</v>
      </c>
      <c r="O13" s="5">
        <v>20</v>
      </c>
      <c r="P13" s="7">
        <v>20</v>
      </c>
      <c r="Q13" s="9">
        <v>20</v>
      </c>
      <c r="R13" s="11">
        <f t="shared" si="3"/>
        <v>0.34227330779054921</v>
      </c>
      <c r="S13" s="13">
        <f t="shared" si="4"/>
        <v>0.17752234993614302</v>
      </c>
      <c r="T13" s="15">
        <f t="shared" si="5"/>
        <v>0.47765006385696041</v>
      </c>
    </row>
    <row r="14" spans="1:23">
      <c r="A14" s="2">
        <v>12</v>
      </c>
      <c r="B14" s="2" t="s">
        <v>39</v>
      </c>
      <c r="C14" s="3">
        <v>9.1</v>
      </c>
      <c r="D14" s="5">
        <v>7.3</v>
      </c>
      <c r="E14" s="7">
        <v>7.7</v>
      </c>
      <c r="F14" s="9">
        <v>6.2</v>
      </c>
      <c r="G14" s="3">
        <v>2914</v>
      </c>
      <c r="H14" s="5">
        <v>2504</v>
      </c>
      <c r="I14" s="11">
        <f t="shared" si="0"/>
        <v>0.14070006863417983</v>
      </c>
      <c r="J14" s="7">
        <v>2553</v>
      </c>
      <c r="K14" s="13">
        <f t="shared" si="1"/>
        <v>0.12388469457789975</v>
      </c>
      <c r="L14" s="9">
        <v>2116</v>
      </c>
      <c r="M14" s="15">
        <f t="shared" si="2"/>
        <v>0.27385037748798902</v>
      </c>
      <c r="N14" s="3">
        <v>30.1</v>
      </c>
      <c r="O14" s="5">
        <v>29.97</v>
      </c>
      <c r="P14" s="7">
        <v>29.97</v>
      </c>
      <c r="Q14" s="9">
        <v>29.97</v>
      </c>
      <c r="R14" s="11">
        <f t="shared" si="3"/>
        <v>0.19780219780219777</v>
      </c>
      <c r="S14" s="13">
        <f t="shared" si="4"/>
        <v>0.15384615384615374</v>
      </c>
      <c r="T14" s="15">
        <f t="shared" si="5"/>
        <v>0.31868131868131866</v>
      </c>
    </row>
    <row r="15" spans="1:23">
      <c r="A15" s="2">
        <v>13</v>
      </c>
      <c r="B15" s="2" t="s">
        <v>40</v>
      </c>
      <c r="C15" s="3">
        <v>12</v>
      </c>
      <c r="D15" s="5">
        <v>8.4</v>
      </c>
      <c r="E15" s="7">
        <v>9.5</v>
      </c>
      <c r="F15" s="9">
        <v>6.7</v>
      </c>
      <c r="G15" s="3">
        <v>1982</v>
      </c>
      <c r="H15" s="5">
        <v>1527</v>
      </c>
      <c r="I15" s="11">
        <f t="shared" si="0"/>
        <v>0.22956609485368318</v>
      </c>
      <c r="J15" s="7">
        <v>1679</v>
      </c>
      <c r="K15" s="13">
        <f t="shared" si="1"/>
        <v>0.15287588294651866</v>
      </c>
      <c r="L15" s="9">
        <v>1208</v>
      </c>
      <c r="M15" s="15">
        <f t="shared" si="2"/>
        <v>0.39051463168516654</v>
      </c>
      <c r="N15" s="3">
        <v>30.07</v>
      </c>
      <c r="O15" s="5">
        <v>30</v>
      </c>
      <c r="P15" s="7">
        <v>30</v>
      </c>
      <c r="Q15" s="9">
        <v>30</v>
      </c>
      <c r="R15" s="11">
        <f t="shared" si="3"/>
        <v>0.29999999999999993</v>
      </c>
      <c r="S15" s="13">
        <f t="shared" si="4"/>
        <v>0.20833333333333337</v>
      </c>
      <c r="T15" s="15">
        <f t="shared" si="5"/>
        <v>0.44166666666666665</v>
      </c>
    </row>
    <row r="16" spans="1:23">
      <c r="A16" s="2">
        <v>14</v>
      </c>
      <c r="B16" s="2" t="s">
        <v>41</v>
      </c>
      <c r="C16" s="3">
        <v>5.7</v>
      </c>
      <c r="D16" s="5">
        <v>4.0999999999999996</v>
      </c>
      <c r="E16" s="7">
        <v>4.5999999999999996</v>
      </c>
      <c r="F16" s="9">
        <v>3.3</v>
      </c>
      <c r="G16" s="3">
        <v>1087</v>
      </c>
      <c r="H16" s="5">
        <v>909</v>
      </c>
      <c r="I16" s="11">
        <f t="shared" si="0"/>
        <v>0.16375344986200557</v>
      </c>
      <c r="J16" s="7">
        <v>990</v>
      </c>
      <c r="K16" s="13">
        <f t="shared" si="1"/>
        <v>8.92364305427783E-2</v>
      </c>
      <c r="L16" s="9">
        <v>732</v>
      </c>
      <c r="M16" s="15">
        <f t="shared" si="2"/>
        <v>0.32658693652253912</v>
      </c>
      <c r="N16" s="3">
        <v>30.08</v>
      </c>
      <c r="O16" s="5">
        <v>30</v>
      </c>
      <c r="P16" s="7">
        <v>30</v>
      </c>
      <c r="Q16" s="9">
        <v>30</v>
      </c>
      <c r="R16" s="11">
        <f t="shared" si="3"/>
        <v>0.28070175438596501</v>
      </c>
      <c r="S16" s="13">
        <f t="shared" si="4"/>
        <v>0.19298245614035092</v>
      </c>
      <c r="T16" s="15">
        <f t="shared" si="5"/>
        <v>0.42105263157894746</v>
      </c>
    </row>
    <row r="17" spans="1:20">
      <c r="A17" s="2">
        <v>15</v>
      </c>
      <c r="B17" s="2" t="s">
        <v>42</v>
      </c>
      <c r="C17" s="3">
        <v>2.4</v>
      </c>
      <c r="D17" s="5">
        <v>1.7</v>
      </c>
      <c r="E17" s="7">
        <v>1.9</v>
      </c>
      <c r="F17" s="9">
        <v>1.3</v>
      </c>
      <c r="G17" s="3">
        <v>1812</v>
      </c>
      <c r="H17" s="5">
        <v>1389</v>
      </c>
      <c r="I17" s="11">
        <f t="shared" si="0"/>
        <v>0.23344370860927155</v>
      </c>
      <c r="J17" s="7">
        <v>1518</v>
      </c>
      <c r="K17" s="13">
        <f t="shared" si="1"/>
        <v>0.16225165562913912</v>
      </c>
      <c r="L17" s="9">
        <v>1077</v>
      </c>
      <c r="M17" s="15">
        <f t="shared" si="2"/>
        <v>0.4056291390728477</v>
      </c>
      <c r="N17" s="3">
        <v>30.3</v>
      </c>
      <c r="O17" s="5">
        <v>30</v>
      </c>
      <c r="P17" s="7">
        <v>30</v>
      </c>
      <c r="Q17" s="9">
        <v>30</v>
      </c>
      <c r="R17" s="11">
        <f t="shared" si="3"/>
        <v>0.29166666666666663</v>
      </c>
      <c r="S17" s="13">
        <f t="shared" si="4"/>
        <v>0.20833333333333337</v>
      </c>
      <c r="T17" s="15">
        <f t="shared" si="5"/>
        <v>0.45833333333333326</v>
      </c>
    </row>
    <row r="18" spans="1:20">
      <c r="A18" s="2">
        <v>16</v>
      </c>
      <c r="B18" s="2" t="s">
        <v>43</v>
      </c>
      <c r="C18" s="3">
        <v>1.4</v>
      </c>
      <c r="D18" s="5">
        <v>1</v>
      </c>
      <c r="E18" s="7">
        <v>1.1000000000000001</v>
      </c>
      <c r="F18" s="9">
        <f>771/1024</f>
        <v>0.7529296875</v>
      </c>
      <c r="G18" s="3">
        <v>835</v>
      </c>
      <c r="H18" s="5">
        <v>727</v>
      </c>
      <c r="I18" s="11">
        <f t="shared" si="0"/>
        <v>0.12934131736526944</v>
      </c>
      <c r="J18" s="7">
        <v>724</v>
      </c>
      <c r="K18" s="13">
        <f t="shared" si="1"/>
        <v>0.13293413173652691</v>
      </c>
      <c r="L18" s="9">
        <v>539</v>
      </c>
      <c r="M18" s="15">
        <f t="shared" si="2"/>
        <v>0.3544910179640719</v>
      </c>
      <c r="N18" s="3">
        <v>40.26</v>
      </c>
      <c r="O18" s="5">
        <v>40</v>
      </c>
      <c r="P18" s="7">
        <v>40</v>
      </c>
      <c r="Q18" s="9">
        <v>40</v>
      </c>
      <c r="R18" s="11">
        <f t="shared" si="3"/>
        <v>0.2857142857142857</v>
      </c>
      <c r="S18" s="13">
        <f t="shared" si="4"/>
        <v>0.21428571428571419</v>
      </c>
      <c r="T18" s="15">
        <f t="shared" si="5"/>
        <v>0.46219308035714279</v>
      </c>
    </row>
    <row r="19" spans="1:20">
      <c r="A19" s="2">
        <v>17</v>
      </c>
      <c r="B19" s="2" t="s">
        <v>44</v>
      </c>
      <c r="C19" s="3">
        <v>4.9000000000000004</v>
      </c>
      <c r="D19" s="5">
        <v>3.3</v>
      </c>
      <c r="E19" s="7">
        <v>3.9</v>
      </c>
      <c r="F19" s="9">
        <v>2.6</v>
      </c>
      <c r="G19" s="3">
        <v>1170</v>
      </c>
      <c r="H19" s="5">
        <v>895</v>
      </c>
      <c r="I19" s="11">
        <f t="shared" si="0"/>
        <v>0.2350427350427351</v>
      </c>
      <c r="J19" s="7">
        <v>1044</v>
      </c>
      <c r="K19" s="13">
        <f t="shared" si="1"/>
        <v>0.10769230769230764</v>
      </c>
      <c r="L19" s="9">
        <v>713</v>
      </c>
      <c r="M19" s="15">
        <f t="shared" si="2"/>
        <v>0.39059829059829054</v>
      </c>
      <c r="N19" s="3">
        <v>30.1</v>
      </c>
      <c r="O19" s="5">
        <v>30</v>
      </c>
      <c r="P19" s="7">
        <v>30</v>
      </c>
      <c r="Q19" s="9">
        <v>30</v>
      </c>
      <c r="R19" s="11">
        <f t="shared" si="3"/>
        <v>0.3265306122448981</v>
      </c>
      <c r="S19" s="13">
        <f t="shared" si="4"/>
        <v>0.20408163265306134</v>
      </c>
      <c r="T19" s="15">
        <f t="shared" si="5"/>
        <v>0.46938775510204078</v>
      </c>
    </row>
    <row r="20" spans="1:20">
      <c r="A20" s="2">
        <v>18</v>
      </c>
      <c r="B20" s="2" t="s">
        <v>45</v>
      </c>
      <c r="C20" s="3">
        <v>17.8</v>
      </c>
      <c r="D20" s="5">
        <v>12.6</v>
      </c>
      <c r="E20" s="7">
        <v>14.9</v>
      </c>
      <c r="F20" s="9">
        <v>10.6</v>
      </c>
      <c r="G20" s="3">
        <v>2498</v>
      </c>
      <c r="H20" s="5">
        <v>1919</v>
      </c>
      <c r="I20" s="11">
        <f t="shared" si="0"/>
        <v>0.23178542834267413</v>
      </c>
      <c r="J20" s="7">
        <v>2204</v>
      </c>
      <c r="K20" s="13">
        <f t="shared" si="1"/>
        <v>0.11769415532425942</v>
      </c>
      <c r="L20" s="9">
        <v>1605</v>
      </c>
      <c r="M20" s="15">
        <f t="shared" si="2"/>
        <v>0.35748598879103277</v>
      </c>
      <c r="N20" s="3">
        <v>30.06</v>
      </c>
      <c r="O20" s="5">
        <v>30</v>
      </c>
      <c r="P20" s="7">
        <v>30</v>
      </c>
      <c r="Q20" s="9">
        <v>30</v>
      </c>
      <c r="R20" s="11">
        <f t="shared" si="3"/>
        <v>0.2921348314606742</v>
      </c>
      <c r="S20" s="13">
        <f t="shared" si="4"/>
        <v>0.16292134831460681</v>
      </c>
      <c r="T20" s="15">
        <f t="shared" si="5"/>
        <v>0.4044943820224719</v>
      </c>
    </row>
    <row r="21" spans="1:20">
      <c r="A21" s="2">
        <v>19</v>
      </c>
      <c r="B21" s="2" t="s">
        <v>46</v>
      </c>
      <c r="C21" s="3">
        <v>13.7</v>
      </c>
      <c r="D21" s="5">
        <v>9.3000000000000007</v>
      </c>
      <c r="E21" s="7">
        <v>9.3000000000000007</v>
      </c>
      <c r="F21" s="9">
        <v>6.3</v>
      </c>
      <c r="G21" s="3">
        <v>3408</v>
      </c>
      <c r="H21" s="5">
        <v>2433</v>
      </c>
      <c r="I21" s="11">
        <f t="shared" si="0"/>
        <v>0.28609154929577463</v>
      </c>
      <c r="J21" s="7">
        <v>2373</v>
      </c>
      <c r="K21" s="13">
        <f t="shared" si="1"/>
        <v>0.30369718309859151</v>
      </c>
      <c r="L21" s="9">
        <v>1652</v>
      </c>
      <c r="M21" s="15">
        <f t="shared" si="2"/>
        <v>0.51525821596244126</v>
      </c>
      <c r="N21" s="3">
        <v>30.08</v>
      </c>
      <c r="O21" s="5">
        <v>29.97</v>
      </c>
      <c r="P21" s="7">
        <v>29.97</v>
      </c>
      <c r="Q21" s="9">
        <v>29.97</v>
      </c>
      <c r="R21" s="11">
        <f t="shared" si="3"/>
        <v>0.32116788321167877</v>
      </c>
      <c r="S21" s="13">
        <f t="shared" si="4"/>
        <v>0.32116788321167877</v>
      </c>
      <c r="T21" s="15">
        <f t="shared" si="5"/>
        <v>0.54014598540145986</v>
      </c>
    </row>
    <row r="22" spans="1:20">
      <c r="A22" s="2">
        <v>20</v>
      </c>
      <c r="B22" s="2" t="s">
        <v>47</v>
      </c>
      <c r="C22" s="3">
        <v>8</v>
      </c>
      <c r="D22" s="5">
        <v>5.5</v>
      </c>
      <c r="E22" s="7">
        <v>6.3</v>
      </c>
      <c r="F22" s="9">
        <v>4.2</v>
      </c>
      <c r="G22" s="3">
        <v>3493</v>
      </c>
      <c r="H22" s="5">
        <v>2476</v>
      </c>
      <c r="I22" s="11">
        <f t="shared" si="0"/>
        <v>0.29115373604351558</v>
      </c>
      <c r="J22" s="7">
        <v>2782</v>
      </c>
      <c r="K22" s="13">
        <f t="shared" si="1"/>
        <v>0.2035499570569711</v>
      </c>
      <c r="L22" s="9">
        <v>1926</v>
      </c>
      <c r="M22" s="15">
        <f t="shared" si="2"/>
        <v>0.44861150873174926</v>
      </c>
      <c r="N22" s="3">
        <v>30.17</v>
      </c>
      <c r="O22" s="5">
        <v>30</v>
      </c>
      <c r="P22" s="7">
        <v>30</v>
      </c>
      <c r="Q22" s="9">
        <v>30</v>
      </c>
      <c r="R22" s="11">
        <f t="shared" si="3"/>
        <v>0.3125</v>
      </c>
      <c r="S22" s="13">
        <f t="shared" si="4"/>
        <v>0.21250000000000002</v>
      </c>
      <c r="T22" s="15">
        <f t="shared" si="5"/>
        <v>0.47499999999999998</v>
      </c>
    </row>
    <row r="23" spans="1:20">
      <c r="A23" s="2">
        <v>21</v>
      </c>
      <c r="B23" s="2" t="s">
        <v>48</v>
      </c>
      <c r="C23" s="3">
        <v>1.2</v>
      </c>
      <c r="D23" s="5">
        <f>755/1024</f>
        <v>0.7373046875</v>
      </c>
      <c r="E23" s="7">
        <f>855/1024</f>
        <v>0.8349609375</v>
      </c>
      <c r="F23" s="9">
        <f>555/1024</f>
        <v>0.5419921875</v>
      </c>
      <c r="G23" s="3">
        <v>1704</v>
      </c>
      <c r="H23" s="5">
        <v>1211</v>
      </c>
      <c r="I23" s="11">
        <f t="shared" si="0"/>
        <v>0.28931924882629112</v>
      </c>
      <c r="J23" s="7">
        <v>1369</v>
      </c>
      <c r="K23" s="13">
        <f t="shared" si="1"/>
        <v>0.19659624413145538</v>
      </c>
      <c r="L23" s="9">
        <v>890</v>
      </c>
      <c r="M23" s="15">
        <f t="shared" si="2"/>
        <v>0.47769953051643188</v>
      </c>
      <c r="N23" s="3">
        <v>30.56</v>
      </c>
      <c r="O23" s="5">
        <v>29.96</v>
      </c>
      <c r="P23" s="7">
        <v>29.97</v>
      </c>
      <c r="Q23" s="9">
        <v>29.97</v>
      </c>
      <c r="R23" s="11">
        <f t="shared" si="3"/>
        <v>0.38557942708333326</v>
      </c>
      <c r="S23" s="13">
        <f t="shared" si="4"/>
        <v>0.30419921875</v>
      </c>
      <c r="T23" s="15">
        <f t="shared" si="5"/>
        <v>0.54833984375</v>
      </c>
    </row>
    <row r="24" spans="1:20">
      <c r="A24" s="2">
        <v>22</v>
      </c>
      <c r="B24" s="2" t="s">
        <v>49</v>
      </c>
      <c r="C24" s="3">
        <v>3.4</v>
      </c>
      <c r="D24" s="5">
        <v>2.4</v>
      </c>
      <c r="E24" s="7">
        <v>2.8</v>
      </c>
      <c r="F24" s="9">
        <v>1.9</v>
      </c>
      <c r="G24" s="3">
        <v>2011</v>
      </c>
      <c r="H24" s="5">
        <v>1554</v>
      </c>
      <c r="I24" s="11">
        <f t="shared" si="0"/>
        <v>0.22725012431626057</v>
      </c>
      <c r="J24" s="7">
        <v>1711</v>
      </c>
      <c r="K24" s="13">
        <f t="shared" si="1"/>
        <v>0.14917951268025853</v>
      </c>
      <c r="L24" s="9">
        <v>1240</v>
      </c>
      <c r="M24" s="15">
        <f t="shared" si="2"/>
        <v>0.38339134758826454</v>
      </c>
      <c r="N24" s="3">
        <v>30.23</v>
      </c>
      <c r="O24" s="5">
        <v>30</v>
      </c>
      <c r="P24" s="7">
        <v>30</v>
      </c>
      <c r="Q24" s="9">
        <v>30</v>
      </c>
      <c r="R24" s="11">
        <f t="shared" si="3"/>
        <v>0.29411764705882348</v>
      </c>
      <c r="S24" s="13">
        <f t="shared" si="4"/>
        <v>0.17647058823529416</v>
      </c>
      <c r="T24" s="15">
        <f t="shared" si="5"/>
        <v>0.44117647058823528</v>
      </c>
    </row>
    <row r="25" spans="1:20">
      <c r="A25" s="2">
        <v>23</v>
      </c>
      <c r="B25" s="2" t="s">
        <v>50</v>
      </c>
      <c r="C25" s="3">
        <v>2.5</v>
      </c>
      <c r="D25" s="5">
        <v>1.8</v>
      </c>
      <c r="E25" s="7">
        <v>2</v>
      </c>
      <c r="F25" s="9">
        <v>1.4</v>
      </c>
      <c r="G25" s="3">
        <v>1497</v>
      </c>
      <c r="H25" s="5">
        <v>1192</v>
      </c>
      <c r="I25" s="11">
        <f t="shared" si="0"/>
        <v>0.2037408149632598</v>
      </c>
      <c r="J25" s="7">
        <v>1311</v>
      </c>
      <c r="K25" s="13">
        <f t="shared" si="1"/>
        <v>0.12424849699398799</v>
      </c>
      <c r="L25" s="9">
        <v>956</v>
      </c>
      <c r="M25" s="15">
        <f t="shared" si="2"/>
        <v>0.36138944555778219</v>
      </c>
      <c r="N25" s="3">
        <v>30.24</v>
      </c>
      <c r="O25" s="5">
        <v>30</v>
      </c>
      <c r="P25" s="7">
        <v>30</v>
      </c>
      <c r="Q25" s="9">
        <v>30</v>
      </c>
      <c r="R25" s="11">
        <f t="shared" si="3"/>
        <v>0.28000000000000003</v>
      </c>
      <c r="S25" s="13">
        <f t="shared" si="4"/>
        <v>0.19999999999999996</v>
      </c>
      <c r="T25" s="15">
        <f t="shared" si="5"/>
        <v>0.44000000000000006</v>
      </c>
    </row>
    <row r="26" spans="1:20">
      <c r="A26" s="2">
        <v>24</v>
      </c>
      <c r="B26" s="2" t="s">
        <v>51</v>
      </c>
      <c r="C26" s="3">
        <v>4.4000000000000004</v>
      </c>
      <c r="D26" s="5">
        <v>3.2</v>
      </c>
      <c r="E26" s="7">
        <v>3.5</v>
      </c>
      <c r="F26" s="9">
        <v>2.6</v>
      </c>
      <c r="G26" s="3">
        <v>1657</v>
      </c>
      <c r="H26" s="5">
        <v>1353</v>
      </c>
      <c r="I26" s="11">
        <f t="shared" si="0"/>
        <v>0.18346409173204592</v>
      </c>
      <c r="J26" s="7">
        <v>1432</v>
      </c>
      <c r="K26" s="13">
        <f t="shared" si="1"/>
        <v>0.13578756789378399</v>
      </c>
      <c r="L26" s="9">
        <v>1085</v>
      </c>
      <c r="M26" s="15">
        <f t="shared" si="2"/>
        <v>0.34520217260108632</v>
      </c>
      <c r="N26" s="3">
        <v>20.21</v>
      </c>
      <c r="O26" s="5">
        <v>20.05</v>
      </c>
      <c r="P26" s="7">
        <v>20.079999999999998</v>
      </c>
      <c r="Q26" s="9">
        <v>20.03</v>
      </c>
      <c r="R26" s="11">
        <f t="shared" si="3"/>
        <v>0.27272727272727271</v>
      </c>
      <c r="S26" s="13">
        <f t="shared" si="4"/>
        <v>0.20454545454545459</v>
      </c>
      <c r="T26" s="15">
        <f t="shared" si="5"/>
        <v>0.40909090909090917</v>
      </c>
    </row>
    <row r="27" spans="1:20">
      <c r="A27" s="2">
        <v>25</v>
      </c>
      <c r="B27" s="2" t="s">
        <v>52</v>
      </c>
      <c r="C27" s="3">
        <v>3</v>
      </c>
      <c r="D27" s="5">
        <v>2.2000000000000002</v>
      </c>
      <c r="E27" s="7">
        <v>2.4</v>
      </c>
      <c r="F27" s="9">
        <v>1.8</v>
      </c>
      <c r="G27" s="3">
        <v>1484</v>
      </c>
      <c r="H27" s="5">
        <v>1213</v>
      </c>
      <c r="I27" s="11">
        <f t="shared" si="0"/>
        <v>0.18261455525606474</v>
      </c>
      <c r="J27" s="7">
        <v>1293</v>
      </c>
      <c r="K27" s="13">
        <f t="shared" si="1"/>
        <v>0.12870619946091644</v>
      </c>
      <c r="L27" s="9">
        <v>970</v>
      </c>
      <c r="M27" s="15">
        <f t="shared" si="2"/>
        <v>0.34636118598382748</v>
      </c>
      <c r="N27" s="3">
        <v>23.73</v>
      </c>
      <c r="O27" s="5">
        <v>23.53</v>
      </c>
      <c r="P27" s="7">
        <v>23.5</v>
      </c>
      <c r="Q27" s="9">
        <v>23.5</v>
      </c>
      <c r="R27" s="11">
        <f t="shared" si="3"/>
        <v>0.26666666666666661</v>
      </c>
      <c r="S27" s="13">
        <f t="shared" si="4"/>
        <v>0.20000000000000007</v>
      </c>
      <c r="T27" s="15">
        <f t="shared" si="5"/>
        <v>0.4</v>
      </c>
    </row>
    <row r="28" spans="1:20">
      <c r="A28" s="2">
        <v>26</v>
      </c>
      <c r="B28" s="2" t="s">
        <v>53</v>
      </c>
      <c r="C28" s="3">
        <v>2.2999999999999998</v>
      </c>
      <c r="D28" s="5">
        <v>1.6</v>
      </c>
      <c r="E28" s="7">
        <v>2</v>
      </c>
      <c r="F28" s="9">
        <v>1.4</v>
      </c>
      <c r="G28" s="3">
        <v>1740</v>
      </c>
      <c r="H28" s="5">
        <v>1330</v>
      </c>
      <c r="I28" s="11">
        <f t="shared" si="0"/>
        <v>0.23563218390804597</v>
      </c>
      <c r="J28" s="7">
        <v>1597</v>
      </c>
      <c r="K28" s="13">
        <f t="shared" si="1"/>
        <v>8.2183908045976972E-2</v>
      </c>
      <c r="L28" s="9">
        <v>1129</v>
      </c>
      <c r="M28" s="15">
        <f t="shared" si="2"/>
        <v>0.35114942528735638</v>
      </c>
      <c r="N28" s="3">
        <v>30.3</v>
      </c>
      <c r="O28" s="5">
        <v>30</v>
      </c>
      <c r="P28" s="7">
        <v>30</v>
      </c>
      <c r="Q28" s="9">
        <v>30</v>
      </c>
      <c r="R28" s="11">
        <f t="shared" si="3"/>
        <v>0.30434782608695643</v>
      </c>
      <c r="S28" s="13">
        <f t="shared" si="4"/>
        <v>0.13043478260869557</v>
      </c>
      <c r="T28" s="15">
        <f t="shared" si="5"/>
        <v>0.39130434782608692</v>
      </c>
    </row>
    <row r="29" spans="1:20">
      <c r="A29" s="2">
        <v>27</v>
      </c>
      <c r="B29" s="2" t="s">
        <v>54</v>
      </c>
      <c r="C29" s="3">
        <v>6.6</v>
      </c>
      <c r="D29" s="5">
        <v>5</v>
      </c>
      <c r="E29" s="7">
        <v>5.3</v>
      </c>
      <c r="F29" s="9">
        <v>4</v>
      </c>
      <c r="G29" s="3">
        <v>2575</v>
      </c>
      <c r="H29" s="5">
        <v>2058</v>
      </c>
      <c r="I29" s="11">
        <f t="shared" si="0"/>
        <v>0.2007766990291262</v>
      </c>
      <c r="J29" s="7">
        <v>2127</v>
      </c>
      <c r="K29" s="13">
        <f t="shared" si="1"/>
        <v>0.17398058252427184</v>
      </c>
      <c r="L29" s="9">
        <v>1642</v>
      </c>
      <c r="M29" s="15">
        <f t="shared" si="2"/>
        <v>0.36233009708737862</v>
      </c>
      <c r="N29" s="3">
        <v>30.15</v>
      </c>
      <c r="O29" s="5">
        <v>30</v>
      </c>
      <c r="P29" s="7">
        <v>30</v>
      </c>
      <c r="Q29" s="9">
        <v>30</v>
      </c>
      <c r="R29" s="11">
        <f t="shared" si="3"/>
        <v>0.24242424242424243</v>
      </c>
      <c r="S29" s="13">
        <f t="shared" si="4"/>
        <v>0.19696969696969691</v>
      </c>
      <c r="T29" s="15">
        <f t="shared" si="5"/>
        <v>0.39393939393939392</v>
      </c>
    </row>
    <row r="30" spans="1:20">
      <c r="A30" s="2">
        <v>28</v>
      </c>
      <c r="B30" s="2" t="s">
        <v>55</v>
      </c>
      <c r="C30" s="3">
        <v>12.9</v>
      </c>
      <c r="D30" s="5">
        <v>9.5</v>
      </c>
      <c r="E30" s="7">
        <v>10.5</v>
      </c>
      <c r="F30" s="9">
        <v>7.8</v>
      </c>
      <c r="G30" s="3">
        <v>2899</v>
      </c>
      <c r="H30" s="5">
        <v>2301</v>
      </c>
      <c r="I30" s="11">
        <f t="shared" si="0"/>
        <v>0.20627802690582964</v>
      </c>
      <c r="J30" s="7">
        <v>2472</v>
      </c>
      <c r="K30" s="13">
        <f t="shared" si="1"/>
        <v>0.14729216971369441</v>
      </c>
      <c r="L30" s="9">
        <v>1890</v>
      </c>
      <c r="M30" s="15">
        <f t="shared" si="2"/>
        <v>0.34805105208692655</v>
      </c>
      <c r="N30" s="3">
        <v>30.07</v>
      </c>
      <c r="O30" s="5">
        <v>29.97</v>
      </c>
      <c r="P30" s="7">
        <v>29.97</v>
      </c>
      <c r="Q30" s="9">
        <v>29.97</v>
      </c>
      <c r="R30" s="11">
        <f t="shared" si="3"/>
        <v>0.26356589147286824</v>
      </c>
      <c r="S30" s="13">
        <f t="shared" si="4"/>
        <v>0.18604651162790697</v>
      </c>
      <c r="T30" s="15">
        <f t="shared" si="5"/>
        <v>0.39534883720930236</v>
      </c>
    </row>
    <row r="31" spans="1:20">
      <c r="A31" s="2">
        <v>29</v>
      </c>
      <c r="B31" s="2" t="s">
        <v>56</v>
      </c>
      <c r="C31" s="3">
        <v>4.7</v>
      </c>
      <c r="D31" s="5">
        <v>3</v>
      </c>
      <c r="E31" s="7">
        <v>3.7</v>
      </c>
      <c r="F31" s="9">
        <v>2.2999999999999998</v>
      </c>
      <c r="G31" s="3">
        <v>2124</v>
      </c>
      <c r="H31" s="5">
        <v>1462</v>
      </c>
      <c r="I31" s="11">
        <f t="shared" si="0"/>
        <v>0.31167608286252357</v>
      </c>
      <c r="J31" s="7">
        <v>1776</v>
      </c>
      <c r="K31" s="13">
        <f t="shared" si="1"/>
        <v>0.16384180790960456</v>
      </c>
      <c r="L31" s="9">
        <v>1143</v>
      </c>
      <c r="M31" s="15">
        <f t="shared" si="2"/>
        <v>0.46186440677966101</v>
      </c>
      <c r="N31" s="3">
        <v>30.18</v>
      </c>
      <c r="O31" s="5">
        <v>30</v>
      </c>
      <c r="P31" s="7">
        <v>30</v>
      </c>
      <c r="Q31" s="9">
        <v>30</v>
      </c>
      <c r="R31" s="11">
        <f t="shared" si="3"/>
        <v>0.36170212765957455</v>
      </c>
      <c r="S31" s="13">
        <f t="shared" si="4"/>
        <v>0.21276595744680848</v>
      </c>
      <c r="T31" s="15">
        <f t="shared" si="5"/>
        <v>0.5106382978723405</v>
      </c>
    </row>
    <row r="32" spans="1:20">
      <c r="A32" s="2">
        <v>30</v>
      </c>
      <c r="B32" s="2" t="s">
        <v>57</v>
      </c>
      <c r="C32" s="3">
        <v>20.100000000000001</v>
      </c>
      <c r="D32" s="5">
        <v>15.4</v>
      </c>
      <c r="E32" s="7">
        <v>16.600000000000001</v>
      </c>
      <c r="F32" s="9">
        <v>12.8</v>
      </c>
      <c r="G32" s="3">
        <v>3212</v>
      </c>
      <c r="H32" s="5">
        <v>2626</v>
      </c>
      <c r="I32" s="11">
        <f t="shared" si="0"/>
        <v>0.18244084682440842</v>
      </c>
      <c r="J32" s="7">
        <v>2761</v>
      </c>
      <c r="K32" s="13">
        <f t="shared" si="1"/>
        <v>0.1404109589041096</v>
      </c>
      <c r="L32" s="9">
        <v>2175</v>
      </c>
      <c r="M32" s="15">
        <f t="shared" si="2"/>
        <v>0.32285180572851802</v>
      </c>
      <c r="N32" s="3">
        <v>25.06</v>
      </c>
      <c r="O32" s="5">
        <v>25</v>
      </c>
      <c r="P32" s="7">
        <v>25</v>
      </c>
      <c r="Q32" s="9">
        <v>25</v>
      </c>
      <c r="R32" s="11">
        <f t="shared" si="3"/>
        <v>0.23383084577114432</v>
      </c>
      <c r="S32" s="13">
        <f t="shared" si="4"/>
        <v>0.17412935323383083</v>
      </c>
      <c r="T32" s="15">
        <f t="shared" si="5"/>
        <v>0.36318407960199006</v>
      </c>
    </row>
    <row r="33" spans="1:20">
      <c r="A33" s="2">
        <v>31</v>
      </c>
      <c r="B33" s="2" t="s">
        <v>58</v>
      </c>
      <c r="C33" s="3">
        <v>13.6</v>
      </c>
      <c r="D33" s="5">
        <v>8.9</v>
      </c>
      <c r="E33" s="7">
        <v>10.5</v>
      </c>
      <c r="F33" s="9">
        <v>6.9</v>
      </c>
      <c r="G33" s="3">
        <v>2032</v>
      </c>
      <c r="H33" s="5">
        <v>1463</v>
      </c>
      <c r="I33" s="11">
        <f t="shared" si="0"/>
        <v>0.28001968503937003</v>
      </c>
      <c r="J33" s="7">
        <v>1684</v>
      </c>
      <c r="K33" s="13">
        <f t="shared" si="1"/>
        <v>0.17125984251968507</v>
      </c>
      <c r="L33" s="9">
        <v>1138</v>
      </c>
      <c r="M33" s="15">
        <f t="shared" si="2"/>
        <v>0.43996062992125984</v>
      </c>
      <c r="N33" s="3">
        <v>30.06</v>
      </c>
      <c r="O33" s="5">
        <v>30</v>
      </c>
      <c r="P33" s="7">
        <v>30</v>
      </c>
      <c r="Q33" s="9">
        <v>30</v>
      </c>
      <c r="R33" s="11">
        <f t="shared" si="3"/>
        <v>0.34558823529411764</v>
      </c>
      <c r="S33" s="13">
        <f t="shared" si="4"/>
        <v>0.2279411764705882</v>
      </c>
      <c r="T33" s="15">
        <f t="shared" si="5"/>
        <v>0.49264705882352933</v>
      </c>
    </row>
    <row r="34" spans="1:20">
      <c r="A34" s="2">
        <v>32</v>
      </c>
      <c r="B34" s="2" t="s">
        <v>59</v>
      </c>
      <c r="C34" s="3">
        <v>7.2</v>
      </c>
      <c r="D34" s="5">
        <v>5.4</v>
      </c>
      <c r="E34" s="7">
        <v>5.9</v>
      </c>
      <c r="F34" s="9">
        <v>4.4000000000000004</v>
      </c>
      <c r="G34" s="3">
        <v>2141</v>
      </c>
      <c r="H34" s="5">
        <v>1737</v>
      </c>
      <c r="I34" s="11">
        <f t="shared" si="0"/>
        <v>0.18869687062120499</v>
      </c>
      <c r="J34" s="7">
        <v>1852</v>
      </c>
      <c r="K34" s="13">
        <f t="shared" si="1"/>
        <v>0.13498365249883237</v>
      </c>
      <c r="L34" s="9">
        <v>1417</v>
      </c>
      <c r="M34" s="15">
        <f t="shared" si="2"/>
        <v>0.33815973843998137</v>
      </c>
      <c r="N34" s="3">
        <v>30.12</v>
      </c>
      <c r="O34" s="5">
        <v>30</v>
      </c>
      <c r="P34" s="7">
        <v>30</v>
      </c>
      <c r="Q34" s="9">
        <v>30</v>
      </c>
      <c r="R34" s="11">
        <f t="shared" si="3"/>
        <v>0.25</v>
      </c>
      <c r="S34" s="13">
        <f t="shared" si="4"/>
        <v>0.18055555555555558</v>
      </c>
      <c r="T34" s="15">
        <f t="shared" si="5"/>
        <v>0.38888888888888884</v>
      </c>
    </row>
    <row r="35" spans="1:20">
      <c r="A35" s="2">
        <v>33</v>
      </c>
      <c r="B35" s="2" t="s">
        <v>60</v>
      </c>
      <c r="C35" s="3">
        <v>13.7</v>
      </c>
      <c r="D35" s="5">
        <v>10</v>
      </c>
      <c r="E35" s="7">
        <v>9.6999999999999993</v>
      </c>
      <c r="F35" s="9">
        <v>7</v>
      </c>
      <c r="G35" s="3">
        <v>1768</v>
      </c>
      <c r="H35" s="5">
        <v>1421</v>
      </c>
      <c r="I35" s="11">
        <f t="shared" si="0"/>
        <v>0.19626696832579182</v>
      </c>
      <c r="J35" s="7">
        <v>1337</v>
      </c>
      <c r="K35" s="13">
        <f t="shared" si="1"/>
        <v>0.24377828054298645</v>
      </c>
      <c r="L35" s="9">
        <v>1001</v>
      </c>
      <c r="M35" s="15">
        <f t="shared" si="2"/>
        <v>0.43382352941176472</v>
      </c>
      <c r="N35" s="3">
        <v>24.98</v>
      </c>
      <c r="O35" s="5">
        <v>24.92</v>
      </c>
      <c r="P35" s="7">
        <v>24.92</v>
      </c>
      <c r="Q35" s="9">
        <v>24.92</v>
      </c>
      <c r="R35" s="11">
        <f t="shared" si="3"/>
        <v>0.27007299270072993</v>
      </c>
      <c r="S35" s="13">
        <f t="shared" si="4"/>
        <v>0.29197080291970801</v>
      </c>
      <c r="T35" s="15">
        <f t="shared" si="5"/>
        <v>0.48905109489051091</v>
      </c>
    </row>
    <row r="36" spans="1:20">
      <c r="A36" s="2">
        <v>34</v>
      </c>
      <c r="B36" s="2" t="s">
        <v>61</v>
      </c>
      <c r="C36" s="3">
        <v>3.7</v>
      </c>
      <c r="D36" s="5">
        <v>2.6</v>
      </c>
      <c r="E36" s="7">
        <v>3</v>
      </c>
      <c r="F36" s="9">
        <v>2.1</v>
      </c>
      <c r="G36" s="3">
        <v>1562</v>
      </c>
      <c r="H36" s="5">
        <v>1220</v>
      </c>
      <c r="I36" s="11">
        <f t="shared" si="0"/>
        <v>0.21895006402048656</v>
      </c>
      <c r="J36" s="7">
        <v>1345</v>
      </c>
      <c r="K36" s="13">
        <f t="shared" si="1"/>
        <v>0.13892445582586432</v>
      </c>
      <c r="L36" s="9">
        <v>964</v>
      </c>
      <c r="M36" s="15">
        <f t="shared" si="2"/>
        <v>0.38284250960307298</v>
      </c>
      <c r="N36" s="3">
        <v>30.17</v>
      </c>
      <c r="O36" s="5">
        <v>30</v>
      </c>
      <c r="P36" s="7">
        <v>30</v>
      </c>
      <c r="Q36" s="9">
        <v>30</v>
      </c>
      <c r="R36" s="11">
        <f t="shared" si="3"/>
        <v>0.29729729729729726</v>
      </c>
      <c r="S36" s="13">
        <f t="shared" si="4"/>
        <v>0.18918918918918926</v>
      </c>
      <c r="T36" s="15">
        <f t="shared" si="5"/>
        <v>0.43243243243243246</v>
      </c>
    </row>
    <row r="37" spans="1:20">
      <c r="A37" s="2">
        <v>35</v>
      </c>
      <c r="B37" s="2" t="s">
        <v>62</v>
      </c>
      <c r="C37" s="3">
        <v>3.7</v>
      </c>
      <c r="D37" s="5">
        <v>2.7</v>
      </c>
      <c r="E37" s="7">
        <v>2.8</v>
      </c>
      <c r="F37" s="9">
        <v>2</v>
      </c>
      <c r="G37" s="3">
        <v>1832</v>
      </c>
      <c r="H37" s="5">
        <v>1452</v>
      </c>
      <c r="I37" s="11">
        <f t="shared" si="0"/>
        <v>0.20742358078602618</v>
      </c>
      <c r="J37" s="7">
        <v>1509</v>
      </c>
      <c r="K37" s="13">
        <f t="shared" si="1"/>
        <v>0.17631004366812231</v>
      </c>
      <c r="L37" s="9">
        <v>1118</v>
      </c>
      <c r="M37" s="15">
        <f t="shared" si="2"/>
        <v>0.38973799126637554</v>
      </c>
      <c r="N37" s="3">
        <v>30.2</v>
      </c>
      <c r="O37" s="5">
        <v>30</v>
      </c>
      <c r="P37" s="7">
        <v>30</v>
      </c>
      <c r="Q37" s="9">
        <v>30</v>
      </c>
      <c r="R37" s="11">
        <f t="shared" si="3"/>
        <v>0.27027027027027029</v>
      </c>
      <c r="S37" s="13">
        <f t="shared" si="4"/>
        <v>0.24324324324324331</v>
      </c>
      <c r="T37" s="15">
        <f t="shared" si="5"/>
        <v>0.45945945945945954</v>
      </c>
    </row>
    <row r="38" spans="1:20">
      <c r="A38" s="2">
        <v>36</v>
      </c>
      <c r="B38" s="2" t="s">
        <v>63</v>
      </c>
      <c r="C38" s="3">
        <v>6.2</v>
      </c>
      <c r="D38" s="5">
        <v>4.3</v>
      </c>
      <c r="E38" s="7">
        <v>4.7</v>
      </c>
      <c r="F38" s="9">
        <v>3.2</v>
      </c>
      <c r="G38" s="3">
        <v>2144</v>
      </c>
      <c r="H38" s="5">
        <v>1608</v>
      </c>
      <c r="I38" s="11">
        <f t="shared" si="0"/>
        <v>0.25</v>
      </c>
      <c r="J38" s="7">
        <v>1733</v>
      </c>
      <c r="K38" s="13">
        <f t="shared" si="1"/>
        <v>0.19169776119402981</v>
      </c>
      <c r="L38" s="9">
        <v>1219</v>
      </c>
      <c r="M38" s="15">
        <f t="shared" si="2"/>
        <v>0.43143656716417911</v>
      </c>
      <c r="N38" s="3">
        <v>30.14</v>
      </c>
      <c r="O38" s="5">
        <v>30</v>
      </c>
      <c r="P38" s="7">
        <v>30</v>
      </c>
      <c r="Q38" s="9">
        <v>30</v>
      </c>
      <c r="R38" s="11">
        <f t="shared" si="3"/>
        <v>0.30645161290322587</v>
      </c>
      <c r="S38" s="13">
        <f t="shared" si="4"/>
        <v>0.24193548387096775</v>
      </c>
      <c r="T38" s="15">
        <f t="shared" si="5"/>
        <v>0.4838709677419355</v>
      </c>
    </row>
    <row r="39" spans="1:20">
      <c r="A39" s="2">
        <v>37</v>
      </c>
      <c r="B39" s="2" t="s">
        <v>64</v>
      </c>
      <c r="C39" s="3">
        <v>8.6</v>
      </c>
      <c r="D39" s="5">
        <v>6.1</v>
      </c>
      <c r="E39" s="7">
        <v>6.7</v>
      </c>
      <c r="F39" s="9">
        <v>4.8</v>
      </c>
      <c r="G39" s="3">
        <v>3307</v>
      </c>
      <c r="H39" s="5">
        <v>2497</v>
      </c>
      <c r="I39" s="11">
        <f t="shared" si="0"/>
        <v>0.24493498639250078</v>
      </c>
      <c r="J39" s="7">
        <v>2685</v>
      </c>
      <c r="K39" s="13">
        <f t="shared" si="1"/>
        <v>0.18808587843967339</v>
      </c>
      <c r="L39" s="9">
        <v>1947</v>
      </c>
      <c r="M39" s="15">
        <f t="shared" si="2"/>
        <v>0.41124886604172961</v>
      </c>
      <c r="N39" s="3">
        <v>60.15</v>
      </c>
      <c r="O39" s="5">
        <v>60</v>
      </c>
      <c r="P39" s="7">
        <v>60</v>
      </c>
      <c r="Q39" s="9">
        <v>60</v>
      </c>
      <c r="R39" s="11">
        <f t="shared" si="3"/>
        <v>0.29069767441860461</v>
      </c>
      <c r="S39" s="13">
        <f t="shared" si="4"/>
        <v>0.22093023255813948</v>
      </c>
      <c r="T39" s="15">
        <f t="shared" si="5"/>
        <v>0.44186046511627908</v>
      </c>
    </row>
    <row r="40" spans="1:20">
      <c r="A40" s="2">
        <v>38</v>
      </c>
      <c r="B40" s="2" t="s">
        <v>65</v>
      </c>
      <c r="C40" s="3">
        <v>7.3</v>
      </c>
      <c r="D40" s="5">
        <v>4.7</v>
      </c>
      <c r="E40" s="7">
        <v>5.7</v>
      </c>
      <c r="F40" s="9">
        <v>3.6</v>
      </c>
      <c r="G40" s="3">
        <v>2810</v>
      </c>
      <c r="H40" s="5">
        <v>1919</v>
      </c>
      <c r="I40" s="11">
        <f t="shared" si="0"/>
        <v>0.31708185053380777</v>
      </c>
      <c r="J40" s="7">
        <v>2283</v>
      </c>
      <c r="K40" s="13">
        <f t="shared" si="1"/>
        <v>0.18754448398576518</v>
      </c>
      <c r="L40" s="9">
        <v>1493</v>
      </c>
      <c r="M40" s="15">
        <f t="shared" si="2"/>
        <v>0.46868327402135235</v>
      </c>
      <c r="N40" s="3">
        <v>30.15</v>
      </c>
      <c r="O40" s="5">
        <v>30</v>
      </c>
      <c r="P40" s="7">
        <v>30</v>
      </c>
      <c r="Q40" s="9">
        <v>30</v>
      </c>
      <c r="R40" s="11">
        <f t="shared" si="3"/>
        <v>0.35616438356164382</v>
      </c>
      <c r="S40" s="13">
        <f t="shared" si="4"/>
        <v>0.21917808219178081</v>
      </c>
      <c r="T40" s="15">
        <f t="shared" si="5"/>
        <v>0.50684931506849318</v>
      </c>
    </row>
    <row r="41" spans="1:20">
      <c r="A41" s="2">
        <v>39</v>
      </c>
      <c r="B41" s="2" t="s">
        <v>66</v>
      </c>
      <c r="C41" s="3">
        <v>8.1999999999999993</v>
      </c>
      <c r="D41" s="5">
        <v>6</v>
      </c>
      <c r="E41" s="7">
        <v>6.7</v>
      </c>
      <c r="F41" s="9">
        <v>4.9000000000000004</v>
      </c>
      <c r="G41" s="3">
        <v>2037</v>
      </c>
      <c r="H41" s="5">
        <v>1612</v>
      </c>
      <c r="I41" s="11">
        <f t="shared" si="0"/>
        <v>0.20864015709376538</v>
      </c>
      <c r="J41" s="7">
        <v>1764</v>
      </c>
      <c r="K41" s="13">
        <f t="shared" si="1"/>
        <v>0.134020618556701</v>
      </c>
      <c r="L41" s="9">
        <v>1319</v>
      </c>
      <c r="M41" s="15">
        <f t="shared" si="2"/>
        <v>0.35247913598429059</v>
      </c>
      <c r="N41" s="3">
        <v>30.1</v>
      </c>
      <c r="O41" s="5">
        <v>30</v>
      </c>
      <c r="P41" s="7">
        <v>30</v>
      </c>
      <c r="Q41" s="9">
        <v>30</v>
      </c>
      <c r="R41" s="11">
        <f t="shared" si="3"/>
        <v>0.26829268292682917</v>
      </c>
      <c r="S41" s="13">
        <f t="shared" si="4"/>
        <v>0.18292682926829262</v>
      </c>
      <c r="T41" s="15">
        <f t="shared" si="5"/>
        <v>0.40243902439024382</v>
      </c>
    </row>
    <row r="42" spans="1:20">
      <c r="A42" s="2">
        <v>40</v>
      </c>
      <c r="B42" s="2" t="s">
        <v>67</v>
      </c>
      <c r="C42" s="3">
        <v>11</v>
      </c>
      <c r="D42" s="5">
        <v>7.7</v>
      </c>
      <c r="E42" s="7">
        <v>11.1</v>
      </c>
      <c r="F42" s="9">
        <v>7.6</v>
      </c>
      <c r="G42" s="3">
        <v>4110</v>
      </c>
      <c r="H42" s="5">
        <v>3024</v>
      </c>
      <c r="I42" s="11">
        <f t="shared" si="0"/>
        <v>0.26423357664233582</v>
      </c>
      <c r="J42" s="7">
        <v>4238</v>
      </c>
      <c r="K42" s="13">
        <f t="shared" si="1"/>
        <v>-3.1143552311435618E-2</v>
      </c>
      <c r="L42" s="9">
        <v>3011</v>
      </c>
      <c r="M42" s="15">
        <f t="shared" si="2"/>
        <v>0.26739659367396595</v>
      </c>
      <c r="N42" s="3">
        <v>30.14</v>
      </c>
      <c r="O42" s="5">
        <v>30</v>
      </c>
      <c r="P42" s="7">
        <v>30</v>
      </c>
      <c r="Q42" s="9">
        <v>30</v>
      </c>
      <c r="R42" s="11">
        <f t="shared" si="3"/>
        <v>0.29999999999999993</v>
      </c>
      <c r="S42" s="13">
        <f t="shared" si="4"/>
        <v>-9.0909090909090384E-3</v>
      </c>
      <c r="T42" s="15">
        <f t="shared" si="5"/>
        <v>0.30909090909090908</v>
      </c>
    </row>
    <row r="43" spans="1:20">
      <c r="A43" s="2">
        <v>41</v>
      </c>
      <c r="B43" s="2" t="s">
        <v>68</v>
      </c>
      <c r="C43" s="3">
        <v>4.7</v>
      </c>
      <c r="D43" s="5">
        <v>3.2</v>
      </c>
      <c r="E43" s="7">
        <v>3.5</v>
      </c>
      <c r="F43" s="9">
        <v>2.4</v>
      </c>
      <c r="G43" s="3">
        <v>2022</v>
      </c>
      <c r="H43" s="5">
        <v>1470</v>
      </c>
      <c r="I43" s="11">
        <f t="shared" si="0"/>
        <v>0.27299703264094954</v>
      </c>
      <c r="J43" s="7">
        <v>1574</v>
      </c>
      <c r="K43" s="13">
        <f t="shared" si="1"/>
        <v>0.22156280909990111</v>
      </c>
      <c r="L43" s="9">
        <v>1104</v>
      </c>
      <c r="M43" s="15">
        <f t="shared" si="2"/>
        <v>0.45400593471810091</v>
      </c>
      <c r="N43" s="3">
        <v>30.17</v>
      </c>
      <c r="O43" s="5">
        <v>30</v>
      </c>
      <c r="P43" s="7">
        <v>30</v>
      </c>
      <c r="Q43" s="9">
        <v>30</v>
      </c>
      <c r="R43" s="11">
        <f t="shared" si="3"/>
        <v>0.31914893617021278</v>
      </c>
      <c r="S43" s="13">
        <f t="shared" si="4"/>
        <v>0.25531914893617025</v>
      </c>
      <c r="T43" s="15">
        <f t="shared" si="5"/>
        <v>0.48936170212765961</v>
      </c>
    </row>
    <row r="44" spans="1:20">
      <c r="A44" s="2">
        <v>42</v>
      </c>
      <c r="B44" s="2" t="s">
        <v>69</v>
      </c>
      <c r="C44" s="3">
        <v>3.8</v>
      </c>
      <c r="D44" s="5">
        <v>2.5</v>
      </c>
      <c r="E44" s="7">
        <v>2.9</v>
      </c>
      <c r="F44" s="9">
        <v>1.9</v>
      </c>
      <c r="G44" s="3">
        <v>2319</v>
      </c>
      <c r="H44" s="5">
        <v>1650</v>
      </c>
      <c r="I44" s="11">
        <f t="shared" si="0"/>
        <v>0.28848641655886154</v>
      </c>
      <c r="J44" s="7">
        <v>1876</v>
      </c>
      <c r="K44" s="13">
        <f t="shared" si="1"/>
        <v>0.19103061664510568</v>
      </c>
      <c r="L44" s="9">
        <v>1254</v>
      </c>
      <c r="M44" s="15">
        <f t="shared" si="2"/>
        <v>0.45924967658473481</v>
      </c>
      <c r="N44" s="3">
        <v>30.24</v>
      </c>
      <c r="O44" s="5">
        <v>30</v>
      </c>
      <c r="P44" s="7">
        <v>30</v>
      </c>
      <c r="Q44" s="9">
        <v>30</v>
      </c>
      <c r="R44" s="11">
        <f t="shared" si="3"/>
        <v>0.34210526315789469</v>
      </c>
      <c r="S44" s="13">
        <f t="shared" si="4"/>
        <v>0.23684210526315785</v>
      </c>
      <c r="T44" s="15">
        <f t="shared" si="5"/>
        <v>0.5</v>
      </c>
    </row>
    <row r="45" spans="1:20">
      <c r="A45" s="2">
        <v>43</v>
      </c>
      <c r="B45" s="2" t="s">
        <v>70</v>
      </c>
      <c r="C45" s="3">
        <v>24.7</v>
      </c>
      <c r="D45" s="5">
        <v>17.3</v>
      </c>
      <c r="E45" s="7">
        <v>19.8</v>
      </c>
      <c r="F45" s="9">
        <v>13.9</v>
      </c>
      <c r="G45" s="3">
        <v>3162</v>
      </c>
      <c r="H45" s="5">
        <v>2367</v>
      </c>
      <c r="I45" s="11">
        <f t="shared" si="0"/>
        <v>0.25142314990512338</v>
      </c>
      <c r="J45" s="7">
        <v>2624</v>
      </c>
      <c r="K45" s="13">
        <f t="shared" si="1"/>
        <v>0.17014547754585707</v>
      </c>
      <c r="L45" s="9">
        <v>1894</v>
      </c>
      <c r="M45" s="15">
        <f t="shared" si="2"/>
        <v>0.40101201771030992</v>
      </c>
      <c r="N45" s="3">
        <v>25.05</v>
      </c>
      <c r="O45" s="5">
        <v>25</v>
      </c>
      <c r="P45" s="7">
        <v>25</v>
      </c>
      <c r="Q45" s="9">
        <v>25</v>
      </c>
      <c r="R45" s="11">
        <f t="shared" si="3"/>
        <v>0.2995951417004048</v>
      </c>
      <c r="S45" s="13">
        <f t="shared" si="4"/>
        <v>0.19838056680161942</v>
      </c>
      <c r="T45" s="15">
        <f t="shared" si="5"/>
        <v>0.43724696356275305</v>
      </c>
    </row>
    <row r="46" spans="1:20">
      <c r="A46" s="2">
        <v>44</v>
      </c>
      <c r="B46" s="2" t="s">
        <v>71</v>
      </c>
      <c r="C46" s="3">
        <v>10</v>
      </c>
      <c r="D46" s="5">
        <v>7.3</v>
      </c>
      <c r="E46" s="7">
        <v>8.5</v>
      </c>
      <c r="F46" s="9">
        <v>6.3</v>
      </c>
      <c r="G46" s="3">
        <v>3925</v>
      </c>
      <c r="H46" s="5">
        <v>3031</v>
      </c>
      <c r="I46" s="11">
        <f t="shared" si="0"/>
        <v>0.22777070063694271</v>
      </c>
      <c r="J46" s="7">
        <v>3441</v>
      </c>
      <c r="K46" s="13">
        <f t="shared" si="1"/>
        <v>0.12331210191082798</v>
      </c>
      <c r="L46" s="9">
        <v>2590</v>
      </c>
      <c r="M46" s="15">
        <f t="shared" si="2"/>
        <v>0.34012738853503188</v>
      </c>
      <c r="N46" s="3">
        <v>30.13</v>
      </c>
      <c r="O46" s="5">
        <v>29.97</v>
      </c>
      <c r="P46" s="7">
        <v>29.97</v>
      </c>
      <c r="Q46" s="9">
        <v>29.97</v>
      </c>
      <c r="R46" s="11">
        <f t="shared" si="3"/>
        <v>0.27</v>
      </c>
      <c r="S46" s="13">
        <f t="shared" si="4"/>
        <v>0.15000000000000002</v>
      </c>
      <c r="T46" s="15">
        <f t="shared" si="5"/>
        <v>0.37</v>
      </c>
    </row>
    <row r="47" spans="1:20">
      <c r="A47" s="2">
        <v>45</v>
      </c>
      <c r="B47" s="2" t="s">
        <v>72</v>
      </c>
      <c r="C47" s="3">
        <v>8.5</v>
      </c>
      <c r="D47" s="5">
        <v>5.7</v>
      </c>
      <c r="E47" s="7">
        <v>6.8</v>
      </c>
      <c r="F47" s="9">
        <v>4.5999999999999996</v>
      </c>
      <c r="G47" s="3">
        <v>1839</v>
      </c>
      <c r="H47" s="5">
        <v>1357</v>
      </c>
      <c r="I47" s="11">
        <f t="shared" si="0"/>
        <v>0.26209896682979883</v>
      </c>
      <c r="J47" s="7">
        <v>1585</v>
      </c>
      <c r="K47" s="13">
        <f t="shared" si="1"/>
        <v>0.13811854268624257</v>
      </c>
      <c r="L47" s="9">
        <v>1091</v>
      </c>
      <c r="M47" s="15">
        <f t="shared" si="2"/>
        <v>0.40674279499728117</v>
      </c>
      <c r="N47" s="3">
        <v>30.09</v>
      </c>
      <c r="O47" s="5">
        <v>30</v>
      </c>
      <c r="P47" s="7">
        <v>30</v>
      </c>
      <c r="Q47" s="9">
        <v>30</v>
      </c>
      <c r="R47" s="11">
        <f t="shared" si="3"/>
        <v>0.32941176470588229</v>
      </c>
      <c r="S47" s="13">
        <f t="shared" si="4"/>
        <v>0.20000000000000007</v>
      </c>
      <c r="T47" s="15">
        <f t="shared" si="5"/>
        <v>0.45882352941176474</v>
      </c>
    </row>
    <row r="48" spans="1:20">
      <c r="A48" s="2">
        <v>46</v>
      </c>
      <c r="B48" s="2" t="s">
        <v>73</v>
      </c>
      <c r="C48" s="3">
        <v>3.2</v>
      </c>
      <c r="D48" s="5">
        <v>2.1</v>
      </c>
      <c r="E48" s="7">
        <v>2.6</v>
      </c>
      <c r="F48" s="9">
        <v>1.7</v>
      </c>
      <c r="G48" s="3">
        <v>1548</v>
      </c>
      <c r="H48" s="5">
        <v>1153</v>
      </c>
      <c r="I48" s="11">
        <f t="shared" si="0"/>
        <v>0.2551679586563308</v>
      </c>
      <c r="J48" s="7">
        <v>1348</v>
      </c>
      <c r="K48" s="13">
        <f t="shared" si="1"/>
        <v>0.12919896640826878</v>
      </c>
      <c r="L48" s="9">
        <v>922</v>
      </c>
      <c r="M48" s="15">
        <f t="shared" si="2"/>
        <v>0.40439276485788112</v>
      </c>
      <c r="N48" s="3">
        <v>30.2</v>
      </c>
      <c r="O48" s="5">
        <v>30</v>
      </c>
      <c r="P48" s="7">
        <v>30</v>
      </c>
      <c r="Q48" s="9">
        <v>30</v>
      </c>
      <c r="R48" s="11">
        <f t="shared" si="3"/>
        <v>0.34375</v>
      </c>
      <c r="S48" s="13">
        <f t="shared" si="4"/>
        <v>0.1875</v>
      </c>
      <c r="T48" s="15">
        <f t="shared" si="5"/>
        <v>0.46875</v>
      </c>
    </row>
    <row r="49" spans="1:20">
      <c r="A49" s="2">
        <v>47</v>
      </c>
      <c r="B49" s="2" t="s">
        <v>74</v>
      </c>
      <c r="C49" s="3">
        <v>3.7</v>
      </c>
      <c r="D49" s="5">
        <v>2.6</v>
      </c>
      <c r="E49" s="7">
        <v>2.8</v>
      </c>
      <c r="F49" s="9">
        <v>1.9</v>
      </c>
      <c r="G49" s="3">
        <v>1563</v>
      </c>
      <c r="H49" s="5">
        <v>1163</v>
      </c>
      <c r="I49" s="11">
        <f t="shared" si="0"/>
        <v>0.25591810620601407</v>
      </c>
      <c r="J49" s="7">
        <v>1240</v>
      </c>
      <c r="K49" s="13">
        <f t="shared" si="1"/>
        <v>0.20665387076135633</v>
      </c>
      <c r="L49" s="9">
        <v>879</v>
      </c>
      <c r="M49" s="15">
        <f t="shared" si="2"/>
        <v>0.43761996161228411</v>
      </c>
      <c r="N49" s="3">
        <v>30.17</v>
      </c>
      <c r="O49" s="5">
        <v>30</v>
      </c>
      <c r="P49" s="7">
        <v>30</v>
      </c>
      <c r="Q49" s="9">
        <v>30</v>
      </c>
      <c r="R49" s="11">
        <f t="shared" si="3"/>
        <v>0.29729729729729726</v>
      </c>
      <c r="S49" s="13">
        <f t="shared" si="4"/>
        <v>0.24324324324324331</v>
      </c>
      <c r="T49" s="15">
        <f t="shared" si="5"/>
        <v>0.48648648648648651</v>
      </c>
    </row>
    <row r="50" spans="1:20">
      <c r="A50" s="2">
        <v>48</v>
      </c>
      <c r="B50" s="2" t="s">
        <v>75</v>
      </c>
      <c r="C50" s="3">
        <v>10</v>
      </c>
      <c r="D50" s="5">
        <v>7.9</v>
      </c>
      <c r="E50" s="7">
        <v>8.4</v>
      </c>
      <c r="F50" s="9">
        <v>6.6</v>
      </c>
      <c r="G50" s="3">
        <v>2585</v>
      </c>
      <c r="H50" s="5">
        <v>2195</v>
      </c>
      <c r="I50" s="11">
        <f t="shared" si="0"/>
        <v>0.15087040618955516</v>
      </c>
      <c r="J50" s="7">
        <v>2285</v>
      </c>
      <c r="K50" s="13">
        <f t="shared" si="1"/>
        <v>0.11605415860735013</v>
      </c>
      <c r="L50" s="9">
        <v>1846</v>
      </c>
      <c r="M50" s="15">
        <f t="shared" si="2"/>
        <v>0.2858800773694391</v>
      </c>
      <c r="N50" s="3">
        <v>27.1</v>
      </c>
      <c r="O50" s="5">
        <v>27</v>
      </c>
      <c r="P50" s="7">
        <v>27</v>
      </c>
      <c r="Q50" s="9">
        <v>27</v>
      </c>
      <c r="R50" s="11">
        <f t="shared" si="3"/>
        <v>0.20999999999999996</v>
      </c>
      <c r="S50" s="13">
        <f t="shared" si="4"/>
        <v>0.15999999999999992</v>
      </c>
      <c r="T50" s="15">
        <f t="shared" si="5"/>
        <v>0.34000000000000008</v>
      </c>
    </row>
    <row r="51" spans="1:20">
      <c r="A51" s="2">
        <v>49</v>
      </c>
      <c r="B51" s="2" t="s">
        <v>76</v>
      </c>
      <c r="C51" s="3">
        <v>3</v>
      </c>
      <c r="D51" s="5">
        <v>2</v>
      </c>
      <c r="E51" s="7">
        <v>2.2999999999999998</v>
      </c>
      <c r="F51" s="9">
        <v>1.4</v>
      </c>
      <c r="G51" s="3">
        <v>1149</v>
      </c>
      <c r="H51" s="5">
        <v>809</v>
      </c>
      <c r="I51" s="11">
        <f t="shared" si="0"/>
        <v>0.2959094865100087</v>
      </c>
      <c r="J51" s="7">
        <v>914</v>
      </c>
      <c r="K51" s="13">
        <f t="shared" si="1"/>
        <v>0.20452567449956482</v>
      </c>
      <c r="L51" s="9">
        <v>598</v>
      </c>
      <c r="M51" s="15">
        <f t="shared" si="2"/>
        <v>0.47954743255004351</v>
      </c>
      <c r="N51" s="3">
        <v>30.15</v>
      </c>
      <c r="O51" s="5">
        <v>30</v>
      </c>
      <c r="P51" s="7">
        <v>30</v>
      </c>
      <c r="Q51" s="9">
        <v>30</v>
      </c>
      <c r="R51" s="11">
        <f t="shared" si="3"/>
        <v>0.33333333333333337</v>
      </c>
      <c r="S51" s="13">
        <f t="shared" si="4"/>
        <v>0.23333333333333339</v>
      </c>
      <c r="T51" s="15">
        <f t="shared" si="5"/>
        <v>0.53333333333333344</v>
      </c>
    </row>
    <row r="52" spans="1:20">
      <c r="A52" s="2">
        <v>50</v>
      </c>
      <c r="B52" s="2" t="s">
        <v>77</v>
      </c>
      <c r="C52" s="3">
        <v>12.9</v>
      </c>
      <c r="D52" s="5">
        <v>9.3000000000000007</v>
      </c>
      <c r="E52" s="7">
        <v>9.6</v>
      </c>
      <c r="F52" s="9">
        <v>7</v>
      </c>
      <c r="G52" s="3">
        <v>3404</v>
      </c>
      <c r="H52" s="5">
        <v>2607</v>
      </c>
      <c r="I52" s="11">
        <f t="shared" si="0"/>
        <v>0.23413631022326675</v>
      </c>
      <c r="J52" s="7">
        <v>2636</v>
      </c>
      <c r="K52" s="13">
        <f t="shared" si="1"/>
        <v>0.22561692126909516</v>
      </c>
      <c r="L52" s="9">
        <v>1963</v>
      </c>
      <c r="M52" s="15">
        <f t="shared" si="2"/>
        <v>0.4233254994124559</v>
      </c>
      <c r="N52" s="3">
        <v>30.07</v>
      </c>
      <c r="O52" s="5">
        <v>29.97</v>
      </c>
      <c r="P52" s="7">
        <v>29.97</v>
      </c>
      <c r="Q52" s="9">
        <v>29.97</v>
      </c>
      <c r="R52" s="11">
        <f t="shared" si="3"/>
        <v>0.27906976744186041</v>
      </c>
      <c r="S52" s="13">
        <f t="shared" si="4"/>
        <v>0.2558139534883721</v>
      </c>
      <c r="T52" s="15">
        <f t="shared" si="5"/>
        <v>0.45736434108527135</v>
      </c>
    </row>
    <row r="53" spans="1:20">
      <c r="A53" s="2">
        <v>51</v>
      </c>
      <c r="B53" s="2" t="s">
        <v>78</v>
      </c>
      <c r="C53" s="3">
        <v>13</v>
      </c>
      <c r="D53" s="5">
        <v>9.4</v>
      </c>
      <c r="E53" s="7">
        <v>10.199999999999999</v>
      </c>
      <c r="F53" s="9">
        <v>7.3</v>
      </c>
      <c r="G53" s="3">
        <v>3941</v>
      </c>
      <c r="H53" s="5">
        <v>2979</v>
      </c>
      <c r="I53" s="11">
        <f t="shared" si="0"/>
        <v>0.24410048211113933</v>
      </c>
      <c r="J53" s="7">
        <v>3125</v>
      </c>
      <c r="K53" s="13">
        <f t="shared" si="1"/>
        <v>0.20705404719614307</v>
      </c>
      <c r="L53" s="9">
        <v>2311</v>
      </c>
      <c r="M53" s="15">
        <f t="shared" si="2"/>
        <v>0.41360060898249174</v>
      </c>
      <c r="N53" s="3">
        <v>30.12</v>
      </c>
      <c r="O53" s="5">
        <v>30</v>
      </c>
      <c r="P53" s="7">
        <v>30</v>
      </c>
      <c r="Q53" s="9">
        <v>30</v>
      </c>
      <c r="R53" s="11">
        <f t="shared" si="3"/>
        <v>0.27692307692307694</v>
      </c>
      <c r="S53" s="13">
        <f t="shared" si="4"/>
        <v>0.2153846153846154</v>
      </c>
      <c r="T53" s="15">
        <f t="shared" si="5"/>
        <v>0.43846153846153846</v>
      </c>
    </row>
    <row r="54" spans="1:20">
      <c r="A54" s="2">
        <v>52</v>
      </c>
      <c r="B54" s="2" t="s">
        <v>79</v>
      </c>
      <c r="C54" s="3">
        <v>6.9</v>
      </c>
      <c r="D54" s="5">
        <v>4.5</v>
      </c>
      <c r="E54" s="7">
        <v>5.2</v>
      </c>
      <c r="F54" s="9">
        <v>3.3</v>
      </c>
      <c r="G54" s="3">
        <v>3581</v>
      </c>
      <c r="H54" s="5">
        <v>2467</v>
      </c>
      <c r="I54" s="11">
        <f t="shared" si="0"/>
        <v>0.31108628874616029</v>
      </c>
      <c r="J54" s="7">
        <v>2770</v>
      </c>
      <c r="K54" s="13">
        <f t="shared" si="1"/>
        <v>0.22647305222005032</v>
      </c>
      <c r="L54" s="9">
        <v>1842</v>
      </c>
      <c r="M54" s="15">
        <f t="shared" si="2"/>
        <v>0.48561854230661827</v>
      </c>
      <c r="N54" s="3">
        <v>30.2</v>
      </c>
      <c r="O54" s="5">
        <v>30</v>
      </c>
      <c r="P54" s="7">
        <v>30</v>
      </c>
      <c r="Q54" s="9">
        <v>30</v>
      </c>
      <c r="R54" s="11">
        <f t="shared" si="3"/>
        <v>0.34782608695652173</v>
      </c>
      <c r="S54" s="13">
        <f t="shared" si="4"/>
        <v>0.24637681159420288</v>
      </c>
      <c r="T54" s="15">
        <f t="shared" si="5"/>
        <v>0.52173913043478271</v>
      </c>
    </row>
    <row r="55" spans="1:20">
      <c r="A55" s="2">
        <v>53</v>
      </c>
      <c r="B55" s="2" t="s">
        <v>80</v>
      </c>
      <c r="C55" s="3">
        <v>2.6</v>
      </c>
      <c r="D55" s="5">
        <v>1.8</v>
      </c>
      <c r="E55" s="7">
        <v>2.1</v>
      </c>
      <c r="F55" s="9">
        <v>1.4</v>
      </c>
      <c r="G55" s="3">
        <v>1331</v>
      </c>
      <c r="H55" s="5">
        <v>1024</v>
      </c>
      <c r="I55" s="11">
        <f t="shared" si="0"/>
        <v>0.23065364387678433</v>
      </c>
      <c r="J55" s="7">
        <v>1156</v>
      </c>
      <c r="K55" s="13">
        <f t="shared" si="1"/>
        <v>0.13148009015777606</v>
      </c>
      <c r="L55" s="9">
        <v>802</v>
      </c>
      <c r="M55" s="15">
        <f t="shared" si="2"/>
        <v>0.39744552967693458</v>
      </c>
      <c r="N55" s="3">
        <v>25.21</v>
      </c>
      <c r="O55" s="5">
        <v>25</v>
      </c>
      <c r="P55" s="7">
        <v>25</v>
      </c>
      <c r="Q55" s="9">
        <v>25</v>
      </c>
      <c r="R55" s="11">
        <f t="shared" si="3"/>
        <v>0.30769230769230771</v>
      </c>
      <c r="S55" s="13">
        <f t="shared" si="4"/>
        <v>0.19230769230769229</v>
      </c>
      <c r="T55" s="15">
        <f t="shared" si="5"/>
        <v>0.46153846153846156</v>
      </c>
    </row>
    <row r="56" spans="1:20">
      <c r="A56" s="2">
        <v>54</v>
      </c>
      <c r="B56" s="2" t="s">
        <v>81</v>
      </c>
      <c r="C56" s="3">
        <v>5.5</v>
      </c>
      <c r="D56" s="5">
        <v>4.2</v>
      </c>
      <c r="E56" s="7">
        <v>4.3</v>
      </c>
      <c r="F56" s="9">
        <v>3.2</v>
      </c>
      <c r="G56" s="3">
        <v>2866</v>
      </c>
      <c r="H56" s="5">
        <v>2301</v>
      </c>
      <c r="I56" s="11">
        <f t="shared" si="0"/>
        <v>0.19713886950453596</v>
      </c>
      <c r="J56" s="7">
        <v>2325</v>
      </c>
      <c r="K56" s="13">
        <f t="shared" si="1"/>
        <v>0.18876482903000702</v>
      </c>
      <c r="L56" s="9">
        <v>1784</v>
      </c>
      <c r="M56" s="15">
        <f t="shared" si="2"/>
        <v>0.37752965806001393</v>
      </c>
      <c r="N56" s="3">
        <v>30.2</v>
      </c>
      <c r="O56" s="5">
        <v>30</v>
      </c>
      <c r="P56" s="7">
        <v>30</v>
      </c>
      <c r="Q56" s="9">
        <v>30</v>
      </c>
      <c r="R56" s="11">
        <f t="shared" si="3"/>
        <v>0.23636363636363633</v>
      </c>
      <c r="S56" s="13">
        <f t="shared" si="4"/>
        <v>0.21818181818181825</v>
      </c>
      <c r="T56" s="15">
        <f t="shared" si="5"/>
        <v>0.4181818181818181</v>
      </c>
    </row>
    <row r="57" spans="1:20">
      <c r="A57" s="2">
        <v>55</v>
      </c>
      <c r="B57" s="2" t="s">
        <v>82</v>
      </c>
      <c r="C57" s="3">
        <v>3.1</v>
      </c>
      <c r="D57" s="5">
        <v>2.1</v>
      </c>
      <c r="E57" s="7">
        <v>2.4</v>
      </c>
      <c r="F57" s="9">
        <v>1.7</v>
      </c>
      <c r="G57" s="3">
        <v>1509</v>
      </c>
      <c r="H57" s="5">
        <v>1166</v>
      </c>
      <c r="I57" s="11">
        <f t="shared" si="0"/>
        <v>0.22730284956925118</v>
      </c>
      <c r="J57" s="7">
        <v>1295</v>
      </c>
      <c r="K57" s="13">
        <f t="shared" si="1"/>
        <v>0.14181577203445994</v>
      </c>
      <c r="L57" s="9">
        <v>917</v>
      </c>
      <c r="M57" s="15">
        <f t="shared" si="2"/>
        <v>0.39231278992710406</v>
      </c>
      <c r="N57" s="3">
        <v>30.2</v>
      </c>
      <c r="O57" s="5">
        <v>30</v>
      </c>
      <c r="P57" s="7">
        <v>30</v>
      </c>
      <c r="Q57" s="9">
        <v>30</v>
      </c>
      <c r="R57" s="11">
        <f t="shared" si="3"/>
        <v>0.32258064516129026</v>
      </c>
      <c r="S57" s="13">
        <f t="shared" si="4"/>
        <v>0.22580645161290325</v>
      </c>
      <c r="T57" s="15">
        <f t="shared" si="5"/>
        <v>0.45161290322580649</v>
      </c>
    </row>
    <row r="58" spans="1:20">
      <c r="A58" s="2">
        <v>56</v>
      </c>
      <c r="B58" s="2" t="s">
        <v>83</v>
      </c>
      <c r="C58" s="3">
        <v>10.199999999999999</v>
      </c>
      <c r="D58" s="5">
        <v>6.9</v>
      </c>
      <c r="E58" s="7">
        <v>8.3000000000000007</v>
      </c>
      <c r="F58" s="9">
        <v>5.6</v>
      </c>
      <c r="G58" s="3">
        <v>2810</v>
      </c>
      <c r="H58" s="5">
        <v>2056</v>
      </c>
      <c r="I58" s="11">
        <f t="shared" si="0"/>
        <v>0.26832740213523132</v>
      </c>
      <c r="J58" s="7">
        <v>2380</v>
      </c>
      <c r="K58" s="13">
        <f t="shared" si="1"/>
        <v>0.15302491103202842</v>
      </c>
      <c r="L58" s="9">
        <v>1663</v>
      </c>
      <c r="M58" s="15">
        <f t="shared" si="2"/>
        <v>0.40818505338078293</v>
      </c>
      <c r="N58" s="3">
        <v>30.11</v>
      </c>
      <c r="O58" s="5">
        <v>30</v>
      </c>
      <c r="P58" s="7">
        <v>30</v>
      </c>
      <c r="Q58" s="9">
        <v>30</v>
      </c>
      <c r="R58" s="11">
        <f t="shared" si="3"/>
        <v>0.32352941176470584</v>
      </c>
      <c r="S58" s="13">
        <f t="shared" si="4"/>
        <v>0.18627450980392146</v>
      </c>
      <c r="T58" s="15">
        <f t="shared" si="5"/>
        <v>0.4509803921568627</v>
      </c>
    </row>
    <row r="59" spans="1:20">
      <c r="A59" s="2">
        <v>57</v>
      </c>
      <c r="B59" s="2" t="s">
        <v>84</v>
      </c>
      <c r="C59" s="3">
        <v>11.1</v>
      </c>
      <c r="D59" s="5">
        <v>8.1999999999999993</v>
      </c>
      <c r="E59" s="7">
        <v>8.4</v>
      </c>
      <c r="F59" s="9">
        <v>6.2</v>
      </c>
      <c r="G59" s="3">
        <v>2051</v>
      </c>
      <c r="H59" s="5">
        <v>1665</v>
      </c>
      <c r="I59" s="11">
        <f t="shared" si="0"/>
        <v>0.18820087762067284</v>
      </c>
      <c r="J59" s="7">
        <v>1650</v>
      </c>
      <c r="K59" s="13">
        <f t="shared" si="1"/>
        <v>0.19551438322769377</v>
      </c>
      <c r="L59" s="9">
        <v>1255</v>
      </c>
      <c r="M59" s="15">
        <f t="shared" si="2"/>
        <v>0.38810336421257918</v>
      </c>
      <c r="N59" s="3">
        <v>30.07</v>
      </c>
      <c r="O59" s="5">
        <v>30</v>
      </c>
      <c r="P59" s="7">
        <v>30</v>
      </c>
      <c r="Q59" s="9">
        <v>30</v>
      </c>
      <c r="R59" s="11">
        <f t="shared" si="3"/>
        <v>0.26126126126126126</v>
      </c>
      <c r="S59" s="13">
        <f t="shared" si="4"/>
        <v>0.2432432432432432</v>
      </c>
      <c r="T59" s="15">
        <f t="shared" si="5"/>
        <v>0.44144144144144137</v>
      </c>
    </row>
    <row r="60" spans="1:20">
      <c r="A60" s="2">
        <v>58</v>
      </c>
      <c r="B60" s="2" t="s">
        <v>85</v>
      </c>
      <c r="C60" s="3">
        <v>6.3</v>
      </c>
      <c r="D60" s="5">
        <v>4.3</v>
      </c>
      <c r="E60" s="7">
        <v>4.5999999999999996</v>
      </c>
      <c r="F60" s="9">
        <v>3.2</v>
      </c>
      <c r="G60" s="3">
        <v>3453</v>
      </c>
      <c r="H60" s="5">
        <v>2490</v>
      </c>
      <c r="I60" s="11">
        <f t="shared" si="0"/>
        <v>0.27888792354474368</v>
      </c>
      <c r="J60" s="7">
        <v>2584</v>
      </c>
      <c r="K60" s="13">
        <f t="shared" si="1"/>
        <v>0.25166521865044889</v>
      </c>
      <c r="L60" s="9">
        <v>1811</v>
      </c>
      <c r="M60" s="15">
        <f t="shared" si="2"/>
        <v>0.47552852591949035</v>
      </c>
      <c r="N60" s="3">
        <v>30.21</v>
      </c>
      <c r="O60" s="5">
        <v>30</v>
      </c>
      <c r="P60" s="7">
        <v>30</v>
      </c>
      <c r="Q60" s="9">
        <v>30</v>
      </c>
      <c r="R60" s="11">
        <f t="shared" si="3"/>
        <v>0.31746031746031744</v>
      </c>
      <c r="S60" s="13">
        <f t="shared" si="4"/>
        <v>0.26984126984126988</v>
      </c>
      <c r="T60" s="15">
        <f t="shared" si="5"/>
        <v>0.49206349206349198</v>
      </c>
    </row>
    <row r="61" spans="1:20">
      <c r="A61" s="2">
        <v>59</v>
      </c>
      <c r="B61" s="2" t="s">
        <v>86</v>
      </c>
      <c r="C61" s="3">
        <v>2.9</v>
      </c>
      <c r="D61" s="5">
        <v>2</v>
      </c>
      <c r="E61" s="7">
        <v>2.2000000000000002</v>
      </c>
      <c r="F61" s="9">
        <v>1.5</v>
      </c>
      <c r="G61" s="3">
        <v>2168</v>
      </c>
      <c r="H61" s="5">
        <v>1632</v>
      </c>
      <c r="I61" s="11">
        <f t="shared" si="0"/>
        <v>0.24723247232472323</v>
      </c>
      <c r="J61" s="7">
        <v>1785</v>
      </c>
      <c r="K61" s="13">
        <f t="shared" si="1"/>
        <v>0.17666051660516602</v>
      </c>
      <c r="L61" s="9">
        <v>1265</v>
      </c>
      <c r="M61" s="15">
        <f t="shared" si="2"/>
        <v>0.41651291512915134</v>
      </c>
      <c r="N61" s="3">
        <v>30.3</v>
      </c>
      <c r="O61" s="5">
        <v>30</v>
      </c>
      <c r="P61" s="7">
        <v>30</v>
      </c>
      <c r="Q61" s="9">
        <v>30</v>
      </c>
      <c r="R61" s="11">
        <f t="shared" si="3"/>
        <v>0.31034482758620685</v>
      </c>
      <c r="S61" s="13">
        <f t="shared" si="4"/>
        <v>0.24137931034482751</v>
      </c>
      <c r="T61" s="15">
        <f t="shared" si="5"/>
        <v>0.48275862068965514</v>
      </c>
    </row>
    <row r="62" spans="1:20">
      <c r="A62" s="2">
        <v>60</v>
      </c>
      <c r="B62" s="2" t="s">
        <v>87</v>
      </c>
      <c r="C62" s="3">
        <v>2.9</v>
      </c>
      <c r="D62" s="5">
        <v>1.7</v>
      </c>
      <c r="E62" s="7">
        <v>2.2999999999999998</v>
      </c>
      <c r="F62" s="9">
        <v>1.3</v>
      </c>
      <c r="G62" s="3">
        <v>837</v>
      </c>
      <c r="H62" s="5">
        <v>546</v>
      </c>
      <c r="I62" s="11">
        <f t="shared" si="0"/>
        <v>0.3476702508960573</v>
      </c>
      <c r="J62" s="7">
        <v>722</v>
      </c>
      <c r="K62" s="13">
        <f t="shared" si="1"/>
        <v>0.13739545997610514</v>
      </c>
      <c r="L62" s="9">
        <v>421</v>
      </c>
      <c r="M62" s="15">
        <f t="shared" si="2"/>
        <v>0.49701314217443249</v>
      </c>
      <c r="N62" s="3">
        <v>25.12</v>
      </c>
      <c r="O62" s="5">
        <v>25</v>
      </c>
      <c r="P62" s="7">
        <v>25</v>
      </c>
      <c r="Q62" s="9">
        <v>25</v>
      </c>
      <c r="R62" s="11">
        <f t="shared" si="3"/>
        <v>0.41379310344827591</v>
      </c>
      <c r="S62" s="13">
        <f t="shared" si="4"/>
        <v>0.20689655172413801</v>
      </c>
      <c r="T62" s="15">
        <f t="shared" si="5"/>
        <v>0.55172413793103448</v>
      </c>
    </row>
    <row r="63" spans="1:20">
      <c r="A63" s="2">
        <v>61</v>
      </c>
      <c r="B63" s="2" t="s">
        <v>88</v>
      </c>
      <c r="C63" s="3">
        <v>12</v>
      </c>
      <c r="D63" s="5">
        <v>8.4</v>
      </c>
      <c r="E63" s="7">
        <v>9.4</v>
      </c>
      <c r="F63" s="9">
        <v>6.6</v>
      </c>
      <c r="G63" s="3">
        <v>2595</v>
      </c>
      <c r="H63" s="5">
        <v>1967</v>
      </c>
      <c r="I63" s="11">
        <f t="shared" si="0"/>
        <v>0.24200385356454723</v>
      </c>
      <c r="J63" s="7">
        <v>2147</v>
      </c>
      <c r="K63" s="13">
        <f t="shared" si="1"/>
        <v>0.17263969171483617</v>
      </c>
      <c r="L63" s="9">
        <v>1540</v>
      </c>
      <c r="M63" s="15">
        <f t="shared" si="2"/>
        <v>0.40655105973025052</v>
      </c>
      <c r="N63" s="3">
        <v>60.08</v>
      </c>
      <c r="O63" s="5">
        <v>60</v>
      </c>
      <c r="P63" s="7">
        <v>60</v>
      </c>
      <c r="Q63" s="9">
        <v>60</v>
      </c>
      <c r="R63" s="11">
        <f t="shared" si="3"/>
        <v>0.29999999999999993</v>
      </c>
      <c r="S63" s="13">
        <f t="shared" si="4"/>
        <v>0.21666666666666667</v>
      </c>
      <c r="T63" s="15">
        <f t="shared" si="5"/>
        <v>0.45000000000000007</v>
      </c>
    </row>
    <row r="64" spans="1:20">
      <c r="A64" s="2">
        <v>62</v>
      </c>
      <c r="B64" s="2" t="s">
        <v>89</v>
      </c>
      <c r="C64" s="3">
        <v>2.2999999999999998</v>
      </c>
      <c r="D64" s="5">
        <v>1.6</v>
      </c>
      <c r="E64" s="7">
        <v>1.8</v>
      </c>
      <c r="F64" s="9">
        <v>1.3</v>
      </c>
      <c r="G64" s="3">
        <v>907</v>
      </c>
      <c r="H64" s="5">
        <v>760</v>
      </c>
      <c r="I64" s="11">
        <f t="shared" si="0"/>
        <v>0.16207276736493936</v>
      </c>
      <c r="J64" s="7">
        <v>834</v>
      </c>
      <c r="K64" s="13">
        <f t="shared" si="1"/>
        <v>8.0485115766262383E-2</v>
      </c>
      <c r="L64" s="9">
        <v>607</v>
      </c>
      <c r="M64" s="15">
        <f t="shared" si="2"/>
        <v>0.33076074972436609</v>
      </c>
      <c r="N64" s="3">
        <v>30.17</v>
      </c>
      <c r="O64" s="5">
        <v>30</v>
      </c>
      <c r="P64" s="7">
        <v>30</v>
      </c>
      <c r="Q64" s="9">
        <v>30</v>
      </c>
      <c r="R64" s="11">
        <f t="shared" si="3"/>
        <v>0.30434782608695643</v>
      </c>
      <c r="S64" s="13">
        <f t="shared" si="4"/>
        <v>0.21739130434782605</v>
      </c>
      <c r="T64" s="15">
        <f t="shared" si="5"/>
        <v>0.43478260869565211</v>
      </c>
    </row>
    <row r="65" spans="1:20">
      <c r="A65" s="2">
        <v>63</v>
      </c>
      <c r="B65" s="2" t="s">
        <v>90</v>
      </c>
      <c r="C65" s="3">
        <v>23.7</v>
      </c>
      <c r="D65" s="5">
        <v>15.6</v>
      </c>
      <c r="E65" s="7">
        <v>19.100000000000001</v>
      </c>
      <c r="F65" s="9">
        <v>12.6</v>
      </c>
      <c r="G65" s="3">
        <v>3220</v>
      </c>
      <c r="H65" s="5">
        <v>2266</v>
      </c>
      <c r="I65" s="11">
        <f t="shared" si="0"/>
        <v>0.29627329192546581</v>
      </c>
      <c r="J65" s="7">
        <v>2705</v>
      </c>
      <c r="K65" s="13">
        <f t="shared" si="1"/>
        <v>0.15993788819875776</v>
      </c>
      <c r="L65" s="9">
        <v>1828</v>
      </c>
      <c r="M65" s="15">
        <f t="shared" si="2"/>
        <v>0.43229813664596273</v>
      </c>
      <c r="N65" s="3">
        <v>29.05</v>
      </c>
      <c r="O65" s="5">
        <v>29</v>
      </c>
      <c r="P65" s="7">
        <v>29</v>
      </c>
      <c r="Q65" s="9">
        <v>29</v>
      </c>
      <c r="R65" s="11">
        <f t="shared" si="3"/>
        <v>0.34177215189873422</v>
      </c>
      <c r="S65" s="13">
        <f t="shared" si="4"/>
        <v>0.19409282700421937</v>
      </c>
      <c r="T65" s="15">
        <f t="shared" si="5"/>
        <v>0.46835443037974689</v>
      </c>
    </row>
    <row r="66" spans="1:20">
      <c r="A66" s="2">
        <v>64</v>
      </c>
      <c r="B66" s="2" t="s">
        <v>91</v>
      </c>
      <c r="C66" s="3">
        <v>5</v>
      </c>
      <c r="D66" s="5">
        <v>3.5</v>
      </c>
      <c r="E66" s="7">
        <v>3.9</v>
      </c>
      <c r="F66" s="9">
        <v>2.7</v>
      </c>
      <c r="G66" s="3">
        <v>1481</v>
      </c>
      <c r="H66" s="5">
        <v>1175</v>
      </c>
      <c r="I66" s="11">
        <f t="shared" si="0"/>
        <v>0.20661715057393648</v>
      </c>
      <c r="J66" s="7">
        <v>1261</v>
      </c>
      <c r="K66" s="13">
        <f t="shared" si="1"/>
        <v>0.14854827819041183</v>
      </c>
      <c r="L66" s="9">
        <v>909</v>
      </c>
      <c r="M66" s="15">
        <f t="shared" si="2"/>
        <v>0.38622552329507087</v>
      </c>
      <c r="N66" s="3">
        <v>30.12</v>
      </c>
      <c r="O66" s="5">
        <v>30</v>
      </c>
      <c r="P66" s="7">
        <v>30</v>
      </c>
      <c r="Q66" s="9">
        <v>30</v>
      </c>
      <c r="R66" s="11">
        <f t="shared" si="3"/>
        <v>0.30000000000000004</v>
      </c>
      <c r="S66" s="13">
        <f t="shared" si="4"/>
        <v>0.21999999999999997</v>
      </c>
      <c r="T66" s="15">
        <f t="shared" si="5"/>
        <v>0.45999999999999996</v>
      </c>
    </row>
    <row r="67" spans="1:20">
      <c r="A67" s="2">
        <v>65</v>
      </c>
      <c r="B67" s="2" t="s">
        <v>92</v>
      </c>
      <c r="C67" s="3">
        <v>10.1</v>
      </c>
      <c r="D67" s="5">
        <v>7.3</v>
      </c>
      <c r="E67" s="7">
        <v>7.9</v>
      </c>
      <c r="F67" s="9">
        <v>5.6</v>
      </c>
      <c r="G67" s="3">
        <v>1216</v>
      </c>
      <c r="H67" s="5">
        <v>990</v>
      </c>
      <c r="I67" s="11">
        <f t="shared" si="0"/>
        <v>0.18585526315789469</v>
      </c>
      <c r="J67" s="7">
        <v>1047</v>
      </c>
      <c r="K67" s="13">
        <f t="shared" si="1"/>
        <v>0.13898026315789469</v>
      </c>
      <c r="L67" s="9">
        <v>769</v>
      </c>
      <c r="M67" s="15">
        <f t="shared" si="2"/>
        <v>0.36759868421052633</v>
      </c>
      <c r="N67" s="3">
        <v>25.05</v>
      </c>
      <c r="O67" s="5">
        <v>25</v>
      </c>
      <c r="P67" s="7">
        <v>25</v>
      </c>
      <c r="Q67" s="9">
        <v>25</v>
      </c>
      <c r="R67" s="11">
        <f t="shared" si="3"/>
        <v>0.27722772277227725</v>
      </c>
      <c r="S67" s="13">
        <f t="shared" si="4"/>
        <v>0.21782178217821779</v>
      </c>
      <c r="T67" s="15">
        <f t="shared" si="5"/>
        <v>0.44554455445544561</v>
      </c>
    </row>
    <row r="68" spans="1:20">
      <c r="A68" s="2">
        <v>66</v>
      </c>
      <c r="B68" s="2" t="s">
        <v>93</v>
      </c>
      <c r="C68" s="3">
        <v>30.5</v>
      </c>
      <c r="D68" s="5">
        <v>21.2</v>
      </c>
      <c r="E68" s="7">
        <v>25.9</v>
      </c>
      <c r="F68" s="9">
        <v>17.899999999999999</v>
      </c>
      <c r="G68" s="3">
        <v>3962</v>
      </c>
      <c r="H68" s="5">
        <v>2909</v>
      </c>
      <c r="I68" s="11">
        <f t="shared" si="0"/>
        <v>0.26577486118122162</v>
      </c>
      <c r="J68" s="7">
        <v>3466</v>
      </c>
      <c r="K68" s="13">
        <f t="shared" si="1"/>
        <v>0.12518929833417469</v>
      </c>
      <c r="L68" s="9">
        <v>2464</v>
      </c>
      <c r="M68" s="15">
        <f t="shared" si="2"/>
        <v>0.37809187279151946</v>
      </c>
      <c r="N68" s="3">
        <v>30.05</v>
      </c>
      <c r="O68" s="5">
        <v>30</v>
      </c>
      <c r="P68" s="7">
        <v>30</v>
      </c>
      <c r="Q68" s="9">
        <v>30</v>
      </c>
      <c r="R68" s="11">
        <f t="shared" si="3"/>
        <v>0.30491803278688523</v>
      </c>
      <c r="S68" s="13">
        <f t="shared" si="4"/>
        <v>0.15081967213114755</v>
      </c>
      <c r="T68" s="15">
        <f t="shared" si="5"/>
        <v>0.41311475409836074</v>
      </c>
    </row>
    <row r="69" spans="1:20">
      <c r="A69" s="2">
        <v>67</v>
      </c>
      <c r="B69" s="2" t="s">
        <v>94</v>
      </c>
      <c r="C69" s="3">
        <v>6.5</v>
      </c>
      <c r="D69" s="5">
        <v>4.4000000000000004</v>
      </c>
      <c r="E69" s="7">
        <v>4.8</v>
      </c>
      <c r="F69" s="9">
        <v>3.3</v>
      </c>
      <c r="G69" s="3">
        <v>1040</v>
      </c>
      <c r="H69" s="5">
        <v>784</v>
      </c>
      <c r="I69" s="11">
        <f t="shared" ref="I69:I232" si="6">1-(H69/G69)</f>
        <v>0.24615384615384617</v>
      </c>
      <c r="J69" s="7">
        <v>824</v>
      </c>
      <c r="K69" s="13">
        <f t="shared" ref="K69:K132" si="7">1-(J69/G69)</f>
        <v>0.20769230769230773</v>
      </c>
      <c r="L69" s="9">
        <v>576</v>
      </c>
      <c r="M69" s="15">
        <f t="shared" ref="M69:M132" si="8">1-(L69/G69)</f>
        <v>0.44615384615384612</v>
      </c>
      <c r="N69" s="3">
        <v>30.06</v>
      </c>
      <c r="O69" s="5">
        <v>30</v>
      </c>
      <c r="P69" s="7">
        <v>30</v>
      </c>
      <c r="Q69" s="9">
        <v>30</v>
      </c>
      <c r="R69" s="11">
        <f t="shared" ref="R69:R132" si="9">1-(D69/C69)</f>
        <v>0.32307692307692304</v>
      </c>
      <c r="S69" s="13">
        <f t="shared" ref="S69:S132" si="10">1-(E69/C69)</f>
        <v>0.26153846153846161</v>
      </c>
      <c r="T69" s="15">
        <f t="shared" ref="T69:T132" si="11">1-(F69/C69)</f>
        <v>0.49230769230769234</v>
      </c>
    </row>
    <row r="70" spans="1:20">
      <c r="A70" s="2">
        <v>68</v>
      </c>
      <c r="B70" s="2" t="s">
        <v>95</v>
      </c>
      <c r="C70" s="3">
        <v>5.9</v>
      </c>
      <c r="D70" s="5">
        <v>4.2</v>
      </c>
      <c r="E70" s="7">
        <v>4.5999999999999996</v>
      </c>
      <c r="F70" s="9">
        <v>3.3</v>
      </c>
      <c r="G70" s="3">
        <v>3058</v>
      </c>
      <c r="H70" s="5">
        <v>2300</v>
      </c>
      <c r="I70" s="11">
        <f t="shared" si="6"/>
        <v>0.2478744277305428</v>
      </c>
      <c r="J70" s="7">
        <v>2424</v>
      </c>
      <c r="K70" s="13">
        <f t="shared" si="7"/>
        <v>0.20732504905166771</v>
      </c>
      <c r="L70" s="9">
        <v>1781</v>
      </c>
      <c r="M70" s="15">
        <f t="shared" si="8"/>
        <v>0.41759319816873774</v>
      </c>
      <c r="N70" s="3">
        <v>30.2</v>
      </c>
      <c r="O70" s="5">
        <v>30</v>
      </c>
      <c r="P70" s="7">
        <v>30</v>
      </c>
      <c r="Q70" s="9">
        <v>30</v>
      </c>
      <c r="R70" s="11">
        <f t="shared" si="9"/>
        <v>0.28813559322033899</v>
      </c>
      <c r="S70" s="13">
        <f t="shared" si="10"/>
        <v>0.22033898305084754</v>
      </c>
      <c r="T70" s="15">
        <f t="shared" si="11"/>
        <v>0.44067796610169496</v>
      </c>
    </row>
    <row r="71" spans="1:20">
      <c r="A71" s="2">
        <v>69</v>
      </c>
      <c r="B71" s="2" t="s">
        <v>96</v>
      </c>
      <c r="C71" s="3">
        <v>18.2</v>
      </c>
      <c r="D71" s="5">
        <v>12</v>
      </c>
      <c r="E71" s="7">
        <v>14.2</v>
      </c>
      <c r="F71" s="9">
        <v>9.4</v>
      </c>
      <c r="G71" s="3">
        <v>3225</v>
      </c>
      <c r="H71" s="5">
        <v>2266</v>
      </c>
      <c r="I71" s="11">
        <f t="shared" si="6"/>
        <v>0.29736434108527132</v>
      </c>
      <c r="J71" s="7">
        <v>2629</v>
      </c>
      <c r="K71" s="13">
        <f t="shared" si="7"/>
        <v>0.18480620155038763</v>
      </c>
      <c r="L71" s="9">
        <v>1775</v>
      </c>
      <c r="M71" s="15">
        <f t="shared" si="8"/>
        <v>0.44961240310077522</v>
      </c>
      <c r="N71" s="3">
        <v>30.07</v>
      </c>
      <c r="O71" s="5">
        <v>30</v>
      </c>
      <c r="P71" s="7">
        <v>30</v>
      </c>
      <c r="Q71" s="9">
        <v>30</v>
      </c>
      <c r="R71" s="11">
        <f t="shared" si="9"/>
        <v>0.34065934065934067</v>
      </c>
      <c r="S71" s="13">
        <f t="shared" si="10"/>
        <v>0.21978021978021978</v>
      </c>
      <c r="T71" s="15">
        <f t="shared" si="11"/>
        <v>0.48351648351648346</v>
      </c>
    </row>
    <row r="72" spans="1:20">
      <c r="A72" s="2">
        <v>70</v>
      </c>
      <c r="B72" s="2" t="s">
        <v>97</v>
      </c>
      <c r="C72" s="3">
        <f>983/1024</f>
        <v>0.9599609375</v>
      </c>
      <c r="D72" s="5">
        <f>703/1024</f>
        <v>0.6865234375</v>
      </c>
      <c r="E72" s="7">
        <f>743/1024</f>
        <v>0.7255859375</v>
      </c>
      <c r="F72" s="9">
        <f>527/1024</f>
        <v>0.5146484375</v>
      </c>
      <c r="G72" s="3">
        <v>506</v>
      </c>
      <c r="H72" s="5">
        <v>429</v>
      </c>
      <c r="I72" s="11">
        <f t="shared" si="6"/>
        <v>0.15217391304347827</v>
      </c>
      <c r="J72" s="7">
        <v>441</v>
      </c>
      <c r="K72" s="13">
        <f t="shared" si="7"/>
        <v>0.12845849802371545</v>
      </c>
      <c r="L72" s="9">
        <v>321</v>
      </c>
      <c r="M72" s="15">
        <f t="shared" si="8"/>
        <v>0.36561264822134387</v>
      </c>
      <c r="N72" s="3">
        <v>30.22</v>
      </c>
      <c r="O72" s="5">
        <v>30</v>
      </c>
      <c r="P72" s="7">
        <v>30</v>
      </c>
      <c r="Q72" s="9">
        <v>30</v>
      </c>
      <c r="R72" s="11">
        <f t="shared" si="9"/>
        <v>0.28484231943031535</v>
      </c>
      <c r="S72" s="13">
        <f t="shared" si="10"/>
        <v>0.24415055951169884</v>
      </c>
      <c r="T72" s="15">
        <f t="shared" si="11"/>
        <v>0.46388606307222791</v>
      </c>
    </row>
    <row r="73" spans="1:20">
      <c r="A73" s="2">
        <v>71</v>
      </c>
      <c r="B73" s="2" t="s">
        <v>98</v>
      </c>
      <c r="C73" s="3">
        <v>25.7</v>
      </c>
      <c r="D73" s="5">
        <v>18.899999999999999</v>
      </c>
      <c r="E73" s="7">
        <v>22.2</v>
      </c>
      <c r="F73" s="9">
        <v>16.2</v>
      </c>
      <c r="G73" s="3">
        <v>3876</v>
      </c>
      <c r="H73" s="5">
        <v>3016</v>
      </c>
      <c r="I73" s="11">
        <f t="shared" si="6"/>
        <v>0.22187822497420018</v>
      </c>
      <c r="J73" s="7">
        <v>3458</v>
      </c>
      <c r="K73" s="13">
        <f t="shared" si="7"/>
        <v>0.10784313725490191</v>
      </c>
      <c r="L73" s="9">
        <v>2590</v>
      </c>
      <c r="M73" s="15">
        <f t="shared" si="8"/>
        <v>0.33178534571723428</v>
      </c>
      <c r="N73" s="3">
        <v>30.03</v>
      </c>
      <c r="O73" s="5">
        <v>29.97</v>
      </c>
      <c r="P73" s="7">
        <v>29.97</v>
      </c>
      <c r="Q73" s="9">
        <v>29.97</v>
      </c>
      <c r="R73" s="11">
        <f t="shared" si="9"/>
        <v>0.26459143968871601</v>
      </c>
      <c r="S73" s="13">
        <f t="shared" si="10"/>
        <v>0.13618677042801552</v>
      </c>
      <c r="T73" s="15">
        <f t="shared" si="11"/>
        <v>0.36964980544747084</v>
      </c>
    </row>
    <row r="74" spans="1:20">
      <c r="A74" s="2">
        <v>72</v>
      </c>
      <c r="B74" s="2" t="s">
        <v>99</v>
      </c>
      <c r="C74" s="3">
        <v>3.8</v>
      </c>
      <c r="D74" s="5">
        <v>2.7</v>
      </c>
      <c r="E74" s="7">
        <v>2.9</v>
      </c>
      <c r="F74" s="9">
        <v>2</v>
      </c>
      <c r="G74" s="3">
        <v>2091</v>
      </c>
      <c r="H74" s="5">
        <v>1579</v>
      </c>
      <c r="I74" s="11">
        <f t="shared" si="6"/>
        <v>0.24485891917742708</v>
      </c>
      <c r="J74" s="7">
        <v>1637</v>
      </c>
      <c r="K74" s="13">
        <f t="shared" si="7"/>
        <v>0.2171209947393592</v>
      </c>
      <c r="L74" s="9">
        <v>1189</v>
      </c>
      <c r="M74" s="15">
        <f t="shared" si="8"/>
        <v>0.43137254901960786</v>
      </c>
      <c r="N74" s="3">
        <v>30.21</v>
      </c>
      <c r="O74" s="5">
        <v>30</v>
      </c>
      <c r="P74" s="7">
        <v>30</v>
      </c>
      <c r="Q74" s="9">
        <v>30</v>
      </c>
      <c r="R74" s="11">
        <f t="shared" si="9"/>
        <v>0.28947368421052622</v>
      </c>
      <c r="S74" s="13">
        <f t="shared" si="10"/>
        <v>0.23684210526315785</v>
      </c>
      <c r="T74" s="15">
        <f t="shared" si="11"/>
        <v>0.47368421052631582</v>
      </c>
    </row>
    <row r="75" spans="1:20">
      <c r="A75" s="2">
        <v>73</v>
      </c>
      <c r="B75" s="2" t="s">
        <v>100</v>
      </c>
      <c r="C75" s="3">
        <v>12</v>
      </c>
      <c r="D75" s="5">
        <v>9.6</v>
      </c>
      <c r="E75" s="7">
        <v>10.9</v>
      </c>
      <c r="F75" s="9">
        <v>8.8000000000000007</v>
      </c>
      <c r="G75" s="3">
        <v>3415</v>
      </c>
      <c r="H75" s="5">
        <v>29.12</v>
      </c>
      <c r="I75" s="11">
        <f t="shared" si="6"/>
        <v>0.99147291361639822</v>
      </c>
      <c r="J75" s="7">
        <v>3214</v>
      </c>
      <c r="K75" s="13">
        <f t="shared" si="7"/>
        <v>5.8857979502196178E-2</v>
      </c>
      <c r="L75" s="9">
        <v>2658</v>
      </c>
      <c r="M75" s="15">
        <f t="shared" si="8"/>
        <v>0.22166910688140551</v>
      </c>
      <c r="N75" s="3">
        <v>30.08</v>
      </c>
      <c r="O75" s="5">
        <v>29.97</v>
      </c>
      <c r="P75" s="7">
        <v>29.97</v>
      </c>
      <c r="Q75" s="9">
        <v>29.97</v>
      </c>
      <c r="R75" s="11">
        <f t="shared" si="9"/>
        <v>0.20000000000000007</v>
      </c>
      <c r="S75" s="13">
        <f t="shared" si="10"/>
        <v>9.1666666666666674E-2</v>
      </c>
      <c r="T75" s="15">
        <f t="shared" si="11"/>
        <v>0.26666666666666661</v>
      </c>
    </row>
    <row r="76" spans="1:20">
      <c r="A76" s="2">
        <v>74</v>
      </c>
      <c r="B76" s="2" t="s">
        <v>101</v>
      </c>
      <c r="C76" s="3">
        <v>12.1</v>
      </c>
      <c r="D76" s="5">
        <v>9.3000000000000007</v>
      </c>
      <c r="E76" s="7">
        <v>9.8000000000000007</v>
      </c>
      <c r="F76" s="9">
        <v>7.5</v>
      </c>
      <c r="G76" s="3">
        <v>2353</v>
      </c>
      <c r="H76" s="5">
        <v>1962</v>
      </c>
      <c r="I76" s="11">
        <f t="shared" si="6"/>
        <v>0.16617084572885676</v>
      </c>
      <c r="J76" s="7">
        <v>1998</v>
      </c>
      <c r="K76" s="13">
        <f t="shared" si="7"/>
        <v>0.15087122821929455</v>
      </c>
      <c r="L76" s="9">
        <v>1581</v>
      </c>
      <c r="M76" s="15">
        <f t="shared" si="8"/>
        <v>0.32809179770505736</v>
      </c>
      <c r="N76" s="3">
        <v>30.08</v>
      </c>
      <c r="O76" s="5">
        <v>30</v>
      </c>
      <c r="P76" s="7">
        <v>30</v>
      </c>
      <c r="Q76" s="9">
        <v>30</v>
      </c>
      <c r="R76" s="11">
        <f t="shared" si="9"/>
        <v>0.23140495867768585</v>
      </c>
      <c r="S76" s="13">
        <f t="shared" si="10"/>
        <v>0.1900826446280991</v>
      </c>
      <c r="T76" s="15">
        <f t="shared" si="11"/>
        <v>0.3801652892561983</v>
      </c>
    </row>
    <row r="77" spans="1:20">
      <c r="A77" s="2">
        <v>75</v>
      </c>
      <c r="B77" s="2" t="s">
        <v>102</v>
      </c>
      <c r="C77" s="3">
        <v>6.4</v>
      </c>
      <c r="D77" s="5">
        <v>4.5</v>
      </c>
      <c r="E77" s="7">
        <v>5.0999999999999996</v>
      </c>
      <c r="F77" s="9">
        <v>3.6</v>
      </c>
      <c r="G77" s="3">
        <v>3265</v>
      </c>
      <c r="H77" s="5">
        <v>2458</v>
      </c>
      <c r="I77" s="11">
        <f t="shared" si="6"/>
        <v>0.24716692189892797</v>
      </c>
      <c r="J77" s="7">
        <v>2731</v>
      </c>
      <c r="K77" s="13">
        <f t="shared" si="7"/>
        <v>0.16355283307810109</v>
      </c>
      <c r="L77" s="9">
        <v>1971</v>
      </c>
      <c r="M77" s="15">
        <f t="shared" si="8"/>
        <v>0.39632465543644713</v>
      </c>
      <c r="N77" s="3">
        <v>30.2</v>
      </c>
      <c r="O77" s="5">
        <v>30</v>
      </c>
      <c r="P77" s="7">
        <v>30</v>
      </c>
      <c r="Q77" s="9">
        <v>30</v>
      </c>
      <c r="R77" s="11">
        <f t="shared" si="9"/>
        <v>0.296875</v>
      </c>
      <c r="S77" s="13">
        <f t="shared" si="10"/>
        <v>0.20312500000000011</v>
      </c>
      <c r="T77" s="15">
        <f t="shared" si="11"/>
        <v>0.4375</v>
      </c>
    </row>
    <row r="78" spans="1:20">
      <c r="A78" s="2">
        <v>76</v>
      </c>
      <c r="B78" s="2" t="s">
        <v>103</v>
      </c>
      <c r="C78" s="3">
        <v>4.0999999999999996</v>
      </c>
      <c r="D78" s="5">
        <v>2.9</v>
      </c>
      <c r="E78" s="7">
        <v>3.3</v>
      </c>
      <c r="F78" s="9">
        <v>2.2999999999999998</v>
      </c>
      <c r="G78" s="3">
        <v>2418</v>
      </c>
      <c r="H78" s="5">
        <v>1762</v>
      </c>
      <c r="I78" s="11">
        <f t="shared" si="6"/>
        <v>0.27129859387923905</v>
      </c>
      <c r="J78" s="7">
        <v>1982</v>
      </c>
      <c r="K78" s="13">
        <f t="shared" si="7"/>
        <v>0.18031430934656745</v>
      </c>
      <c r="L78" s="9">
        <v>1401</v>
      </c>
      <c r="M78" s="15">
        <f t="shared" si="8"/>
        <v>0.42059553349875933</v>
      </c>
      <c r="N78" s="3">
        <v>20.23</v>
      </c>
      <c r="O78" s="5">
        <v>20</v>
      </c>
      <c r="P78" s="7">
        <v>20</v>
      </c>
      <c r="Q78" s="9">
        <v>20</v>
      </c>
      <c r="R78" s="11">
        <f t="shared" si="9"/>
        <v>0.29268292682926822</v>
      </c>
      <c r="S78" s="13">
        <f t="shared" si="10"/>
        <v>0.19512195121951215</v>
      </c>
      <c r="T78" s="15">
        <f t="shared" si="11"/>
        <v>0.43902439024390238</v>
      </c>
    </row>
    <row r="79" spans="1:20">
      <c r="A79" s="2">
        <v>77</v>
      </c>
      <c r="B79" s="2" t="s">
        <v>104</v>
      </c>
      <c r="C79" s="3">
        <v>2.9</v>
      </c>
      <c r="D79" s="5">
        <v>2</v>
      </c>
      <c r="E79" s="7">
        <v>2.2000000000000002</v>
      </c>
      <c r="F79" s="9">
        <v>1.5</v>
      </c>
      <c r="G79" s="3">
        <v>2164</v>
      </c>
      <c r="H79" s="5">
        <v>1637</v>
      </c>
      <c r="I79" s="11">
        <f t="shared" si="6"/>
        <v>0.24353049907578561</v>
      </c>
      <c r="J79" s="7">
        <v>1787</v>
      </c>
      <c r="K79" s="13">
        <f t="shared" si="7"/>
        <v>0.17421441774491686</v>
      </c>
      <c r="L79" s="9">
        <v>1255</v>
      </c>
      <c r="M79" s="15">
        <f t="shared" si="8"/>
        <v>0.42005545286506474</v>
      </c>
      <c r="N79" s="3">
        <v>30.3</v>
      </c>
      <c r="O79" s="5">
        <v>30</v>
      </c>
      <c r="P79" s="7">
        <v>30</v>
      </c>
      <c r="Q79" s="9">
        <v>30</v>
      </c>
      <c r="R79" s="11">
        <f t="shared" si="9"/>
        <v>0.31034482758620685</v>
      </c>
      <c r="S79" s="13">
        <f t="shared" si="10"/>
        <v>0.24137931034482751</v>
      </c>
      <c r="T79" s="15">
        <f t="shared" si="11"/>
        <v>0.48275862068965514</v>
      </c>
    </row>
    <row r="80" spans="1:20">
      <c r="A80" s="2">
        <v>78</v>
      </c>
      <c r="B80" s="2" t="s">
        <v>105</v>
      </c>
      <c r="C80" s="3">
        <v>31.7</v>
      </c>
      <c r="D80" s="5">
        <v>22.6</v>
      </c>
      <c r="E80" s="7">
        <v>28.2</v>
      </c>
      <c r="F80" s="9">
        <v>20.2</v>
      </c>
      <c r="G80" s="3">
        <v>3953</v>
      </c>
      <c r="H80" s="5">
        <v>2996</v>
      </c>
      <c r="I80" s="11">
        <f t="shared" si="6"/>
        <v>0.24209461168732604</v>
      </c>
      <c r="J80" s="7">
        <v>3642</v>
      </c>
      <c r="K80" s="13">
        <f t="shared" si="7"/>
        <v>7.8674424487730876E-2</v>
      </c>
      <c r="L80" s="9">
        <v>2669</v>
      </c>
      <c r="M80" s="15">
        <f t="shared" si="8"/>
        <v>0.32481659499114601</v>
      </c>
      <c r="N80" s="3">
        <v>30.05</v>
      </c>
      <c r="O80" s="5">
        <v>30</v>
      </c>
      <c r="P80" s="7">
        <v>30</v>
      </c>
      <c r="Q80" s="9">
        <v>30</v>
      </c>
      <c r="R80" s="11">
        <f t="shared" si="9"/>
        <v>0.28706624605678233</v>
      </c>
      <c r="S80" s="13">
        <f t="shared" si="10"/>
        <v>0.11041009463722395</v>
      </c>
      <c r="T80" s="15">
        <f t="shared" si="11"/>
        <v>0.36277602523659302</v>
      </c>
    </row>
    <row r="81" spans="1:20">
      <c r="A81" s="2">
        <v>79</v>
      </c>
      <c r="B81" s="2" t="s">
        <v>106</v>
      </c>
      <c r="C81" s="3">
        <v>2.9</v>
      </c>
      <c r="D81" s="5">
        <v>2</v>
      </c>
      <c r="E81" s="7">
        <v>2.2999999999999998</v>
      </c>
      <c r="F81" s="9">
        <v>1.6</v>
      </c>
      <c r="G81" s="3">
        <v>1575</v>
      </c>
      <c r="H81" s="5">
        <v>1204</v>
      </c>
      <c r="I81" s="11">
        <f t="shared" si="6"/>
        <v>0.23555555555555552</v>
      </c>
      <c r="J81" s="7">
        <v>1354</v>
      </c>
      <c r="K81" s="13">
        <f t="shared" si="7"/>
        <v>0.14031746031746029</v>
      </c>
      <c r="L81" s="9">
        <v>951</v>
      </c>
      <c r="M81" s="15">
        <f t="shared" si="8"/>
        <v>0.3961904761904762</v>
      </c>
      <c r="N81" s="3">
        <v>30.22</v>
      </c>
      <c r="O81" s="5">
        <v>30</v>
      </c>
      <c r="P81" s="7">
        <v>30</v>
      </c>
      <c r="Q81" s="9">
        <v>30</v>
      </c>
      <c r="R81" s="11">
        <f t="shared" si="9"/>
        <v>0.31034482758620685</v>
      </c>
      <c r="S81" s="13">
        <f t="shared" si="10"/>
        <v>0.20689655172413801</v>
      </c>
      <c r="T81" s="15">
        <f t="shared" si="11"/>
        <v>0.44827586206896552</v>
      </c>
    </row>
    <row r="82" spans="1:20">
      <c r="A82" s="2">
        <v>80</v>
      </c>
      <c r="B82" s="2" t="s">
        <v>107</v>
      </c>
      <c r="C82" s="3">
        <v>6.3</v>
      </c>
      <c r="D82" s="5">
        <v>4.5</v>
      </c>
      <c r="E82" s="7">
        <v>4.9000000000000004</v>
      </c>
      <c r="F82" s="9">
        <v>3.5</v>
      </c>
      <c r="G82" s="3">
        <v>2044</v>
      </c>
      <c r="H82" s="5">
        <v>1594</v>
      </c>
      <c r="I82" s="11">
        <f t="shared" si="6"/>
        <v>0.22015655577299409</v>
      </c>
      <c r="J82" s="7">
        <v>1691</v>
      </c>
      <c r="K82" s="13">
        <f t="shared" si="7"/>
        <v>0.1727005870841487</v>
      </c>
      <c r="L82" s="9">
        <v>1229</v>
      </c>
      <c r="M82" s="15">
        <f t="shared" si="8"/>
        <v>0.39872798434442269</v>
      </c>
      <c r="N82" s="3">
        <v>30.13</v>
      </c>
      <c r="O82" s="5">
        <v>30</v>
      </c>
      <c r="P82" s="7">
        <v>30</v>
      </c>
      <c r="Q82" s="9">
        <v>30</v>
      </c>
      <c r="R82" s="11">
        <f t="shared" si="9"/>
        <v>0.2857142857142857</v>
      </c>
      <c r="S82" s="13">
        <f t="shared" si="10"/>
        <v>0.2222222222222221</v>
      </c>
      <c r="T82" s="15">
        <f t="shared" si="11"/>
        <v>0.44444444444444442</v>
      </c>
    </row>
    <row r="83" spans="1:20">
      <c r="A83" s="2">
        <v>81</v>
      </c>
      <c r="B83" s="2" t="s">
        <v>108</v>
      </c>
      <c r="C83" s="3">
        <v>4.5</v>
      </c>
      <c r="D83" s="5">
        <v>3.1</v>
      </c>
      <c r="E83" s="7">
        <v>3.3</v>
      </c>
      <c r="F83" s="9">
        <v>2.2000000000000002</v>
      </c>
      <c r="G83" s="3">
        <v>2018</v>
      </c>
      <c r="H83" s="5">
        <v>1484</v>
      </c>
      <c r="I83" s="11">
        <f t="shared" si="6"/>
        <v>0.26461843409316155</v>
      </c>
      <c r="J83" s="7">
        <v>1505</v>
      </c>
      <c r="K83" s="13">
        <f t="shared" si="7"/>
        <v>0.25421209117938548</v>
      </c>
      <c r="L83" s="9">
        <v>1062</v>
      </c>
      <c r="M83" s="15">
        <f t="shared" si="8"/>
        <v>0.47373637264618429</v>
      </c>
      <c r="N83" s="3">
        <v>30.17</v>
      </c>
      <c r="O83" s="5">
        <v>30</v>
      </c>
      <c r="P83" s="7">
        <v>30</v>
      </c>
      <c r="Q83" s="9">
        <v>30</v>
      </c>
      <c r="R83" s="11">
        <f t="shared" si="9"/>
        <v>0.31111111111111112</v>
      </c>
      <c r="S83" s="13">
        <f t="shared" si="10"/>
        <v>0.26666666666666672</v>
      </c>
      <c r="T83" s="15">
        <f t="shared" si="11"/>
        <v>0.51111111111111107</v>
      </c>
    </row>
    <row r="84" spans="1:20">
      <c r="A84" s="2">
        <v>82</v>
      </c>
      <c r="B84" s="2" t="s">
        <v>109</v>
      </c>
      <c r="C84" s="3">
        <v>4.8</v>
      </c>
      <c r="D84" s="5">
        <v>3.5</v>
      </c>
      <c r="E84" s="7">
        <v>3.7</v>
      </c>
      <c r="F84" s="9">
        <v>2.7</v>
      </c>
      <c r="G84" s="3">
        <v>2479</v>
      </c>
      <c r="H84" s="5">
        <v>1919</v>
      </c>
      <c r="I84" s="11">
        <f t="shared" si="6"/>
        <v>0.22589753933037515</v>
      </c>
      <c r="J84" s="7">
        <v>2010</v>
      </c>
      <c r="K84" s="13">
        <f t="shared" si="7"/>
        <v>0.18918918918918914</v>
      </c>
      <c r="L84" s="9">
        <v>1469</v>
      </c>
      <c r="M84" s="15">
        <f t="shared" si="8"/>
        <v>0.40742234772085517</v>
      </c>
      <c r="N84" s="3">
        <v>30.2</v>
      </c>
      <c r="O84" s="5">
        <v>30</v>
      </c>
      <c r="P84" s="7">
        <v>30</v>
      </c>
      <c r="Q84" s="9">
        <v>30</v>
      </c>
      <c r="R84" s="11">
        <f t="shared" si="9"/>
        <v>0.27083333333333326</v>
      </c>
      <c r="S84" s="13">
        <f t="shared" si="10"/>
        <v>0.22916666666666663</v>
      </c>
      <c r="T84" s="15">
        <f t="shared" si="11"/>
        <v>0.43749999999999989</v>
      </c>
    </row>
    <row r="85" spans="1:20">
      <c r="A85" s="2">
        <v>83</v>
      </c>
      <c r="B85" s="2" t="s">
        <v>110</v>
      </c>
      <c r="C85" s="3">
        <v>12</v>
      </c>
      <c r="D85" s="5">
        <v>8.4</v>
      </c>
      <c r="E85" s="7">
        <v>9.6999999999999993</v>
      </c>
      <c r="F85" s="9">
        <v>6.8</v>
      </c>
      <c r="G85" s="3">
        <v>3126</v>
      </c>
      <c r="H85" s="5">
        <v>2332</v>
      </c>
      <c r="I85" s="11">
        <f t="shared" si="6"/>
        <v>0.25399872040946903</v>
      </c>
      <c r="J85" s="7">
        <v>2631</v>
      </c>
      <c r="K85" s="13">
        <f t="shared" si="7"/>
        <v>0.15834932821497116</v>
      </c>
      <c r="L85" s="9">
        <v>1879</v>
      </c>
      <c r="M85" s="15">
        <f t="shared" si="8"/>
        <v>0.39891234804862441</v>
      </c>
      <c r="N85" s="3">
        <v>30.1</v>
      </c>
      <c r="O85" s="5">
        <v>30</v>
      </c>
      <c r="P85" s="7">
        <v>30</v>
      </c>
      <c r="Q85" s="9">
        <v>30</v>
      </c>
      <c r="R85" s="11">
        <f t="shared" si="9"/>
        <v>0.29999999999999993</v>
      </c>
      <c r="S85" s="13">
        <f t="shared" si="10"/>
        <v>0.19166666666666676</v>
      </c>
      <c r="T85" s="15">
        <f t="shared" si="11"/>
        <v>0.43333333333333335</v>
      </c>
    </row>
    <row r="86" spans="1:20">
      <c r="A86" s="2">
        <v>84</v>
      </c>
      <c r="B86" s="2" t="s">
        <v>111</v>
      </c>
      <c r="C86" s="3">
        <v>3.3</v>
      </c>
      <c r="D86" s="5">
        <v>2.5</v>
      </c>
      <c r="E86" s="7">
        <v>2.5</v>
      </c>
      <c r="F86" s="9">
        <v>1.9</v>
      </c>
      <c r="G86" s="3">
        <v>1665</v>
      </c>
      <c r="H86" s="5">
        <v>1372</v>
      </c>
      <c r="I86" s="11">
        <f t="shared" si="6"/>
        <v>0.17597597597597603</v>
      </c>
      <c r="J86" s="7">
        <v>1343</v>
      </c>
      <c r="K86" s="13">
        <f t="shared" si="7"/>
        <v>0.19339339339339334</v>
      </c>
      <c r="L86" s="9">
        <v>1022</v>
      </c>
      <c r="M86" s="15">
        <f t="shared" si="8"/>
        <v>0.38618618618618616</v>
      </c>
      <c r="N86" s="3">
        <v>30.2</v>
      </c>
      <c r="O86" s="5">
        <v>30</v>
      </c>
      <c r="P86" s="7">
        <v>30</v>
      </c>
      <c r="Q86" s="9">
        <v>30</v>
      </c>
      <c r="R86" s="11">
        <f t="shared" si="9"/>
        <v>0.24242424242424243</v>
      </c>
      <c r="S86" s="13">
        <f t="shared" si="10"/>
        <v>0.24242424242424243</v>
      </c>
      <c r="T86" s="15">
        <f t="shared" si="11"/>
        <v>0.4242424242424242</v>
      </c>
    </row>
    <row r="87" spans="1:20">
      <c r="A87" s="2">
        <v>85</v>
      </c>
      <c r="B87" s="2" t="s">
        <v>112</v>
      </c>
      <c r="C87" s="3">
        <v>12.7</v>
      </c>
      <c r="D87" s="5">
        <v>9.5</v>
      </c>
      <c r="E87" s="7">
        <v>10.7</v>
      </c>
      <c r="F87" s="9">
        <v>7.9</v>
      </c>
      <c r="G87" s="3">
        <v>3087</v>
      </c>
      <c r="H87" s="5">
        <v>2459</v>
      </c>
      <c r="I87" s="11">
        <f t="shared" si="6"/>
        <v>0.20343375445416256</v>
      </c>
      <c r="J87" s="7">
        <v>2694</v>
      </c>
      <c r="K87" s="13">
        <f t="shared" si="7"/>
        <v>0.12730806608357625</v>
      </c>
      <c r="L87" s="9">
        <v>2060</v>
      </c>
      <c r="M87" s="15">
        <f t="shared" si="8"/>
        <v>0.3326854551344347</v>
      </c>
      <c r="N87" s="3">
        <v>30.1</v>
      </c>
      <c r="O87" s="5">
        <v>30</v>
      </c>
      <c r="P87" s="7">
        <v>30</v>
      </c>
      <c r="Q87" s="9">
        <v>30</v>
      </c>
      <c r="R87" s="11">
        <f t="shared" si="9"/>
        <v>0.25196850393700787</v>
      </c>
      <c r="S87" s="13">
        <f t="shared" si="10"/>
        <v>0.15748031496062997</v>
      </c>
      <c r="T87" s="15">
        <f t="shared" si="11"/>
        <v>0.37795275590551169</v>
      </c>
    </row>
    <row r="88" spans="1:20">
      <c r="A88" s="2">
        <v>86</v>
      </c>
      <c r="B88" s="2" t="s">
        <v>113</v>
      </c>
      <c r="C88" s="3">
        <v>22.3</v>
      </c>
      <c r="D88" s="5">
        <v>15.4</v>
      </c>
      <c r="E88" s="7">
        <v>17.5</v>
      </c>
      <c r="F88" s="9">
        <v>12.1</v>
      </c>
      <c r="G88" s="3">
        <v>2846</v>
      </c>
      <c r="H88" s="5">
        <v>2106</v>
      </c>
      <c r="I88" s="11">
        <f t="shared" si="6"/>
        <v>0.26001405481377371</v>
      </c>
      <c r="J88" s="7">
        <v>2343</v>
      </c>
      <c r="K88" s="13">
        <f t="shared" si="7"/>
        <v>0.1767392832044975</v>
      </c>
      <c r="L88" s="9">
        <v>1652</v>
      </c>
      <c r="M88" s="15">
        <f t="shared" si="8"/>
        <v>0.41953619114546736</v>
      </c>
      <c r="N88" s="3">
        <v>30.05</v>
      </c>
      <c r="O88" s="5">
        <v>30</v>
      </c>
      <c r="P88" s="7">
        <v>30</v>
      </c>
      <c r="Q88" s="9">
        <v>30</v>
      </c>
      <c r="R88" s="11">
        <f t="shared" si="9"/>
        <v>0.3094170403587444</v>
      </c>
      <c r="S88" s="13">
        <f t="shared" si="10"/>
        <v>0.21524663677130051</v>
      </c>
      <c r="T88" s="15">
        <f t="shared" si="11"/>
        <v>0.45739910313901344</v>
      </c>
    </row>
    <row r="89" spans="1:20">
      <c r="A89" s="2">
        <v>87</v>
      </c>
      <c r="B89" s="2" t="s">
        <v>114</v>
      </c>
      <c r="C89" s="3">
        <v>5</v>
      </c>
      <c r="D89" s="5">
        <v>3.8</v>
      </c>
      <c r="E89" s="7">
        <v>4</v>
      </c>
      <c r="F89" s="9">
        <v>3</v>
      </c>
      <c r="G89" s="3">
        <v>2538</v>
      </c>
      <c r="H89" s="5">
        <v>2078</v>
      </c>
      <c r="I89" s="11">
        <f t="shared" si="6"/>
        <v>0.18124507486209618</v>
      </c>
      <c r="J89" s="7">
        <v>2099</v>
      </c>
      <c r="K89" s="13">
        <f t="shared" si="7"/>
        <v>0.17297084318360911</v>
      </c>
      <c r="L89" s="9">
        <v>1636</v>
      </c>
      <c r="M89" s="15">
        <f t="shared" si="8"/>
        <v>0.35539795114263195</v>
      </c>
      <c r="N89" s="3">
        <v>20.12</v>
      </c>
      <c r="O89" s="5">
        <v>19.920000000000002</v>
      </c>
      <c r="P89" s="7">
        <v>19.920000000000002</v>
      </c>
      <c r="Q89" s="9">
        <v>19.920000000000002</v>
      </c>
      <c r="R89" s="11">
        <f t="shared" si="9"/>
        <v>0.24</v>
      </c>
      <c r="S89" s="13">
        <f t="shared" si="10"/>
        <v>0.19999999999999996</v>
      </c>
      <c r="T89" s="15">
        <f t="shared" si="11"/>
        <v>0.4</v>
      </c>
    </row>
    <row r="90" spans="1:20">
      <c r="A90" s="2">
        <v>88</v>
      </c>
      <c r="B90" s="2" t="s">
        <v>115</v>
      </c>
      <c r="C90" s="3">
        <v>3.5</v>
      </c>
      <c r="D90" s="5">
        <v>2.4</v>
      </c>
      <c r="E90" s="7">
        <v>2.7</v>
      </c>
      <c r="F90" s="9">
        <v>1.8</v>
      </c>
      <c r="G90" s="3">
        <v>1808</v>
      </c>
      <c r="H90" s="5">
        <v>1316</v>
      </c>
      <c r="I90" s="11">
        <f t="shared" si="6"/>
        <v>0.27212389380530977</v>
      </c>
      <c r="J90" s="7">
        <v>1419</v>
      </c>
      <c r="K90" s="13">
        <f t="shared" si="7"/>
        <v>0.21515486725663713</v>
      </c>
      <c r="L90" s="9">
        <v>988</v>
      </c>
      <c r="M90" s="15">
        <f t="shared" si="8"/>
        <v>0.45353982300884954</v>
      </c>
      <c r="N90" s="3">
        <v>30.2</v>
      </c>
      <c r="O90" s="5">
        <v>30</v>
      </c>
      <c r="P90" s="7">
        <v>30</v>
      </c>
      <c r="Q90" s="9">
        <v>30</v>
      </c>
      <c r="R90" s="11">
        <f t="shared" si="9"/>
        <v>0.31428571428571428</v>
      </c>
      <c r="S90" s="13">
        <f t="shared" si="10"/>
        <v>0.22857142857142854</v>
      </c>
      <c r="T90" s="15">
        <f t="shared" si="11"/>
        <v>0.48571428571428565</v>
      </c>
    </row>
    <row r="91" spans="1:20">
      <c r="A91" s="2">
        <v>89</v>
      </c>
      <c r="B91" s="2" t="s">
        <v>116</v>
      </c>
      <c r="C91" s="3">
        <v>9.5</v>
      </c>
      <c r="D91" s="5">
        <v>7.2</v>
      </c>
      <c r="E91" s="7">
        <v>7.3</v>
      </c>
      <c r="F91" s="9">
        <v>5.6</v>
      </c>
      <c r="G91" s="3">
        <v>2467</v>
      </c>
      <c r="H91" s="5">
        <v>2009</v>
      </c>
      <c r="I91" s="11">
        <f t="shared" si="6"/>
        <v>0.18565058775841103</v>
      </c>
      <c r="J91" s="7">
        <v>2005</v>
      </c>
      <c r="K91" s="13">
        <f t="shared" si="7"/>
        <v>0.18727199027158492</v>
      </c>
      <c r="L91" s="9">
        <v>1564</v>
      </c>
      <c r="M91" s="15">
        <f t="shared" si="8"/>
        <v>0.36603161734900691</v>
      </c>
      <c r="N91" s="3">
        <v>30.1</v>
      </c>
      <c r="O91" s="5">
        <v>30</v>
      </c>
      <c r="P91" s="7">
        <v>30</v>
      </c>
      <c r="Q91" s="9">
        <v>30</v>
      </c>
      <c r="R91" s="11">
        <f t="shared" si="9"/>
        <v>0.24210526315789471</v>
      </c>
      <c r="S91" s="13">
        <f t="shared" si="10"/>
        <v>0.23157894736842111</v>
      </c>
      <c r="T91" s="15">
        <f t="shared" si="11"/>
        <v>0.41052631578947374</v>
      </c>
    </row>
    <row r="92" spans="1:20">
      <c r="A92" s="2">
        <v>90</v>
      </c>
      <c r="B92" s="2" t="s">
        <v>117</v>
      </c>
      <c r="C92" s="3">
        <v>8.6999999999999993</v>
      </c>
      <c r="D92" s="5">
        <v>5.4</v>
      </c>
      <c r="E92" s="7">
        <v>6.6</v>
      </c>
      <c r="F92" s="9">
        <v>4.0999999999999996</v>
      </c>
      <c r="G92" s="3">
        <v>2340</v>
      </c>
      <c r="H92" s="5">
        <v>1532</v>
      </c>
      <c r="I92" s="11">
        <f t="shared" si="6"/>
        <v>0.34529914529914529</v>
      </c>
      <c r="J92" s="7">
        <v>1825</v>
      </c>
      <c r="K92" s="13">
        <f t="shared" si="7"/>
        <v>0.22008547008547008</v>
      </c>
      <c r="L92" s="9">
        <v>1165</v>
      </c>
      <c r="M92" s="15">
        <f t="shared" si="8"/>
        <v>0.50213675213675213</v>
      </c>
      <c r="N92" s="3">
        <v>25.1</v>
      </c>
      <c r="O92" s="5">
        <v>25</v>
      </c>
      <c r="P92" s="7">
        <v>25</v>
      </c>
      <c r="Q92" s="9">
        <v>25</v>
      </c>
      <c r="R92" s="11">
        <f t="shared" si="9"/>
        <v>0.37931034482758608</v>
      </c>
      <c r="S92" s="13">
        <f t="shared" si="10"/>
        <v>0.24137931034482751</v>
      </c>
      <c r="T92" s="15">
        <f t="shared" si="11"/>
        <v>0.52873563218390807</v>
      </c>
    </row>
    <row r="93" spans="1:20">
      <c r="A93" s="2">
        <v>91</v>
      </c>
      <c r="B93" s="2" t="s">
        <v>118</v>
      </c>
      <c r="C93" s="3">
        <v>3.5</v>
      </c>
      <c r="D93" s="5">
        <v>2.2999999999999998</v>
      </c>
      <c r="E93" s="7">
        <v>2.8</v>
      </c>
      <c r="F93" s="9">
        <v>1.8</v>
      </c>
      <c r="G93" s="3">
        <v>1671</v>
      </c>
      <c r="H93" s="5">
        <v>1168</v>
      </c>
      <c r="I93" s="11">
        <f t="shared" si="6"/>
        <v>0.30101735487731895</v>
      </c>
      <c r="J93" s="7">
        <v>1390</v>
      </c>
      <c r="K93" s="13">
        <f t="shared" si="7"/>
        <v>0.16816277678037106</v>
      </c>
      <c r="L93" s="9">
        <v>920</v>
      </c>
      <c r="M93" s="15">
        <f t="shared" si="8"/>
        <v>0.4494314781567923</v>
      </c>
      <c r="N93" s="3">
        <v>30.19</v>
      </c>
      <c r="O93" s="5">
        <v>30</v>
      </c>
      <c r="P93" s="7">
        <v>30</v>
      </c>
      <c r="Q93" s="9">
        <v>30</v>
      </c>
      <c r="R93" s="11">
        <f t="shared" si="9"/>
        <v>0.34285714285714286</v>
      </c>
      <c r="S93" s="13">
        <f t="shared" si="10"/>
        <v>0.20000000000000007</v>
      </c>
      <c r="T93" s="15">
        <f t="shared" si="11"/>
        <v>0.48571428571428565</v>
      </c>
    </row>
    <row r="94" spans="1:20">
      <c r="A94" s="2">
        <v>92</v>
      </c>
      <c r="B94" s="2" t="s">
        <v>119</v>
      </c>
      <c r="C94" s="3">
        <v>4.5999999999999996</v>
      </c>
      <c r="D94" s="5">
        <v>3.2</v>
      </c>
      <c r="E94" s="7">
        <v>3.2</v>
      </c>
      <c r="F94" s="9">
        <v>2.2000000000000002</v>
      </c>
      <c r="G94" s="3">
        <v>1596</v>
      </c>
      <c r="H94" s="5">
        <v>1241</v>
      </c>
      <c r="I94" s="11">
        <f t="shared" si="6"/>
        <v>0.22243107769423553</v>
      </c>
      <c r="J94" s="7">
        <v>1212</v>
      </c>
      <c r="K94" s="13">
        <f t="shared" si="7"/>
        <v>0.24060150375939848</v>
      </c>
      <c r="L94" s="9">
        <v>855</v>
      </c>
      <c r="M94" s="15">
        <f t="shared" si="8"/>
        <v>0.4642857142857143</v>
      </c>
      <c r="N94" s="3">
        <v>30.14</v>
      </c>
      <c r="O94" s="5">
        <v>30</v>
      </c>
      <c r="P94" s="7">
        <v>30</v>
      </c>
      <c r="Q94" s="9">
        <v>30</v>
      </c>
      <c r="R94" s="11">
        <f t="shared" si="9"/>
        <v>0.30434782608695643</v>
      </c>
      <c r="S94" s="13">
        <f t="shared" si="10"/>
        <v>0.30434782608695643</v>
      </c>
      <c r="T94" s="15">
        <f t="shared" si="11"/>
        <v>0.52173913043478248</v>
      </c>
    </row>
    <row r="95" spans="1:20">
      <c r="A95" s="2">
        <v>93</v>
      </c>
      <c r="B95" s="2" t="s">
        <v>120</v>
      </c>
      <c r="C95" s="3">
        <v>3.2</v>
      </c>
      <c r="D95" s="5">
        <v>1.8</v>
      </c>
      <c r="E95" s="7">
        <v>2.5</v>
      </c>
      <c r="F95" s="9">
        <v>1.4</v>
      </c>
      <c r="G95" s="3">
        <v>1628</v>
      </c>
      <c r="H95" s="5">
        <v>957</v>
      </c>
      <c r="I95" s="11">
        <f t="shared" si="6"/>
        <v>0.41216216216216217</v>
      </c>
      <c r="J95" s="7">
        <v>1352</v>
      </c>
      <c r="K95" s="13">
        <f t="shared" si="7"/>
        <v>0.16953316953316955</v>
      </c>
      <c r="L95" s="9">
        <v>758</v>
      </c>
      <c r="M95" s="15">
        <f t="shared" si="8"/>
        <v>0.53439803439803435</v>
      </c>
      <c r="N95" s="3">
        <v>30.2</v>
      </c>
      <c r="O95" s="5">
        <v>30</v>
      </c>
      <c r="P95" s="7">
        <v>30</v>
      </c>
      <c r="Q95" s="9">
        <v>30</v>
      </c>
      <c r="R95" s="11">
        <f t="shared" si="9"/>
        <v>0.4375</v>
      </c>
      <c r="S95" s="13">
        <f t="shared" si="10"/>
        <v>0.21875</v>
      </c>
      <c r="T95" s="15">
        <f t="shared" si="11"/>
        <v>0.5625</v>
      </c>
    </row>
    <row r="96" spans="1:20">
      <c r="A96" s="2">
        <v>94</v>
      </c>
      <c r="B96" s="2" t="s">
        <v>121</v>
      </c>
      <c r="C96" s="3">
        <v>10.3</v>
      </c>
      <c r="D96" s="5">
        <v>7.4</v>
      </c>
      <c r="E96" s="7">
        <v>7.9</v>
      </c>
      <c r="F96" s="9">
        <v>5.7</v>
      </c>
      <c r="G96" s="3">
        <v>2135</v>
      </c>
      <c r="H96" s="5">
        <v>1674</v>
      </c>
      <c r="I96" s="11">
        <f t="shared" si="6"/>
        <v>0.21592505854800936</v>
      </c>
      <c r="J96" s="7">
        <v>1737</v>
      </c>
      <c r="K96" s="13">
        <f t="shared" si="7"/>
        <v>0.18641686182669792</v>
      </c>
      <c r="L96" s="9">
        <v>1280</v>
      </c>
      <c r="M96" s="15">
        <f t="shared" si="8"/>
        <v>0.40046838407494145</v>
      </c>
      <c r="N96" s="3">
        <v>30.08</v>
      </c>
      <c r="O96" s="5">
        <v>30</v>
      </c>
      <c r="P96" s="7">
        <v>30</v>
      </c>
      <c r="Q96" s="9">
        <v>30</v>
      </c>
      <c r="R96" s="11">
        <f t="shared" si="9"/>
        <v>0.28155339805825241</v>
      </c>
      <c r="S96" s="13">
        <f t="shared" si="10"/>
        <v>0.23300970873786409</v>
      </c>
      <c r="T96" s="15">
        <f t="shared" si="11"/>
        <v>0.44660194174757284</v>
      </c>
    </row>
    <row r="97" spans="1:20">
      <c r="A97" s="2">
        <v>95</v>
      </c>
      <c r="B97" s="2" t="s">
        <v>122</v>
      </c>
      <c r="C97" s="3">
        <v>2.5</v>
      </c>
      <c r="D97" s="5">
        <v>1.7</v>
      </c>
      <c r="E97" s="7">
        <v>2.1</v>
      </c>
      <c r="F97" s="9">
        <v>1.4</v>
      </c>
      <c r="G97" s="3">
        <v>1171</v>
      </c>
      <c r="H97" s="5">
        <v>931</v>
      </c>
      <c r="I97" s="11">
        <f t="shared" si="6"/>
        <v>0.20495303159692568</v>
      </c>
      <c r="J97" s="7">
        <v>1094</v>
      </c>
      <c r="K97" s="13">
        <f t="shared" si="7"/>
        <v>6.5755764304013642E-2</v>
      </c>
      <c r="L97" s="9">
        <v>779</v>
      </c>
      <c r="M97" s="15">
        <f t="shared" si="8"/>
        <v>0.3347566182749786</v>
      </c>
      <c r="N97" s="3">
        <v>30.2</v>
      </c>
      <c r="O97" s="5">
        <v>30</v>
      </c>
      <c r="P97" s="7">
        <v>30</v>
      </c>
      <c r="Q97" s="9">
        <v>30</v>
      </c>
      <c r="R97" s="11">
        <f t="shared" si="9"/>
        <v>0.32000000000000006</v>
      </c>
      <c r="S97" s="13">
        <f t="shared" si="10"/>
        <v>0.15999999999999992</v>
      </c>
      <c r="T97" s="15">
        <f t="shared" si="11"/>
        <v>0.44000000000000006</v>
      </c>
    </row>
    <row r="98" spans="1:20">
      <c r="A98" s="2">
        <v>96</v>
      </c>
      <c r="B98" s="2" t="s">
        <v>123</v>
      </c>
      <c r="C98" s="3">
        <v>7.8</v>
      </c>
      <c r="D98" s="5">
        <v>5.6</v>
      </c>
      <c r="E98" s="7">
        <v>6.2</v>
      </c>
      <c r="F98" s="9">
        <v>4.4000000000000004</v>
      </c>
      <c r="G98" s="3">
        <v>2325</v>
      </c>
      <c r="H98" s="5">
        <v>1758</v>
      </c>
      <c r="I98" s="11">
        <f t="shared" si="6"/>
        <v>0.24387096774193551</v>
      </c>
      <c r="J98" s="7">
        <v>1904</v>
      </c>
      <c r="K98" s="13">
        <f t="shared" si="7"/>
        <v>0.18107526881720426</v>
      </c>
      <c r="L98" s="9">
        <v>1382</v>
      </c>
      <c r="M98" s="15">
        <f t="shared" si="8"/>
        <v>0.40559139784946241</v>
      </c>
      <c r="N98" s="3">
        <v>30.1</v>
      </c>
      <c r="O98" s="5">
        <v>30</v>
      </c>
      <c r="P98" s="7">
        <v>30</v>
      </c>
      <c r="Q98" s="9">
        <v>30</v>
      </c>
      <c r="R98" s="11">
        <f t="shared" si="9"/>
        <v>0.28205128205128205</v>
      </c>
      <c r="S98" s="13">
        <f t="shared" si="10"/>
        <v>0.20512820512820507</v>
      </c>
      <c r="T98" s="15">
        <f t="shared" si="11"/>
        <v>0.43589743589743579</v>
      </c>
    </row>
    <row r="99" spans="1:20">
      <c r="A99" s="2">
        <v>97</v>
      </c>
      <c r="B99" s="2" t="s">
        <v>124</v>
      </c>
      <c r="C99" s="3">
        <v>1.9</v>
      </c>
      <c r="D99" s="5">
        <v>1.2</v>
      </c>
      <c r="E99" s="7">
        <v>1.5</v>
      </c>
      <c r="F99" s="9">
        <f>896/1024</f>
        <v>0.875</v>
      </c>
      <c r="G99" s="3">
        <v>852</v>
      </c>
      <c r="H99" s="5">
        <v>571</v>
      </c>
      <c r="I99" s="11">
        <f t="shared" si="6"/>
        <v>0.32981220657276999</v>
      </c>
      <c r="J99" s="7">
        <v>713</v>
      </c>
      <c r="K99" s="13">
        <f t="shared" si="7"/>
        <v>0.16314553990610325</v>
      </c>
      <c r="L99" s="9">
        <v>442</v>
      </c>
      <c r="M99" s="15">
        <f t="shared" si="8"/>
        <v>0.48122065727699526</v>
      </c>
      <c r="N99" s="3">
        <v>30.18</v>
      </c>
      <c r="O99" s="5">
        <v>30</v>
      </c>
      <c r="P99" s="7">
        <v>30</v>
      </c>
      <c r="Q99" s="9">
        <v>30</v>
      </c>
      <c r="R99" s="11">
        <f t="shared" si="9"/>
        <v>0.36842105263157898</v>
      </c>
      <c r="S99" s="13">
        <f t="shared" si="10"/>
        <v>0.21052631578947367</v>
      </c>
      <c r="T99" s="15">
        <f t="shared" si="11"/>
        <v>0.53947368421052633</v>
      </c>
    </row>
    <row r="100" spans="1:20">
      <c r="A100" s="2">
        <v>98</v>
      </c>
      <c r="B100" s="2" t="s">
        <v>125</v>
      </c>
      <c r="C100" s="3">
        <v>20.5</v>
      </c>
      <c r="D100" s="5">
        <v>14.3</v>
      </c>
      <c r="E100" s="7">
        <v>15.9</v>
      </c>
      <c r="F100" s="9">
        <v>11.1</v>
      </c>
      <c r="G100" s="3">
        <v>2587</v>
      </c>
      <c r="H100" s="5">
        <v>1961</v>
      </c>
      <c r="I100" s="11">
        <f t="shared" si="6"/>
        <v>0.24197912640123698</v>
      </c>
      <c r="J100" s="7">
        <v>2115</v>
      </c>
      <c r="K100" s="13">
        <f t="shared" si="7"/>
        <v>0.18245071511403166</v>
      </c>
      <c r="L100" s="9">
        <v>1514</v>
      </c>
      <c r="M100" s="15">
        <f t="shared" si="8"/>
        <v>0.41476613838422882</v>
      </c>
      <c r="N100" s="3">
        <v>60</v>
      </c>
      <c r="O100" s="5">
        <v>59.94</v>
      </c>
      <c r="P100" s="7">
        <v>59.94</v>
      </c>
      <c r="Q100" s="9">
        <v>59.94</v>
      </c>
      <c r="R100" s="11">
        <f t="shared" si="9"/>
        <v>0.30243902439024384</v>
      </c>
      <c r="S100" s="13">
        <f t="shared" si="10"/>
        <v>0.224390243902439</v>
      </c>
      <c r="T100" s="15">
        <f t="shared" si="11"/>
        <v>0.45853658536585362</v>
      </c>
    </row>
    <row r="101" spans="1:20">
      <c r="A101" s="2">
        <v>99</v>
      </c>
      <c r="B101" s="2" t="s">
        <v>126</v>
      </c>
      <c r="C101" s="3">
        <v>2.9</v>
      </c>
      <c r="D101" s="5">
        <v>1.9</v>
      </c>
      <c r="E101" s="7">
        <v>2.4</v>
      </c>
      <c r="F101" s="9">
        <v>1.5</v>
      </c>
      <c r="G101" s="3">
        <v>1289</v>
      </c>
      <c r="H101" s="5">
        <v>952</v>
      </c>
      <c r="I101" s="11">
        <f t="shared" si="6"/>
        <v>0.26144297905352987</v>
      </c>
      <c r="J101" s="7">
        <v>1145</v>
      </c>
      <c r="K101" s="13">
        <f t="shared" si="7"/>
        <v>0.11171450737005428</v>
      </c>
      <c r="L101" s="9">
        <v>759</v>
      </c>
      <c r="M101" s="15">
        <f t="shared" si="8"/>
        <v>0.41117145073700545</v>
      </c>
      <c r="N101" s="3">
        <v>30.18</v>
      </c>
      <c r="O101" s="5">
        <v>30</v>
      </c>
      <c r="P101" s="7">
        <v>30</v>
      </c>
      <c r="Q101" s="9">
        <v>30</v>
      </c>
      <c r="R101" s="11">
        <f t="shared" si="9"/>
        <v>0.34482758620689657</v>
      </c>
      <c r="S101" s="13">
        <f t="shared" si="10"/>
        <v>0.17241379310344829</v>
      </c>
      <c r="T101" s="15">
        <f t="shared" si="11"/>
        <v>0.48275862068965514</v>
      </c>
    </row>
    <row r="102" spans="1:20">
      <c r="A102" s="2">
        <v>100</v>
      </c>
      <c r="B102" s="2" t="s">
        <v>127</v>
      </c>
      <c r="C102" s="3">
        <v>2.7</v>
      </c>
      <c r="D102" s="5">
        <v>1.8</v>
      </c>
      <c r="E102" s="7">
        <v>2.1</v>
      </c>
      <c r="F102" s="9">
        <v>1.4</v>
      </c>
      <c r="G102" s="3">
        <v>1743</v>
      </c>
      <c r="H102" s="5">
        <v>1299</v>
      </c>
      <c r="I102" s="11">
        <f t="shared" si="6"/>
        <v>0.25473321858864029</v>
      </c>
      <c r="J102" s="7">
        <v>1472</v>
      </c>
      <c r="K102" s="13">
        <f t="shared" si="7"/>
        <v>0.15547905909351689</v>
      </c>
      <c r="L102" s="9">
        <v>1021</v>
      </c>
      <c r="M102" s="15">
        <f t="shared" si="8"/>
        <v>0.41422834193918534</v>
      </c>
      <c r="N102" s="3">
        <v>30.26</v>
      </c>
      <c r="O102" s="5">
        <v>30</v>
      </c>
      <c r="P102" s="7">
        <v>30</v>
      </c>
      <c r="Q102" s="9">
        <v>30</v>
      </c>
      <c r="R102" s="11">
        <f t="shared" si="9"/>
        <v>0.33333333333333337</v>
      </c>
      <c r="S102" s="13">
        <f t="shared" si="10"/>
        <v>0.22222222222222221</v>
      </c>
      <c r="T102" s="15">
        <f t="shared" si="11"/>
        <v>0.48148148148148151</v>
      </c>
    </row>
    <row r="103" spans="1:20">
      <c r="A103" s="2">
        <v>101</v>
      </c>
      <c r="B103" s="2" t="s">
        <v>128</v>
      </c>
      <c r="C103" s="3">
        <v>14.9</v>
      </c>
      <c r="D103" s="5">
        <v>10.6</v>
      </c>
      <c r="E103" s="7">
        <v>12.8</v>
      </c>
      <c r="F103" s="9">
        <v>9.1</v>
      </c>
      <c r="G103" s="3">
        <v>3995</v>
      </c>
      <c r="H103" s="5">
        <v>3013</v>
      </c>
      <c r="I103" s="11">
        <f t="shared" si="6"/>
        <v>0.24580725907384227</v>
      </c>
      <c r="J103" s="7">
        <v>3534</v>
      </c>
      <c r="K103" s="13">
        <f t="shared" si="7"/>
        <v>0.11539424280350441</v>
      </c>
      <c r="L103" s="9">
        <v>2581</v>
      </c>
      <c r="M103" s="15">
        <f t="shared" si="8"/>
        <v>0.35394242803504383</v>
      </c>
      <c r="N103" s="3">
        <v>30.1</v>
      </c>
      <c r="O103" s="5">
        <v>30</v>
      </c>
      <c r="P103" s="7">
        <v>30</v>
      </c>
      <c r="Q103" s="9">
        <v>30</v>
      </c>
      <c r="R103" s="11">
        <f t="shared" si="9"/>
        <v>0.28859060402684567</v>
      </c>
      <c r="S103" s="13">
        <f t="shared" si="10"/>
        <v>0.14093959731543626</v>
      </c>
      <c r="T103" s="15">
        <f t="shared" si="11"/>
        <v>0.38926174496644295</v>
      </c>
    </row>
    <row r="104" spans="1:20">
      <c r="A104" s="2">
        <v>102</v>
      </c>
      <c r="B104" s="2" t="s">
        <v>129</v>
      </c>
      <c r="C104" s="3">
        <v>12.3</v>
      </c>
      <c r="D104" s="5">
        <v>8.8000000000000007</v>
      </c>
      <c r="E104" s="7">
        <v>10.1</v>
      </c>
      <c r="F104" s="9">
        <v>7.3</v>
      </c>
      <c r="G104" s="3">
        <v>3687</v>
      </c>
      <c r="H104" s="5">
        <v>2831</v>
      </c>
      <c r="I104" s="11">
        <f t="shared" si="6"/>
        <v>0.23216707350149168</v>
      </c>
      <c r="J104" s="7">
        <v>3138</v>
      </c>
      <c r="K104" s="13">
        <f t="shared" si="7"/>
        <v>0.14890154597233518</v>
      </c>
      <c r="L104" s="9">
        <v>2325</v>
      </c>
      <c r="M104" s="15">
        <f t="shared" si="8"/>
        <v>0.36940602115541088</v>
      </c>
      <c r="N104" s="3">
        <v>60.06</v>
      </c>
      <c r="O104" s="5">
        <v>59.94</v>
      </c>
      <c r="P104" s="7">
        <v>59.94</v>
      </c>
      <c r="Q104" s="9">
        <v>59.94</v>
      </c>
      <c r="R104" s="11">
        <f t="shared" si="9"/>
        <v>0.28455284552845528</v>
      </c>
      <c r="S104" s="13">
        <f t="shared" si="10"/>
        <v>0.17886178861788626</v>
      </c>
      <c r="T104" s="15">
        <f t="shared" si="11"/>
        <v>0.40650406504065051</v>
      </c>
    </row>
    <row r="105" spans="1:20">
      <c r="A105" s="2">
        <v>103</v>
      </c>
      <c r="B105" s="2" t="s">
        <v>130</v>
      </c>
      <c r="C105" s="3">
        <v>2.1</v>
      </c>
      <c r="D105" s="5">
        <v>1.4</v>
      </c>
      <c r="E105" s="7">
        <v>1.6</v>
      </c>
      <c r="F105" s="9">
        <v>1.1000000000000001</v>
      </c>
      <c r="G105" s="3">
        <v>2378</v>
      </c>
      <c r="H105" s="5">
        <v>1773</v>
      </c>
      <c r="I105" s="11">
        <f t="shared" si="6"/>
        <v>0.25441547518923469</v>
      </c>
      <c r="J105" s="7">
        <v>1904</v>
      </c>
      <c r="K105" s="13">
        <f t="shared" si="7"/>
        <v>0.19932716568544995</v>
      </c>
      <c r="L105" s="9">
        <v>1329</v>
      </c>
      <c r="M105" s="15">
        <f t="shared" si="8"/>
        <v>0.44112699747687134</v>
      </c>
      <c r="N105" s="3">
        <v>30.45</v>
      </c>
      <c r="O105" s="5">
        <v>30</v>
      </c>
      <c r="P105" s="7">
        <v>30</v>
      </c>
      <c r="Q105" s="9">
        <v>30</v>
      </c>
      <c r="R105" s="11">
        <f t="shared" si="9"/>
        <v>0.33333333333333337</v>
      </c>
      <c r="S105" s="13">
        <f t="shared" si="10"/>
        <v>0.23809523809523814</v>
      </c>
      <c r="T105" s="15">
        <f t="shared" si="11"/>
        <v>0.47619047619047616</v>
      </c>
    </row>
    <row r="106" spans="1:20">
      <c r="A106" s="2">
        <v>104</v>
      </c>
      <c r="B106" s="2" t="s">
        <v>131</v>
      </c>
      <c r="C106" s="3">
        <v>3</v>
      </c>
      <c r="D106" s="5">
        <v>2</v>
      </c>
      <c r="E106" s="7">
        <v>2.4</v>
      </c>
      <c r="F106" s="9">
        <v>1.6</v>
      </c>
      <c r="G106" s="3">
        <v>2526</v>
      </c>
      <c r="H106" s="5">
        <v>1779</v>
      </c>
      <c r="I106" s="11">
        <f t="shared" si="6"/>
        <v>0.29572446555819476</v>
      </c>
      <c r="J106" s="7">
        <v>2103</v>
      </c>
      <c r="K106" s="13">
        <f t="shared" si="7"/>
        <v>0.16745843230403801</v>
      </c>
      <c r="L106" s="9">
        <v>1406</v>
      </c>
      <c r="M106" s="15">
        <f t="shared" si="8"/>
        <v>0.44338875692794932</v>
      </c>
      <c r="N106" s="3">
        <v>30.33</v>
      </c>
      <c r="O106" s="5">
        <v>30</v>
      </c>
      <c r="P106" s="7">
        <v>30</v>
      </c>
      <c r="Q106" s="9">
        <v>30</v>
      </c>
      <c r="R106" s="11">
        <f t="shared" si="9"/>
        <v>0.33333333333333337</v>
      </c>
      <c r="S106" s="13">
        <f t="shared" si="10"/>
        <v>0.20000000000000007</v>
      </c>
      <c r="T106" s="15">
        <f t="shared" si="11"/>
        <v>0.46666666666666667</v>
      </c>
    </row>
    <row r="107" spans="1:20">
      <c r="A107" s="2">
        <v>105</v>
      </c>
      <c r="B107" s="2" t="s">
        <v>132</v>
      </c>
      <c r="C107" s="3">
        <v>3.5</v>
      </c>
      <c r="D107" s="5">
        <v>2.5</v>
      </c>
      <c r="E107" s="7">
        <v>2.8</v>
      </c>
      <c r="F107" s="9">
        <v>1.9</v>
      </c>
      <c r="G107" s="3">
        <v>1737</v>
      </c>
      <c r="H107" s="5">
        <v>1298</v>
      </c>
      <c r="I107" s="11">
        <f t="shared" si="6"/>
        <v>0.25273459988485891</v>
      </c>
      <c r="J107" s="7">
        <v>1428</v>
      </c>
      <c r="K107" s="13">
        <f t="shared" si="7"/>
        <v>0.17789291882556135</v>
      </c>
      <c r="L107" s="9">
        <v>1016</v>
      </c>
      <c r="M107" s="15">
        <f t="shared" si="8"/>
        <v>0.41508347725964301</v>
      </c>
      <c r="N107" s="3">
        <v>30.19</v>
      </c>
      <c r="O107" s="5">
        <v>30</v>
      </c>
      <c r="P107" s="7">
        <v>30</v>
      </c>
      <c r="Q107" s="9">
        <v>30</v>
      </c>
      <c r="R107" s="11">
        <f t="shared" si="9"/>
        <v>0.2857142857142857</v>
      </c>
      <c r="S107" s="13">
        <f t="shared" si="10"/>
        <v>0.20000000000000007</v>
      </c>
      <c r="T107" s="15">
        <f t="shared" si="11"/>
        <v>0.45714285714285718</v>
      </c>
    </row>
    <row r="108" spans="1:20">
      <c r="A108" s="2">
        <v>106</v>
      </c>
      <c r="B108" s="2" t="s">
        <v>133</v>
      </c>
      <c r="C108" s="3">
        <v>5.3</v>
      </c>
      <c r="D108" s="5">
        <v>3.9</v>
      </c>
      <c r="E108" s="7">
        <v>4.3</v>
      </c>
      <c r="F108" s="9">
        <v>3.1</v>
      </c>
      <c r="G108" s="3">
        <v>2704</v>
      </c>
      <c r="H108" s="5">
        <v>2135</v>
      </c>
      <c r="I108" s="11">
        <f t="shared" si="6"/>
        <v>0.21042899408284022</v>
      </c>
      <c r="J108" s="7">
        <v>2273</v>
      </c>
      <c r="K108" s="13">
        <f t="shared" si="7"/>
        <v>0.15939349112426038</v>
      </c>
      <c r="L108" s="9">
        <v>1703</v>
      </c>
      <c r="M108" s="15">
        <f t="shared" si="8"/>
        <v>0.37019230769230771</v>
      </c>
      <c r="N108" s="3">
        <v>30.2</v>
      </c>
      <c r="O108" s="5">
        <v>30</v>
      </c>
      <c r="P108" s="7">
        <v>30</v>
      </c>
      <c r="Q108" s="9">
        <v>30</v>
      </c>
      <c r="R108" s="11">
        <f t="shared" si="9"/>
        <v>0.26415094339622636</v>
      </c>
      <c r="S108" s="13">
        <f t="shared" si="10"/>
        <v>0.18867924528301883</v>
      </c>
      <c r="T108" s="15">
        <f t="shared" si="11"/>
        <v>0.41509433962264153</v>
      </c>
    </row>
    <row r="109" spans="1:20">
      <c r="A109" s="2">
        <v>107</v>
      </c>
      <c r="B109" s="2" t="s">
        <v>134</v>
      </c>
      <c r="C109" s="3">
        <v>8.9</v>
      </c>
      <c r="D109" s="5">
        <v>6.3</v>
      </c>
      <c r="E109" s="7">
        <v>6.9</v>
      </c>
      <c r="F109" s="9">
        <v>4.8</v>
      </c>
      <c r="G109" s="3">
        <v>1175</v>
      </c>
      <c r="H109" s="5">
        <v>947</v>
      </c>
      <c r="I109" s="11">
        <f t="shared" si="6"/>
        <v>0.19404255319148933</v>
      </c>
      <c r="J109" s="7">
        <v>1011</v>
      </c>
      <c r="K109" s="13">
        <f t="shared" si="7"/>
        <v>0.13957446808510643</v>
      </c>
      <c r="L109" s="9">
        <v>730</v>
      </c>
      <c r="M109" s="15">
        <f t="shared" si="8"/>
        <v>0.37872340425531914</v>
      </c>
      <c r="N109" s="3">
        <v>30.06</v>
      </c>
      <c r="O109" s="5">
        <v>30</v>
      </c>
      <c r="P109" s="7">
        <v>30</v>
      </c>
      <c r="Q109" s="9">
        <v>30</v>
      </c>
      <c r="R109" s="11">
        <f t="shared" si="9"/>
        <v>0.2921348314606742</v>
      </c>
      <c r="S109" s="13">
        <f t="shared" si="10"/>
        <v>0.2247191011235955</v>
      </c>
      <c r="T109" s="15">
        <f t="shared" si="11"/>
        <v>0.4606741573033708</v>
      </c>
    </row>
    <row r="110" spans="1:20">
      <c r="A110" s="2">
        <v>108</v>
      </c>
      <c r="B110" s="2" t="s">
        <v>135</v>
      </c>
      <c r="C110" s="3">
        <v>14.5</v>
      </c>
      <c r="D110" s="5">
        <v>12.7</v>
      </c>
      <c r="E110" s="7">
        <v>12.8</v>
      </c>
      <c r="F110" s="9">
        <v>11.4</v>
      </c>
      <c r="G110" s="3">
        <v>3348</v>
      </c>
      <c r="H110" s="5">
        <v>3121</v>
      </c>
      <c r="I110" s="11">
        <f t="shared" si="6"/>
        <v>6.7801672640382282E-2</v>
      </c>
      <c r="J110" s="7">
        <v>3070</v>
      </c>
      <c r="K110" s="13">
        <f t="shared" si="7"/>
        <v>8.3034647550776608E-2</v>
      </c>
      <c r="L110" s="9">
        <v>2803</v>
      </c>
      <c r="M110" s="15">
        <f t="shared" si="8"/>
        <v>0.16278375149342894</v>
      </c>
      <c r="N110" s="3">
        <v>30.09</v>
      </c>
      <c r="O110" s="5">
        <v>30</v>
      </c>
      <c r="P110" s="7">
        <v>30</v>
      </c>
      <c r="Q110" s="9">
        <v>30</v>
      </c>
      <c r="R110" s="11">
        <f t="shared" si="9"/>
        <v>0.12413793103448278</v>
      </c>
      <c r="S110" s="13">
        <f t="shared" si="10"/>
        <v>0.11724137931034473</v>
      </c>
      <c r="T110" s="15">
        <f t="shared" si="11"/>
        <v>0.21379310344827585</v>
      </c>
    </row>
    <row r="111" spans="1:20">
      <c r="A111" s="2">
        <v>109</v>
      </c>
      <c r="B111" s="2" t="s">
        <v>136</v>
      </c>
      <c r="C111" s="3">
        <v>17.2</v>
      </c>
      <c r="D111" s="5">
        <v>12.9</v>
      </c>
      <c r="E111" s="7">
        <v>14.6</v>
      </c>
      <c r="F111" s="9">
        <v>11</v>
      </c>
      <c r="G111" s="3">
        <v>3091</v>
      </c>
      <c r="H111" s="5">
        <v>2472</v>
      </c>
      <c r="I111" s="11">
        <f t="shared" si="6"/>
        <v>0.20025881591717887</v>
      </c>
      <c r="J111" s="7">
        <v>2734</v>
      </c>
      <c r="K111" s="13">
        <f t="shared" si="7"/>
        <v>0.115496603041087</v>
      </c>
      <c r="L111" s="9">
        <v>2112</v>
      </c>
      <c r="M111" s="15">
        <f t="shared" si="8"/>
        <v>0.31672597864768681</v>
      </c>
      <c r="N111" s="3">
        <v>30.07</v>
      </c>
      <c r="O111" s="5">
        <v>30</v>
      </c>
      <c r="P111" s="7">
        <v>30</v>
      </c>
      <c r="Q111" s="9">
        <v>30</v>
      </c>
      <c r="R111" s="11">
        <f t="shared" si="9"/>
        <v>0.25</v>
      </c>
      <c r="S111" s="13">
        <f t="shared" si="10"/>
        <v>0.15116279069767435</v>
      </c>
      <c r="T111" s="15">
        <f t="shared" si="11"/>
        <v>0.36046511627906974</v>
      </c>
    </row>
    <row r="112" spans="1:20">
      <c r="A112" s="2">
        <v>110</v>
      </c>
      <c r="B112" s="2" t="s">
        <v>137</v>
      </c>
      <c r="C112" s="3">
        <v>6.6</v>
      </c>
      <c r="D112" s="5">
        <v>4.5999999999999996</v>
      </c>
      <c r="E112" s="7">
        <v>5.4</v>
      </c>
      <c r="F112" s="9">
        <v>3.8</v>
      </c>
      <c r="G112" s="3">
        <v>1849</v>
      </c>
      <c r="H112" s="5">
        <v>1380</v>
      </c>
      <c r="I112" s="11">
        <f t="shared" si="6"/>
        <v>0.25365062195781507</v>
      </c>
      <c r="J112" s="7">
        <v>1557</v>
      </c>
      <c r="K112" s="13">
        <f t="shared" si="7"/>
        <v>0.15792320173066521</v>
      </c>
      <c r="L112" s="9">
        <v>1117</v>
      </c>
      <c r="M112" s="15">
        <f t="shared" si="8"/>
        <v>0.39588967009194154</v>
      </c>
      <c r="N112" s="3">
        <v>30.11</v>
      </c>
      <c r="O112" s="5">
        <v>30</v>
      </c>
      <c r="P112" s="7">
        <v>30</v>
      </c>
      <c r="Q112" s="9">
        <v>30</v>
      </c>
      <c r="R112" s="11">
        <f t="shared" si="9"/>
        <v>0.30303030303030309</v>
      </c>
      <c r="S112" s="13">
        <f t="shared" si="10"/>
        <v>0.18181818181818177</v>
      </c>
      <c r="T112" s="15">
        <f t="shared" si="11"/>
        <v>0.4242424242424242</v>
      </c>
    </row>
    <row r="113" spans="1:20">
      <c r="A113" s="2">
        <v>111</v>
      </c>
      <c r="B113" s="2" t="s">
        <v>138</v>
      </c>
      <c r="C113" s="3">
        <f>723/1024</f>
        <v>0.7060546875</v>
      </c>
      <c r="D113" s="5">
        <f>532/1024</f>
        <v>0.51953125</v>
      </c>
      <c r="E113" s="7">
        <f>580/1024</f>
        <v>0.56640625</v>
      </c>
      <c r="F113" s="9">
        <f>418/1024</f>
        <v>0.408203125</v>
      </c>
      <c r="G113" s="3">
        <v>746</v>
      </c>
      <c r="H113" s="5">
        <v>622</v>
      </c>
      <c r="I113" s="11">
        <f t="shared" si="6"/>
        <v>0.16621983914209115</v>
      </c>
      <c r="J113" s="7">
        <v>656</v>
      </c>
      <c r="K113" s="13">
        <f t="shared" si="7"/>
        <v>0.12064343163538871</v>
      </c>
      <c r="L113" s="9">
        <v>489</v>
      </c>
      <c r="M113" s="15">
        <f t="shared" si="8"/>
        <v>0.34450402144772119</v>
      </c>
      <c r="N113" s="3">
        <v>30.43</v>
      </c>
      <c r="O113" s="5">
        <v>30</v>
      </c>
      <c r="P113" s="7">
        <v>30</v>
      </c>
      <c r="Q113" s="9">
        <v>30</v>
      </c>
      <c r="R113" s="11">
        <f t="shared" si="9"/>
        <v>0.26417704011065002</v>
      </c>
      <c r="S113" s="13">
        <f t="shared" si="10"/>
        <v>0.1977869986168741</v>
      </c>
      <c r="T113" s="15">
        <f t="shared" si="11"/>
        <v>0.42185338865836786</v>
      </c>
    </row>
    <row r="114" spans="1:20">
      <c r="A114" s="2">
        <v>112</v>
      </c>
      <c r="B114" s="2" t="s">
        <v>139</v>
      </c>
      <c r="C114" s="3">
        <v>12.8</v>
      </c>
      <c r="D114" s="5">
        <v>8.5</v>
      </c>
      <c r="E114" s="7">
        <v>11.1</v>
      </c>
      <c r="F114" s="9">
        <v>7.3</v>
      </c>
      <c r="G114" s="3">
        <v>3243</v>
      </c>
      <c r="H114" s="5">
        <v>2277</v>
      </c>
      <c r="I114" s="11">
        <f t="shared" si="6"/>
        <v>0.2978723404255319</v>
      </c>
      <c r="J114" s="7">
        <v>2904</v>
      </c>
      <c r="K114" s="13">
        <f t="shared" si="7"/>
        <v>0.10453283996299723</v>
      </c>
      <c r="L114" s="9">
        <v>1959</v>
      </c>
      <c r="M114" s="15">
        <f t="shared" si="8"/>
        <v>0.39592969472710449</v>
      </c>
      <c r="N114" s="3">
        <v>30.1</v>
      </c>
      <c r="O114" s="5">
        <v>30</v>
      </c>
      <c r="P114" s="7">
        <v>30</v>
      </c>
      <c r="Q114" s="9">
        <v>30</v>
      </c>
      <c r="R114" s="11">
        <f t="shared" si="9"/>
        <v>0.3359375</v>
      </c>
      <c r="S114" s="13">
        <f t="shared" si="10"/>
        <v>0.13281250000000011</v>
      </c>
      <c r="T114" s="15">
        <f t="shared" si="11"/>
        <v>0.4296875</v>
      </c>
    </row>
    <row r="115" spans="1:20">
      <c r="A115" s="2">
        <v>113</v>
      </c>
      <c r="B115" s="2" t="s">
        <v>140</v>
      </c>
      <c r="C115" s="3">
        <v>24.5</v>
      </c>
      <c r="D115" s="5">
        <v>17.600000000000001</v>
      </c>
      <c r="E115" s="7">
        <v>20.6</v>
      </c>
      <c r="F115" s="9">
        <v>14.9</v>
      </c>
      <c r="G115" s="3">
        <v>3134</v>
      </c>
      <c r="H115" s="5">
        <v>2409</v>
      </c>
      <c r="I115" s="11">
        <f t="shared" si="6"/>
        <v>0.23133375877472873</v>
      </c>
      <c r="J115" s="7">
        <v>2753</v>
      </c>
      <c r="K115" s="13">
        <f t="shared" si="7"/>
        <v>0.12156987874920233</v>
      </c>
      <c r="L115" s="9">
        <v>2046</v>
      </c>
      <c r="M115" s="15">
        <f t="shared" si="8"/>
        <v>0.34716017868538607</v>
      </c>
      <c r="N115" s="3">
        <v>30.05</v>
      </c>
      <c r="O115" s="5">
        <v>30</v>
      </c>
      <c r="P115" s="7">
        <v>30</v>
      </c>
      <c r="Q115" s="9">
        <v>30</v>
      </c>
      <c r="R115" s="11">
        <f t="shared" si="9"/>
        <v>0.28163265306122442</v>
      </c>
      <c r="S115" s="13">
        <f t="shared" si="10"/>
        <v>0.15918367346938767</v>
      </c>
      <c r="T115" s="15">
        <f t="shared" si="11"/>
        <v>0.39183673469387759</v>
      </c>
    </row>
    <row r="116" spans="1:20">
      <c r="A116" s="2">
        <v>114</v>
      </c>
      <c r="B116" s="2" t="s">
        <v>141</v>
      </c>
      <c r="C116" s="3">
        <v>1.4</v>
      </c>
      <c r="D116" s="5">
        <f>996/1024</f>
        <v>0.97265625</v>
      </c>
      <c r="E116" s="7">
        <v>1.1000000000000001</v>
      </c>
      <c r="F116" s="9">
        <f>780/1024</f>
        <v>0.76171875</v>
      </c>
      <c r="G116" s="3">
        <v>1243</v>
      </c>
      <c r="H116" s="5">
        <v>971</v>
      </c>
      <c r="I116" s="11">
        <f t="shared" si="6"/>
        <v>0.21882542236524538</v>
      </c>
      <c r="J116" s="7">
        <v>1084</v>
      </c>
      <c r="K116" s="13">
        <f t="shared" si="7"/>
        <v>0.12791633145615444</v>
      </c>
      <c r="L116" s="9">
        <v>760</v>
      </c>
      <c r="M116" s="15">
        <f t="shared" si="8"/>
        <v>0.38857602574416739</v>
      </c>
      <c r="N116" s="3">
        <v>30.36</v>
      </c>
      <c r="O116" s="5">
        <v>30</v>
      </c>
      <c r="P116" s="7">
        <v>30</v>
      </c>
      <c r="Q116" s="9">
        <v>30</v>
      </c>
      <c r="R116" s="11">
        <f t="shared" si="9"/>
        <v>0.3052455357142857</v>
      </c>
      <c r="S116" s="13">
        <f t="shared" si="10"/>
        <v>0.21428571428571419</v>
      </c>
      <c r="T116" s="15">
        <f t="shared" si="11"/>
        <v>0.45591517857142849</v>
      </c>
    </row>
    <row r="117" spans="1:20">
      <c r="A117" s="2">
        <v>115</v>
      </c>
      <c r="B117" s="2" t="s">
        <v>142</v>
      </c>
      <c r="C117" s="3">
        <v>3.2</v>
      </c>
      <c r="D117" s="5">
        <v>2.2000000000000002</v>
      </c>
      <c r="E117" s="7">
        <v>2.5</v>
      </c>
      <c r="F117" s="9">
        <v>1.8</v>
      </c>
      <c r="G117" s="3">
        <v>1601</v>
      </c>
      <c r="H117" s="5">
        <v>1260</v>
      </c>
      <c r="I117" s="11">
        <f t="shared" si="6"/>
        <v>0.21299188007495318</v>
      </c>
      <c r="J117" s="7">
        <v>1376</v>
      </c>
      <c r="K117" s="13">
        <f t="shared" si="7"/>
        <v>0.14053716427232976</v>
      </c>
      <c r="L117" s="9">
        <v>995</v>
      </c>
      <c r="M117" s="15">
        <f t="shared" si="8"/>
        <v>0.3785134291068083</v>
      </c>
      <c r="N117" s="3">
        <v>30.21</v>
      </c>
      <c r="O117" s="5">
        <v>30</v>
      </c>
      <c r="P117" s="7">
        <v>30</v>
      </c>
      <c r="Q117" s="9">
        <v>30</v>
      </c>
      <c r="R117" s="11">
        <f t="shared" si="9"/>
        <v>0.3125</v>
      </c>
      <c r="S117" s="13">
        <f t="shared" si="10"/>
        <v>0.21875</v>
      </c>
      <c r="T117" s="15">
        <f t="shared" si="11"/>
        <v>0.4375</v>
      </c>
    </row>
    <row r="118" spans="1:20">
      <c r="A118" s="2">
        <v>116</v>
      </c>
      <c r="B118" s="2" t="s">
        <v>143</v>
      </c>
      <c r="C118" s="3">
        <v>10.5</v>
      </c>
      <c r="D118" s="5">
        <v>7.7</v>
      </c>
      <c r="E118" s="7">
        <v>8.3000000000000007</v>
      </c>
      <c r="F118" s="9">
        <v>6.1</v>
      </c>
      <c r="G118" s="3">
        <v>2320</v>
      </c>
      <c r="H118" s="5">
        <v>1846</v>
      </c>
      <c r="I118" s="11">
        <f t="shared" si="6"/>
        <v>0.20431034482758625</v>
      </c>
      <c r="J118" s="7">
        <v>1932</v>
      </c>
      <c r="K118" s="13">
        <f t="shared" si="7"/>
        <v>0.16724137931034477</v>
      </c>
      <c r="L118" s="9">
        <v>1468</v>
      </c>
      <c r="M118" s="15">
        <f t="shared" si="8"/>
        <v>0.36724137931034484</v>
      </c>
      <c r="N118" s="3">
        <v>30.09</v>
      </c>
      <c r="O118" s="5">
        <v>30</v>
      </c>
      <c r="P118" s="7">
        <v>30</v>
      </c>
      <c r="Q118" s="9">
        <v>30</v>
      </c>
      <c r="R118" s="11">
        <f t="shared" si="9"/>
        <v>0.26666666666666661</v>
      </c>
      <c r="S118" s="13">
        <f t="shared" si="10"/>
        <v>0.20952380952380945</v>
      </c>
      <c r="T118" s="15">
        <f t="shared" si="11"/>
        <v>0.41904761904761911</v>
      </c>
    </row>
    <row r="119" spans="1:20">
      <c r="A119" s="2">
        <v>117</v>
      </c>
      <c r="B119" s="2" t="s">
        <v>144</v>
      </c>
      <c r="C119" s="3">
        <v>9.1999999999999993</v>
      </c>
      <c r="D119" s="5">
        <v>6.5</v>
      </c>
      <c r="E119" s="7">
        <v>7.3</v>
      </c>
      <c r="F119" s="9">
        <v>5.0999999999999996</v>
      </c>
      <c r="G119" s="3">
        <v>2162</v>
      </c>
      <c r="H119" s="5">
        <v>1610</v>
      </c>
      <c r="I119" s="11">
        <f t="shared" si="6"/>
        <v>0.25531914893617025</v>
      </c>
      <c r="J119" s="7">
        <v>1767</v>
      </c>
      <c r="K119" s="13">
        <f t="shared" si="7"/>
        <v>0.18270120259019429</v>
      </c>
      <c r="L119" s="9">
        <v>1274</v>
      </c>
      <c r="M119" s="15">
        <f t="shared" si="8"/>
        <v>0.41073080481036073</v>
      </c>
      <c r="N119" s="3">
        <v>30.09</v>
      </c>
      <c r="O119" s="5">
        <v>30</v>
      </c>
      <c r="P119" s="7">
        <v>30</v>
      </c>
      <c r="Q119" s="9">
        <v>30</v>
      </c>
      <c r="R119" s="11">
        <f t="shared" si="9"/>
        <v>0.29347826086956519</v>
      </c>
      <c r="S119" s="13">
        <f t="shared" si="10"/>
        <v>0.2065217391304347</v>
      </c>
      <c r="T119" s="15">
        <f t="shared" si="11"/>
        <v>0.44565217391304346</v>
      </c>
    </row>
    <row r="120" spans="1:20">
      <c r="A120" s="2">
        <v>118</v>
      </c>
      <c r="B120" s="2" t="s">
        <v>145</v>
      </c>
      <c r="C120" s="3">
        <v>24.2</v>
      </c>
      <c r="D120" s="5">
        <v>17.7</v>
      </c>
      <c r="E120" s="7">
        <v>20.5</v>
      </c>
      <c r="F120" s="9">
        <v>15.1</v>
      </c>
      <c r="G120" s="3">
        <v>3590</v>
      </c>
      <c r="H120" s="5">
        <v>2796</v>
      </c>
      <c r="I120" s="11">
        <f t="shared" si="6"/>
        <v>0.22116991643454043</v>
      </c>
      <c r="J120" s="7">
        <v>3162</v>
      </c>
      <c r="K120" s="13">
        <f t="shared" si="7"/>
        <v>0.11922005571030636</v>
      </c>
      <c r="L120" s="9">
        <v>2384</v>
      </c>
      <c r="M120" s="15">
        <f t="shared" si="8"/>
        <v>0.33593314763231197</v>
      </c>
      <c r="N120" s="3">
        <v>30.06</v>
      </c>
      <c r="O120" s="5">
        <v>30</v>
      </c>
      <c r="P120" s="7">
        <v>30</v>
      </c>
      <c r="Q120" s="9">
        <v>30</v>
      </c>
      <c r="R120" s="11">
        <f t="shared" si="9"/>
        <v>0.26859504132231404</v>
      </c>
      <c r="S120" s="13">
        <f t="shared" si="10"/>
        <v>0.15289256198347101</v>
      </c>
      <c r="T120" s="15">
        <f t="shared" si="11"/>
        <v>0.37603305785123964</v>
      </c>
    </row>
    <row r="121" spans="1:20">
      <c r="A121" s="2">
        <v>119</v>
      </c>
      <c r="B121" s="2" t="s">
        <v>146</v>
      </c>
      <c r="C121" s="3">
        <v>7.4</v>
      </c>
      <c r="D121" s="5">
        <v>5.6</v>
      </c>
      <c r="E121" s="7">
        <v>5.5</v>
      </c>
      <c r="F121" s="9">
        <v>4.0999999999999996</v>
      </c>
      <c r="G121" s="3">
        <v>2759</v>
      </c>
      <c r="H121" s="5">
        <v>2226</v>
      </c>
      <c r="I121" s="11">
        <f t="shared" si="6"/>
        <v>0.19318593693367159</v>
      </c>
      <c r="J121" s="7">
        <v>2120</v>
      </c>
      <c r="K121" s="13">
        <f t="shared" si="7"/>
        <v>0.23160565422254442</v>
      </c>
      <c r="L121" s="9">
        <v>1632</v>
      </c>
      <c r="M121" s="15">
        <f t="shared" si="8"/>
        <v>0.40848133381660023</v>
      </c>
      <c r="N121" s="3">
        <v>30.14</v>
      </c>
      <c r="O121" s="5">
        <v>30</v>
      </c>
      <c r="P121" s="7">
        <v>30</v>
      </c>
      <c r="Q121" s="9">
        <v>30</v>
      </c>
      <c r="R121" s="11">
        <f t="shared" si="9"/>
        <v>0.24324324324324331</v>
      </c>
      <c r="S121" s="13">
        <f t="shared" si="10"/>
        <v>0.2567567567567568</v>
      </c>
      <c r="T121" s="15">
        <f t="shared" si="11"/>
        <v>0.44594594594594605</v>
      </c>
    </row>
    <row r="122" spans="1:20">
      <c r="A122" s="2">
        <v>120</v>
      </c>
      <c r="B122" s="2" t="s">
        <v>147</v>
      </c>
      <c r="C122" s="3">
        <v>7.9</v>
      </c>
      <c r="D122" s="5">
        <v>5</v>
      </c>
      <c r="E122" s="7">
        <v>6.3</v>
      </c>
      <c r="F122" s="9">
        <v>3.9</v>
      </c>
      <c r="G122" s="3">
        <v>1703</v>
      </c>
      <c r="H122" s="5">
        <v>1187</v>
      </c>
      <c r="I122" s="11">
        <f t="shared" si="6"/>
        <v>0.30299471520845567</v>
      </c>
      <c r="J122" s="7">
        <v>1450</v>
      </c>
      <c r="K122" s="13">
        <f t="shared" si="7"/>
        <v>0.14856136230182027</v>
      </c>
      <c r="L122" s="9">
        <v>933</v>
      </c>
      <c r="M122" s="15">
        <f t="shared" si="8"/>
        <v>0.45214327657075748</v>
      </c>
      <c r="N122" s="3">
        <v>30.09</v>
      </c>
      <c r="O122" s="5">
        <v>30</v>
      </c>
      <c r="P122" s="7">
        <v>30</v>
      </c>
      <c r="Q122" s="9">
        <v>30</v>
      </c>
      <c r="R122" s="11">
        <f t="shared" si="9"/>
        <v>0.36708860759493678</v>
      </c>
      <c r="S122" s="13">
        <f t="shared" si="10"/>
        <v>0.20253164556962033</v>
      </c>
      <c r="T122" s="15">
        <f t="shared" si="11"/>
        <v>0.50632911392405067</v>
      </c>
    </row>
    <row r="123" spans="1:20">
      <c r="A123" s="2">
        <v>121</v>
      </c>
      <c r="B123" s="2" t="s">
        <v>148</v>
      </c>
      <c r="C123" s="3">
        <v>5.8</v>
      </c>
      <c r="D123" s="5">
        <v>4.2</v>
      </c>
      <c r="E123" s="7">
        <v>4.7</v>
      </c>
      <c r="F123" s="9">
        <v>3.3</v>
      </c>
      <c r="G123" s="3">
        <v>3614</v>
      </c>
      <c r="H123" s="5">
        <v>2775</v>
      </c>
      <c r="I123" s="11">
        <f t="shared" si="6"/>
        <v>0.23215273934698399</v>
      </c>
      <c r="J123" s="7">
        <v>2989</v>
      </c>
      <c r="K123" s="13">
        <f t="shared" si="7"/>
        <v>0.17293857221914777</v>
      </c>
      <c r="L123" s="9">
        <v>2200</v>
      </c>
      <c r="M123" s="15">
        <f t="shared" si="8"/>
        <v>0.39125622578859987</v>
      </c>
      <c r="N123" s="3">
        <v>30.24</v>
      </c>
      <c r="O123" s="5">
        <v>30</v>
      </c>
      <c r="P123" s="7">
        <v>30</v>
      </c>
      <c r="Q123" s="9">
        <v>30</v>
      </c>
      <c r="R123" s="11">
        <f t="shared" si="9"/>
        <v>0.27586206896551724</v>
      </c>
      <c r="S123" s="13">
        <f t="shared" si="10"/>
        <v>0.18965517241379304</v>
      </c>
      <c r="T123" s="15">
        <f t="shared" si="11"/>
        <v>0.43103448275862066</v>
      </c>
    </row>
    <row r="124" spans="1:20">
      <c r="A124" s="2">
        <v>122</v>
      </c>
      <c r="B124" s="2" t="s">
        <v>149</v>
      </c>
      <c r="C124" s="3">
        <v>7.1</v>
      </c>
      <c r="D124" s="5">
        <v>5</v>
      </c>
      <c r="E124" s="7">
        <v>5.7</v>
      </c>
      <c r="F124" s="9">
        <v>4</v>
      </c>
      <c r="G124" s="3">
        <v>2699</v>
      </c>
      <c r="H124" s="5">
        <v>2049</v>
      </c>
      <c r="I124" s="11">
        <f t="shared" si="6"/>
        <v>0.24082993701370881</v>
      </c>
      <c r="J124" s="7">
        <v>2294</v>
      </c>
      <c r="K124" s="13">
        <f t="shared" si="7"/>
        <v>0.15005557613931086</v>
      </c>
      <c r="L124" s="9">
        <v>1660</v>
      </c>
      <c r="M124" s="15">
        <f t="shared" si="8"/>
        <v>0.38495739162652831</v>
      </c>
      <c r="N124" s="3">
        <v>30.15</v>
      </c>
      <c r="O124" s="5">
        <v>30</v>
      </c>
      <c r="P124" s="7">
        <v>30</v>
      </c>
      <c r="Q124" s="9">
        <v>30</v>
      </c>
      <c r="R124" s="11">
        <f t="shared" si="9"/>
        <v>0.29577464788732388</v>
      </c>
      <c r="S124" s="13">
        <f t="shared" si="10"/>
        <v>0.19718309859154926</v>
      </c>
      <c r="T124" s="15">
        <f t="shared" si="11"/>
        <v>0.43661971830985913</v>
      </c>
    </row>
    <row r="125" spans="1:20">
      <c r="A125" s="2">
        <v>123</v>
      </c>
      <c r="B125" s="2" t="s">
        <v>150</v>
      </c>
      <c r="C125" s="3">
        <v>32.1</v>
      </c>
      <c r="D125" s="5">
        <v>22.4</v>
      </c>
      <c r="E125" s="7">
        <v>28.4</v>
      </c>
      <c r="F125" s="9">
        <v>19.8</v>
      </c>
      <c r="G125" s="3">
        <v>4022</v>
      </c>
      <c r="H125" s="5">
        <v>2975</v>
      </c>
      <c r="I125" s="11">
        <f t="shared" si="6"/>
        <v>0.26031824962705119</v>
      </c>
      <c r="J125" s="7">
        <v>3680</v>
      </c>
      <c r="K125" s="13">
        <f t="shared" si="7"/>
        <v>8.503232222774737E-2</v>
      </c>
      <c r="L125" s="9">
        <v>2635</v>
      </c>
      <c r="M125" s="15">
        <f t="shared" si="8"/>
        <v>0.34485330681253112</v>
      </c>
      <c r="N125" s="3">
        <v>30.05</v>
      </c>
      <c r="O125" s="5">
        <v>30</v>
      </c>
      <c r="P125" s="7">
        <v>30</v>
      </c>
      <c r="Q125" s="9">
        <v>30</v>
      </c>
      <c r="R125" s="11">
        <f t="shared" si="9"/>
        <v>0.30218068535825549</v>
      </c>
      <c r="S125" s="13">
        <f t="shared" si="10"/>
        <v>0.11526479750778829</v>
      </c>
      <c r="T125" s="15">
        <f t="shared" si="11"/>
        <v>0.38317757009345799</v>
      </c>
    </row>
    <row r="126" spans="1:20">
      <c r="A126" s="2">
        <v>124</v>
      </c>
      <c r="B126" s="2" t="s">
        <v>151</v>
      </c>
      <c r="C126" s="3">
        <v>10.6</v>
      </c>
      <c r="D126" s="5">
        <v>7.4</v>
      </c>
      <c r="E126" s="7">
        <v>8.4</v>
      </c>
      <c r="F126" s="9">
        <v>5.8</v>
      </c>
      <c r="G126" s="3">
        <v>1876</v>
      </c>
      <c r="H126" s="5">
        <v>1436</v>
      </c>
      <c r="I126" s="11">
        <f t="shared" si="6"/>
        <v>0.23454157782515994</v>
      </c>
      <c r="J126" s="7">
        <v>1593</v>
      </c>
      <c r="K126" s="13">
        <f t="shared" si="7"/>
        <v>0.15085287846481876</v>
      </c>
      <c r="L126" s="9">
        <v>1134</v>
      </c>
      <c r="M126" s="15">
        <f t="shared" si="8"/>
        <v>0.39552238805970152</v>
      </c>
      <c r="N126" s="3">
        <v>30.07</v>
      </c>
      <c r="O126" s="5">
        <v>30</v>
      </c>
      <c r="P126" s="7">
        <v>30</v>
      </c>
      <c r="Q126" s="9">
        <v>30</v>
      </c>
      <c r="R126" s="11">
        <f t="shared" si="9"/>
        <v>0.30188679245283012</v>
      </c>
      <c r="S126" s="13">
        <f t="shared" si="10"/>
        <v>0.20754716981132071</v>
      </c>
      <c r="T126" s="15">
        <f t="shared" si="11"/>
        <v>0.45283018867924529</v>
      </c>
    </row>
    <row r="127" spans="1:20">
      <c r="A127" s="2">
        <v>125</v>
      </c>
      <c r="B127" s="2" t="s">
        <v>152</v>
      </c>
      <c r="C127" s="3">
        <v>27.5</v>
      </c>
      <c r="D127" s="5">
        <v>19.899999999999999</v>
      </c>
      <c r="E127" s="7">
        <v>21.8</v>
      </c>
      <c r="F127" s="9">
        <v>15.8</v>
      </c>
      <c r="G127" s="3">
        <v>3558</v>
      </c>
      <c r="H127" s="5">
        <v>2742</v>
      </c>
      <c r="I127" s="11">
        <f t="shared" si="6"/>
        <v>0.22934232715008429</v>
      </c>
      <c r="J127" s="7">
        <v>2931</v>
      </c>
      <c r="K127" s="13">
        <f t="shared" si="7"/>
        <v>0.17622259696458686</v>
      </c>
      <c r="L127" s="9">
        <v>2179</v>
      </c>
      <c r="M127" s="15">
        <f t="shared" si="8"/>
        <v>0.38757729061270374</v>
      </c>
      <c r="N127" s="3">
        <v>30.05</v>
      </c>
      <c r="O127" s="5">
        <v>30</v>
      </c>
      <c r="P127" s="7">
        <v>30</v>
      </c>
      <c r="Q127" s="9">
        <v>30</v>
      </c>
      <c r="R127" s="11">
        <f t="shared" si="9"/>
        <v>0.27636363636363637</v>
      </c>
      <c r="S127" s="13">
        <f t="shared" si="10"/>
        <v>0.20727272727272728</v>
      </c>
      <c r="T127" s="15">
        <f t="shared" si="11"/>
        <v>0.42545454545454542</v>
      </c>
    </row>
    <row r="128" spans="1:20">
      <c r="A128" s="2">
        <v>126</v>
      </c>
      <c r="B128" s="2" t="s">
        <v>153</v>
      </c>
      <c r="C128" s="3">
        <v>13.9</v>
      </c>
      <c r="D128" s="5">
        <v>10.199999999999999</v>
      </c>
      <c r="E128" s="7">
        <v>11.1</v>
      </c>
      <c r="F128" s="9">
        <v>8.1</v>
      </c>
      <c r="G128" s="3">
        <v>1814</v>
      </c>
      <c r="H128" s="5">
        <v>1465</v>
      </c>
      <c r="I128" s="11">
        <f t="shared" si="6"/>
        <v>0.19239250275633957</v>
      </c>
      <c r="J128" s="7">
        <v>1538</v>
      </c>
      <c r="K128" s="13">
        <f t="shared" si="7"/>
        <v>0.15214994487320843</v>
      </c>
      <c r="L128" s="9">
        <v>1157</v>
      </c>
      <c r="M128" s="15">
        <f t="shared" si="8"/>
        <v>0.36218302094818078</v>
      </c>
      <c r="N128" s="3">
        <v>20.059999999999999</v>
      </c>
      <c r="O128" s="5">
        <v>20</v>
      </c>
      <c r="P128" s="7">
        <v>20</v>
      </c>
      <c r="Q128" s="9">
        <v>20</v>
      </c>
      <c r="R128" s="11">
        <f t="shared" si="9"/>
        <v>0.26618705035971235</v>
      </c>
      <c r="S128" s="13">
        <f t="shared" si="10"/>
        <v>0.20143884892086339</v>
      </c>
      <c r="T128" s="15">
        <f t="shared" si="11"/>
        <v>0.41726618705035978</v>
      </c>
    </row>
    <row r="129" spans="1:20">
      <c r="A129" s="2">
        <v>127</v>
      </c>
      <c r="B129" s="2" t="s">
        <v>154</v>
      </c>
      <c r="C129" s="3">
        <v>23.4</v>
      </c>
      <c r="D129" s="5">
        <v>16.399999999999999</v>
      </c>
      <c r="E129" s="7">
        <v>18.2</v>
      </c>
      <c r="F129" s="9">
        <v>12.8</v>
      </c>
      <c r="G129" s="3">
        <v>2970</v>
      </c>
      <c r="H129" s="5">
        <v>2245</v>
      </c>
      <c r="I129" s="11">
        <f t="shared" si="6"/>
        <v>0.24410774410774416</v>
      </c>
      <c r="J129" s="7">
        <v>2431</v>
      </c>
      <c r="K129" s="13">
        <f t="shared" si="7"/>
        <v>0.18148148148148147</v>
      </c>
      <c r="L129" s="9">
        <v>1754</v>
      </c>
      <c r="M129" s="15">
        <f t="shared" si="8"/>
        <v>0.40942760942760947</v>
      </c>
      <c r="N129" s="3">
        <v>60</v>
      </c>
      <c r="O129" s="5">
        <v>59.94</v>
      </c>
      <c r="P129" s="7">
        <v>59.94</v>
      </c>
      <c r="Q129" s="9">
        <v>59.94</v>
      </c>
      <c r="R129" s="11">
        <f t="shared" si="9"/>
        <v>0.29914529914529919</v>
      </c>
      <c r="S129" s="13">
        <f t="shared" si="10"/>
        <v>0.22222222222222221</v>
      </c>
      <c r="T129" s="15">
        <f t="shared" si="11"/>
        <v>0.45299145299145294</v>
      </c>
    </row>
    <row r="130" spans="1:20">
      <c r="A130" s="2">
        <v>128</v>
      </c>
      <c r="B130" s="2" t="s">
        <v>155</v>
      </c>
      <c r="C130" s="3">
        <v>1.3</v>
      </c>
      <c r="D130" s="5">
        <f>883/1024</f>
        <v>0.8623046875</v>
      </c>
      <c r="E130" s="7">
        <v>1.1000000000000001</v>
      </c>
      <c r="F130" s="9">
        <f>686/1024</f>
        <v>0.669921875</v>
      </c>
      <c r="G130" s="3">
        <v>785</v>
      </c>
      <c r="H130" s="5">
        <v>618</v>
      </c>
      <c r="I130" s="11">
        <f t="shared" si="6"/>
        <v>0.21273885350318467</v>
      </c>
      <c r="J130" s="7">
        <v>716</v>
      </c>
      <c r="K130" s="13">
        <f t="shared" si="7"/>
        <v>8.7898089171974503E-2</v>
      </c>
      <c r="L130" s="9">
        <v>480</v>
      </c>
      <c r="M130" s="15">
        <f t="shared" si="8"/>
        <v>0.38853503184713378</v>
      </c>
      <c r="N130" s="3">
        <v>30.26</v>
      </c>
      <c r="O130" s="5">
        <v>30</v>
      </c>
      <c r="P130" s="7">
        <v>30</v>
      </c>
      <c r="Q130" s="9">
        <v>30</v>
      </c>
      <c r="R130" s="11">
        <f t="shared" si="9"/>
        <v>0.33668870192307698</v>
      </c>
      <c r="S130" s="13">
        <f t="shared" si="10"/>
        <v>0.15384615384615385</v>
      </c>
      <c r="T130" s="15">
        <f t="shared" si="11"/>
        <v>0.48467548076923084</v>
      </c>
    </row>
    <row r="131" spans="1:20">
      <c r="A131" s="2">
        <v>129</v>
      </c>
      <c r="B131" s="2" t="s">
        <v>156</v>
      </c>
      <c r="C131" s="3">
        <v>13.4</v>
      </c>
      <c r="D131" s="5">
        <v>9.6</v>
      </c>
      <c r="E131" s="7">
        <v>10.9</v>
      </c>
      <c r="F131" s="9">
        <v>7.8</v>
      </c>
      <c r="G131" s="3">
        <v>2484</v>
      </c>
      <c r="H131" s="5">
        <v>1922</v>
      </c>
      <c r="I131" s="11">
        <f t="shared" si="6"/>
        <v>0.22624798711755234</v>
      </c>
      <c r="J131" s="7">
        <v>2136</v>
      </c>
      <c r="K131" s="13">
        <f t="shared" si="7"/>
        <v>0.14009661835748788</v>
      </c>
      <c r="L131" s="9">
        <v>1565</v>
      </c>
      <c r="M131" s="15">
        <f t="shared" si="8"/>
        <v>0.36996779388083734</v>
      </c>
      <c r="N131" s="3">
        <v>30.07</v>
      </c>
      <c r="O131" s="5">
        <v>30</v>
      </c>
      <c r="P131" s="7">
        <v>30</v>
      </c>
      <c r="Q131" s="9">
        <v>30</v>
      </c>
      <c r="R131" s="11">
        <f t="shared" si="9"/>
        <v>0.28358208955223885</v>
      </c>
      <c r="S131" s="13">
        <f t="shared" si="10"/>
        <v>0.18656716417910446</v>
      </c>
      <c r="T131" s="15">
        <f t="shared" si="11"/>
        <v>0.41791044776119401</v>
      </c>
    </row>
    <row r="132" spans="1:20">
      <c r="A132" s="2">
        <v>130</v>
      </c>
      <c r="B132" s="2" t="s">
        <v>157</v>
      </c>
      <c r="C132" s="3">
        <v>8.1</v>
      </c>
      <c r="D132" s="5">
        <v>5.7</v>
      </c>
      <c r="E132" s="7">
        <v>5.5</v>
      </c>
      <c r="F132" s="9">
        <v>3.8</v>
      </c>
      <c r="G132" s="3">
        <v>1122</v>
      </c>
      <c r="H132" s="5">
        <v>859</v>
      </c>
      <c r="I132" s="11">
        <f t="shared" si="6"/>
        <v>0.23440285204991085</v>
      </c>
      <c r="J132" s="7">
        <v>813</v>
      </c>
      <c r="K132" s="13">
        <f t="shared" si="7"/>
        <v>0.27540106951871657</v>
      </c>
      <c r="L132" s="9">
        <v>582</v>
      </c>
      <c r="M132" s="15">
        <f t="shared" si="8"/>
        <v>0.48128342245989308</v>
      </c>
      <c r="N132" s="3">
        <v>30.06</v>
      </c>
      <c r="O132" s="5">
        <v>30</v>
      </c>
      <c r="P132" s="7">
        <v>30</v>
      </c>
      <c r="Q132" s="9">
        <v>30</v>
      </c>
      <c r="R132" s="11">
        <f t="shared" si="9"/>
        <v>0.29629629629629628</v>
      </c>
      <c r="S132" s="13">
        <f t="shared" si="10"/>
        <v>0.32098765432098764</v>
      </c>
      <c r="T132" s="15">
        <f t="shared" si="11"/>
        <v>0.53086419753086422</v>
      </c>
    </row>
    <row r="133" spans="1:20">
      <c r="A133" s="2">
        <v>131</v>
      </c>
      <c r="B133" s="2" t="s">
        <v>158</v>
      </c>
      <c r="C133" s="3">
        <v>4.2</v>
      </c>
      <c r="D133" s="5">
        <v>2.2999999999999998</v>
      </c>
      <c r="E133" s="7">
        <v>3.6</v>
      </c>
      <c r="F133" s="9">
        <v>1.9</v>
      </c>
      <c r="G133" s="3">
        <v>2653</v>
      </c>
      <c r="H133" s="5">
        <v>1559</v>
      </c>
      <c r="I133" s="11">
        <f t="shared" si="6"/>
        <v>0.4123633622314361</v>
      </c>
      <c r="J133" s="7">
        <v>2342</v>
      </c>
      <c r="K133" s="13">
        <f t="shared" ref="K133:K196" si="12">1-(J133/G133)</f>
        <v>0.11722578213343382</v>
      </c>
      <c r="L133" s="9">
        <v>1287</v>
      </c>
      <c r="M133" s="15">
        <f t="shared" ref="M133:M196" si="13">1-(L133/G133)</f>
        <v>0.51488880512627211</v>
      </c>
      <c r="N133" s="3">
        <v>25.25</v>
      </c>
      <c r="O133" s="5">
        <v>25</v>
      </c>
      <c r="P133" s="7">
        <v>25</v>
      </c>
      <c r="Q133" s="9">
        <v>25</v>
      </c>
      <c r="R133" s="11">
        <f t="shared" ref="R133:R196" si="14">1-(D133/C133)</f>
        <v>0.45238095238095244</v>
      </c>
      <c r="S133" s="13">
        <f t="shared" ref="S133:S196" si="15">1-(E133/C133)</f>
        <v>0.1428571428571429</v>
      </c>
      <c r="T133" s="15">
        <f t="shared" ref="T133:T196" si="16">1-(F133/C133)</f>
        <v>0.54761904761904767</v>
      </c>
    </row>
    <row r="134" spans="1:20">
      <c r="A134" s="2">
        <v>132</v>
      </c>
      <c r="B134" s="2" t="s">
        <v>159</v>
      </c>
      <c r="C134" s="3">
        <v>2.1</v>
      </c>
      <c r="D134" s="5">
        <v>1.7</v>
      </c>
      <c r="E134" s="7">
        <v>1.6</v>
      </c>
      <c r="F134" s="9">
        <v>1.3</v>
      </c>
      <c r="G134" s="3">
        <v>1295</v>
      </c>
      <c r="H134" s="5">
        <v>1134</v>
      </c>
      <c r="I134" s="11">
        <f t="shared" si="6"/>
        <v>0.12432432432432428</v>
      </c>
      <c r="J134" s="7">
        <v>1090</v>
      </c>
      <c r="K134" s="13">
        <f t="shared" si="12"/>
        <v>0.15830115830115832</v>
      </c>
      <c r="L134" s="9">
        <v>911</v>
      </c>
      <c r="M134" s="15">
        <f t="shared" si="13"/>
        <v>0.29652509652509651</v>
      </c>
      <c r="N134" s="3">
        <v>30.25</v>
      </c>
      <c r="O134" s="5">
        <v>30</v>
      </c>
      <c r="P134" s="7">
        <v>30</v>
      </c>
      <c r="Q134" s="9">
        <v>30</v>
      </c>
      <c r="R134" s="11">
        <f t="shared" si="14"/>
        <v>0.19047619047619058</v>
      </c>
      <c r="S134" s="13">
        <f t="shared" si="15"/>
        <v>0.23809523809523814</v>
      </c>
      <c r="T134" s="15">
        <f t="shared" si="16"/>
        <v>0.38095238095238093</v>
      </c>
    </row>
    <row r="135" spans="1:20">
      <c r="A135" s="2">
        <v>133</v>
      </c>
      <c r="B135" s="2" t="s">
        <v>160</v>
      </c>
      <c r="C135" s="3">
        <v>8.1999999999999993</v>
      </c>
      <c r="D135" s="5">
        <v>5.5</v>
      </c>
      <c r="E135" s="7">
        <v>6.6</v>
      </c>
      <c r="F135" s="9">
        <v>4.4000000000000004</v>
      </c>
      <c r="G135" s="3">
        <v>2196</v>
      </c>
      <c r="H135" s="5">
        <v>1610</v>
      </c>
      <c r="I135" s="11">
        <f t="shared" si="6"/>
        <v>0.2668488160291439</v>
      </c>
      <c r="J135" s="7">
        <v>1884</v>
      </c>
      <c r="K135" s="13">
        <f t="shared" si="12"/>
        <v>0.14207650273224048</v>
      </c>
      <c r="L135" s="9">
        <v>1295</v>
      </c>
      <c r="M135" s="15">
        <f t="shared" si="13"/>
        <v>0.41029143897996356</v>
      </c>
      <c r="N135" s="3">
        <v>30.11</v>
      </c>
      <c r="O135" s="5">
        <v>30</v>
      </c>
      <c r="P135" s="7">
        <v>30</v>
      </c>
      <c r="Q135" s="9">
        <v>30</v>
      </c>
      <c r="R135" s="11">
        <f t="shared" si="14"/>
        <v>0.32926829268292679</v>
      </c>
      <c r="S135" s="13">
        <f t="shared" si="15"/>
        <v>0.19512195121951215</v>
      </c>
      <c r="T135" s="15">
        <f t="shared" si="16"/>
        <v>0.46341463414634132</v>
      </c>
    </row>
    <row r="136" spans="1:20">
      <c r="A136" s="2">
        <v>134</v>
      </c>
      <c r="B136" s="2" t="s">
        <v>161</v>
      </c>
      <c r="C136" s="3">
        <v>8.9</v>
      </c>
      <c r="D136" s="5">
        <v>5.9</v>
      </c>
      <c r="E136" s="7">
        <v>6.9</v>
      </c>
      <c r="F136" s="9">
        <v>4.5</v>
      </c>
      <c r="G136" s="3">
        <v>3795</v>
      </c>
      <c r="H136" s="5">
        <v>2669</v>
      </c>
      <c r="I136" s="11">
        <f t="shared" si="6"/>
        <v>0.29670619235836626</v>
      </c>
      <c r="J136" s="7">
        <v>3052</v>
      </c>
      <c r="K136" s="13">
        <f t="shared" si="12"/>
        <v>0.19578392621870888</v>
      </c>
      <c r="L136" s="9">
        <v>2045</v>
      </c>
      <c r="M136" s="15">
        <f t="shared" si="13"/>
        <v>0.46113306982872204</v>
      </c>
      <c r="N136" s="3">
        <v>30.17</v>
      </c>
      <c r="O136" s="5">
        <v>30</v>
      </c>
      <c r="P136" s="7">
        <v>30</v>
      </c>
      <c r="Q136" s="9">
        <v>30</v>
      </c>
      <c r="R136" s="11">
        <f t="shared" si="14"/>
        <v>0.33707865168539319</v>
      </c>
      <c r="S136" s="13">
        <f t="shared" si="15"/>
        <v>0.2247191011235955</v>
      </c>
      <c r="T136" s="15">
        <f t="shared" si="16"/>
        <v>0.4943820224719101</v>
      </c>
    </row>
    <row r="137" spans="1:20">
      <c r="A137" s="2">
        <v>135</v>
      </c>
      <c r="B137" s="2" t="s">
        <v>162</v>
      </c>
      <c r="C137" s="3">
        <v>25.2</v>
      </c>
      <c r="D137" s="5">
        <v>17</v>
      </c>
      <c r="E137" s="7">
        <v>20.100000000000001</v>
      </c>
      <c r="F137" s="9">
        <v>13.5</v>
      </c>
      <c r="G137" s="3">
        <v>3668</v>
      </c>
      <c r="H137" s="5">
        <v>2629</v>
      </c>
      <c r="I137" s="11">
        <f t="shared" si="6"/>
        <v>0.28326063249727373</v>
      </c>
      <c r="J137" s="7">
        <v>3026</v>
      </c>
      <c r="K137" s="13">
        <f t="shared" si="12"/>
        <v>0.17502726281352232</v>
      </c>
      <c r="L137" s="9">
        <v>2093</v>
      </c>
      <c r="M137" s="15">
        <f t="shared" si="13"/>
        <v>0.42938931297709926</v>
      </c>
      <c r="N137" s="3">
        <v>30.06</v>
      </c>
      <c r="O137" s="5">
        <v>30</v>
      </c>
      <c r="P137" s="7">
        <v>30</v>
      </c>
      <c r="Q137" s="9">
        <v>30</v>
      </c>
      <c r="R137" s="11">
        <f t="shared" si="14"/>
        <v>0.32539682539682535</v>
      </c>
      <c r="S137" s="13">
        <f t="shared" si="15"/>
        <v>0.20238095238095233</v>
      </c>
      <c r="T137" s="15">
        <f t="shared" si="16"/>
        <v>0.4642857142857143</v>
      </c>
    </row>
    <row r="138" spans="1:20">
      <c r="A138" s="2">
        <v>136</v>
      </c>
      <c r="B138" s="2" t="s">
        <v>163</v>
      </c>
      <c r="C138" s="3">
        <v>7.7</v>
      </c>
      <c r="D138" s="5">
        <v>5.4</v>
      </c>
      <c r="E138" s="7">
        <v>6.1</v>
      </c>
      <c r="F138" s="9">
        <v>4.3</v>
      </c>
      <c r="G138" s="3">
        <v>1092</v>
      </c>
      <c r="H138" s="5">
        <v>876</v>
      </c>
      <c r="I138" s="11">
        <f t="shared" si="6"/>
        <v>0.19780219780219777</v>
      </c>
      <c r="J138" s="7">
        <v>977</v>
      </c>
      <c r="K138" s="13">
        <f t="shared" si="12"/>
        <v>0.10531135531135527</v>
      </c>
      <c r="L138" s="9">
        <v>697</v>
      </c>
      <c r="M138" s="15">
        <f t="shared" si="13"/>
        <v>0.36172161172161177</v>
      </c>
      <c r="N138" s="3">
        <v>30.06</v>
      </c>
      <c r="O138" s="5">
        <v>30</v>
      </c>
      <c r="P138" s="7">
        <v>30</v>
      </c>
      <c r="Q138" s="9">
        <v>30</v>
      </c>
      <c r="R138" s="11">
        <f t="shared" si="14"/>
        <v>0.29870129870129869</v>
      </c>
      <c r="S138" s="13">
        <f t="shared" si="15"/>
        <v>0.20779220779220786</v>
      </c>
      <c r="T138" s="15">
        <f t="shared" si="16"/>
        <v>0.44155844155844159</v>
      </c>
    </row>
    <row r="139" spans="1:20">
      <c r="A139" s="2">
        <v>137</v>
      </c>
      <c r="B139" s="2" t="s">
        <v>164</v>
      </c>
      <c r="C139" s="3">
        <f>497/1024</f>
        <v>0.4853515625</v>
      </c>
      <c r="D139" s="5">
        <f>356/1024</f>
        <v>0.34765625</v>
      </c>
      <c r="E139" s="7">
        <f>431/1024</f>
        <v>0.4208984375</v>
      </c>
      <c r="F139" s="9">
        <f>308/1024</f>
        <v>0.30078125</v>
      </c>
      <c r="G139" s="3">
        <v>299</v>
      </c>
      <c r="H139" s="5">
        <v>320</v>
      </c>
      <c r="I139" s="11">
        <f t="shared" si="6"/>
        <v>-7.0234113712374535E-2</v>
      </c>
      <c r="J139" s="7">
        <v>376</v>
      </c>
      <c r="K139" s="13">
        <f t="shared" si="12"/>
        <v>-0.25752508361204018</v>
      </c>
      <c r="L139" s="9">
        <v>277</v>
      </c>
      <c r="M139" s="15">
        <f t="shared" si="13"/>
        <v>7.3578595317725703E-2</v>
      </c>
      <c r="N139" s="3">
        <v>30.33</v>
      </c>
      <c r="O139" s="5">
        <v>30</v>
      </c>
      <c r="P139" s="7">
        <v>30</v>
      </c>
      <c r="Q139" s="9">
        <v>30</v>
      </c>
      <c r="R139" s="11">
        <f t="shared" si="14"/>
        <v>0.28370221327967804</v>
      </c>
      <c r="S139" s="13">
        <f t="shared" si="15"/>
        <v>0.13279678068410461</v>
      </c>
      <c r="T139" s="15">
        <f t="shared" si="16"/>
        <v>0.38028169014084512</v>
      </c>
    </row>
    <row r="140" spans="1:20">
      <c r="A140" s="2">
        <v>138</v>
      </c>
      <c r="B140" s="2" t="s">
        <v>165</v>
      </c>
      <c r="C140" s="3">
        <v>2.8</v>
      </c>
      <c r="D140" s="5">
        <v>1.9</v>
      </c>
      <c r="E140" s="7">
        <v>2.1</v>
      </c>
      <c r="F140" s="9">
        <v>1.4</v>
      </c>
      <c r="G140" s="3">
        <v>1346</v>
      </c>
      <c r="H140" s="5">
        <v>1023</v>
      </c>
      <c r="I140" s="11">
        <f t="shared" si="6"/>
        <v>0.23997028231797923</v>
      </c>
      <c r="J140" s="7">
        <v>1098</v>
      </c>
      <c r="K140" s="13">
        <f t="shared" si="12"/>
        <v>0.18424962852897475</v>
      </c>
      <c r="L140" s="9">
        <v>760</v>
      </c>
      <c r="M140" s="15">
        <f t="shared" si="13"/>
        <v>0.43536404160475484</v>
      </c>
      <c r="N140" s="3">
        <v>30.2</v>
      </c>
      <c r="O140" s="5">
        <v>30</v>
      </c>
      <c r="P140" s="7">
        <v>30</v>
      </c>
      <c r="Q140" s="9">
        <v>30</v>
      </c>
      <c r="R140" s="11">
        <f t="shared" si="14"/>
        <v>0.3214285714285714</v>
      </c>
      <c r="S140" s="13">
        <f t="shared" si="15"/>
        <v>0.24999999999999989</v>
      </c>
      <c r="T140" s="15">
        <f t="shared" si="16"/>
        <v>0.5</v>
      </c>
    </row>
    <row r="141" spans="1:20">
      <c r="A141" s="2">
        <v>139</v>
      </c>
      <c r="B141" s="2" t="s">
        <v>166</v>
      </c>
      <c r="C141" s="3">
        <v>7.8</v>
      </c>
      <c r="D141" s="5">
        <v>5.3</v>
      </c>
      <c r="E141" s="7">
        <v>6.7</v>
      </c>
      <c r="F141" s="9">
        <v>4.7</v>
      </c>
      <c r="G141" s="3">
        <v>3513</v>
      </c>
      <c r="H141" s="5">
        <v>2525</v>
      </c>
      <c r="I141" s="11">
        <f t="shared" si="6"/>
        <v>0.28124110446911477</v>
      </c>
      <c r="J141" s="7">
        <v>3105</v>
      </c>
      <c r="K141" s="13">
        <f t="shared" si="12"/>
        <v>0.11614005123825788</v>
      </c>
      <c r="L141" s="9">
        <v>2207</v>
      </c>
      <c r="M141" s="15">
        <f t="shared" si="13"/>
        <v>0.37176202675775694</v>
      </c>
      <c r="N141" s="3">
        <v>20.52</v>
      </c>
      <c r="O141" s="5">
        <v>29.35</v>
      </c>
      <c r="P141" s="7">
        <v>29.33</v>
      </c>
      <c r="Q141" s="9">
        <v>29.33</v>
      </c>
      <c r="R141" s="11">
        <f t="shared" si="14"/>
        <v>0.32051282051282048</v>
      </c>
      <c r="S141" s="13">
        <f t="shared" si="15"/>
        <v>0.14102564102564097</v>
      </c>
      <c r="T141" s="15">
        <f t="shared" si="16"/>
        <v>0.39743589743589736</v>
      </c>
    </row>
    <row r="142" spans="1:20">
      <c r="A142" s="2">
        <v>140</v>
      </c>
      <c r="B142" s="2" t="s">
        <v>167</v>
      </c>
      <c r="C142" s="3">
        <v>7.2</v>
      </c>
      <c r="D142" s="5">
        <v>4.8</v>
      </c>
      <c r="E142" s="7">
        <v>5.4</v>
      </c>
      <c r="F142" s="9">
        <v>3.6</v>
      </c>
      <c r="G142" s="3">
        <v>2988</v>
      </c>
      <c r="H142" s="5">
        <v>2115</v>
      </c>
      <c r="I142" s="11">
        <f t="shared" si="6"/>
        <v>0.29216867469879515</v>
      </c>
      <c r="J142" s="7">
        <v>2346</v>
      </c>
      <c r="K142" s="13">
        <f t="shared" si="12"/>
        <v>0.21485943775100402</v>
      </c>
      <c r="L142" s="9">
        <v>1592</v>
      </c>
      <c r="M142" s="15">
        <f t="shared" si="13"/>
        <v>0.46720214190093712</v>
      </c>
      <c r="N142" s="3">
        <v>30.16</v>
      </c>
      <c r="O142" s="5">
        <v>30</v>
      </c>
      <c r="P142" s="7">
        <v>30</v>
      </c>
      <c r="Q142" s="9">
        <v>30</v>
      </c>
      <c r="R142" s="11">
        <f t="shared" si="14"/>
        <v>0.33333333333333337</v>
      </c>
      <c r="S142" s="13">
        <f t="shared" si="15"/>
        <v>0.25</v>
      </c>
      <c r="T142" s="15">
        <f t="shared" si="16"/>
        <v>0.5</v>
      </c>
    </row>
    <row r="143" spans="1:20">
      <c r="A143" s="2">
        <v>141</v>
      </c>
      <c r="B143" s="2" t="s">
        <v>168</v>
      </c>
      <c r="C143" s="3">
        <v>2.2000000000000002</v>
      </c>
      <c r="D143" s="5">
        <v>1.7</v>
      </c>
      <c r="E143" s="7">
        <v>1.8</v>
      </c>
      <c r="F143" s="9">
        <v>1.4</v>
      </c>
      <c r="G143" s="3">
        <v>1444</v>
      </c>
      <c r="H143" s="5">
        <v>1238</v>
      </c>
      <c r="I143" s="11">
        <f t="shared" si="6"/>
        <v>0.14265927977839332</v>
      </c>
      <c r="J143" s="7">
        <v>1231</v>
      </c>
      <c r="K143" s="13">
        <f t="shared" si="12"/>
        <v>0.14750692520775621</v>
      </c>
      <c r="L143" s="9">
        <v>998</v>
      </c>
      <c r="M143" s="15">
        <f t="shared" si="13"/>
        <v>0.30886426592797789</v>
      </c>
      <c r="N143" s="3">
        <v>30.26</v>
      </c>
      <c r="O143" s="5">
        <v>30</v>
      </c>
      <c r="P143" s="7">
        <v>30</v>
      </c>
      <c r="Q143" s="9">
        <v>30</v>
      </c>
      <c r="R143" s="11">
        <f t="shared" si="14"/>
        <v>0.2272727272727274</v>
      </c>
      <c r="S143" s="13">
        <f t="shared" si="15"/>
        <v>0.18181818181818188</v>
      </c>
      <c r="T143" s="15">
        <f t="shared" si="16"/>
        <v>0.36363636363636376</v>
      </c>
    </row>
    <row r="144" spans="1:20">
      <c r="A144" s="2">
        <v>142</v>
      </c>
      <c r="B144" s="2" t="s">
        <v>169</v>
      </c>
      <c r="C144" s="3">
        <v>1.1000000000000001</v>
      </c>
      <c r="D144" s="5">
        <f>734/1024</f>
        <v>0.716796875</v>
      </c>
      <c r="E144" s="7">
        <f>868/1024</f>
        <v>0.84765625</v>
      </c>
      <c r="F144" s="9">
        <f>557/1024</f>
        <v>0.5439453125</v>
      </c>
      <c r="G144" s="3">
        <v>1367</v>
      </c>
      <c r="H144" s="5">
        <v>1013</v>
      </c>
      <c r="I144" s="11">
        <f t="shared" si="6"/>
        <v>0.25896122896854423</v>
      </c>
      <c r="J144" s="7">
        <v>1156</v>
      </c>
      <c r="K144" s="13">
        <f t="shared" si="12"/>
        <v>0.15435259692757863</v>
      </c>
      <c r="L144" s="9">
        <v>769</v>
      </c>
      <c r="M144" s="15">
        <f t="shared" si="13"/>
        <v>0.43745427944403803</v>
      </c>
      <c r="N144" s="3">
        <v>30.52</v>
      </c>
      <c r="O144" s="5">
        <v>30</v>
      </c>
      <c r="P144" s="7">
        <v>30</v>
      </c>
      <c r="Q144" s="9">
        <v>30</v>
      </c>
      <c r="R144" s="11">
        <f t="shared" si="14"/>
        <v>0.34836647727272729</v>
      </c>
      <c r="S144" s="13">
        <f t="shared" si="15"/>
        <v>0.22940340909090917</v>
      </c>
      <c r="T144" s="15">
        <f t="shared" si="16"/>
        <v>0.50550426136363646</v>
      </c>
    </row>
    <row r="145" spans="1:20">
      <c r="A145" s="2">
        <v>143</v>
      </c>
      <c r="B145" s="2" t="s">
        <v>170</v>
      </c>
      <c r="C145" s="3">
        <v>16.2</v>
      </c>
      <c r="D145" s="5">
        <v>11.6</v>
      </c>
      <c r="E145" s="7" t="s">
        <v>24</v>
      </c>
      <c r="F145" s="9">
        <v>9</v>
      </c>
      <c r="G145" s="3">
        <v>2445</v>
      </c>
      <c r="H145" s="5">
        <v>1888</v>
      </c>
      <c r="I145" s="11">
        <f t="shared" si="6"/>
        <v>0.22781186094069528</v>
      </c>
      <c r="J145" s="7">
        <v>2012</v>
      </c>
      <c r="K145" s="13">
        <f t="shared" si="12"/>
        <v>0.17709611451942742</v>
      </c>
      <c r="L145" s="9">
        <v>1477</v>
      </c>
      <c r="M145" s="15">
        <f t="shared" si="13"/>
        <v>0.39591002044989776</v>
      </c>
      <c r="N145" s="3">
        <v>30.06</v>
      </c>
      <c r="O145" s="5">
        <v>30</v>
      </c>
      <c r="P145" s="7">
        <v>30</v>
      </c>
      <c r="Q145" s="9">
        <v>30</v>
      </c>
      <c r="R145" s="11">
        <f t="shared" si="14"/>
        <v>0.28395061728395066</v>
      </c>
      <c r="S145" s="13" t="e">
        <f t="shared" si="15"/>
        <v>#VALUE!</v>
      </c>
      <c r="T145" s="15">
        <f t="shared" si="16"/>
        <v>0.44444444444444442</v>
      </c>
    </row>
    <row r="146" spans="1:20">
      <c r="A146" s="2">
        <v>144</v>
      </c>
      <c r="B146" s="2" t="s">
        <v>171</v>
      </c>
      <c r="C146" s="3">
        <v>6</v>
      </c>
      <c r="D146" s="5">
        <v>3.6</v>
      </c>
      <c r="E146" s="7">
        <v>4.7</v>
      </c>
      <c r="F146" s="9">
        <v>2.8</v>
      </c>
      <c r="G146" s="3">
        <v>2886</v>
      </c>
      <c r="H146" s="5">
        <v>1845</v>
      </c>
      <c r="I146" s="11">
        <f t="shared" si="6"/>
        <v>0.36070686070686075</v>
      </c>
      <c r="J146" s="7">
        <v>2339</v>
      </c>
      <c r="K146" s="13">
        <f t="shared" si="12"/>
        <v>0.18953568953568956</v>
      </c>
      <c r="L146" s="9">
        <v>1425</v>
      </c>
      <c r="M146" s="15">
        <f t="shared" si="13"/>
        <v>0.50623700623700629</v>
      </c>
      <c r="N146" s="3">
        <v>30.19</v>
      </c>
      <c r="O146" s="5">
        <v>30</v>
      </c>
      <c r="P146" s="7">
        <v>30</v>
      </c>
      <c r="Q146" s="9">
        <v>30</v>
      </c>
      <c r="R146" s="11">
        <f t="shared" si="14"/>
        <v>0.4</v>
      </c>
      <c r="S146" s="13">
        <f t="shared" si="15"/>
        <v>0.21666666666666667</v>
      </c>
      <c r="T146" s="15">
        <f t="shared" si="16"/>
        <v>0.53333333333333344</v>
      </c>
    </row>
    <row r="147" spans="1:20">
      <c r="A147" s="2">
        <v>145</v>
      </c>
      <c r="B147" s="2" t="s">
        <v>172</v>
      </c>
      <c r="C147" s="3">
        <v>1.6</v>
      </c>
      <c r="D147" s="5">
        <v>1.2</v>
      </c>
      <c r="E147" s="7">
        <v>1.3</v>
      </c>
      <c r="F147" s="9">
        <f>988/1024</f>
        <v>0.96484375</v>
      </c>
      <c r="G147" s="3">
        <v>667</v>
      </c>
      <c r="H147" s="5">
        <v>636</v>
      </c>
      <c r="I147" s="11">
        <f t="shared" si="6"/>
        <v>4.6476761619190454E-2</v>
      </c>
      <c r="J147" s="7">
        <v>634</v>
      </c>
      <c r="K147" s="13">
        <f t="shared" si="12"/>
        <v>4.9475262368815609E-2</v>
      </c>
      <c r="L147" s="9">
        <v>508</v>
      </c>
      <c r="M147" s="15">
        <f t="shared" si="13"/>
        <v>0.23838080959520236</v>
      </c>
      <c r="N147" s="3">
        <v>21.61</v>
      </c>
      <c r="O147" s="5">
        <v>21.42</v>
      </c>
      <c r="P147" s="7">
        <v>21.42</v>
      </c>
      <c r="Q147" s="9">
        <v>21.36</v>
      </c>
      <c r="R147" s="11">
        <f t="shared" si="14"/>
        <v>0.25000000000000011</v>
      </c>
      <c r="S147" s="13">
        <f t="shared" si="15"/>
        <v>0.1875</v>
      </c>
      <c r="T147" s="15">
        <f t="shared" si="16"/>
        <v>0.39697265625</v>
      </c>
    </row>
    <row r="148" spans="1:20">
      <c r="A148" s="2">
        <v>146</v>
      </c>
      <c r="B148" s="2" t="s">
        <v>173</v>
      </c>
      <c r="C148" s="3">
        <v>10.4</v>
      </c>
      <c r="D148" s="5">
        <v>7.5</v>
      </c>
      <c r="E148" s="7">
        <v>8.1</v>
      </c>
      <c r="F148" s="9">
        <v>5.9</v>
      </c>
      <c r="G148" s="3">
        <v>2321</v>
      </c>
      <c r="H148" s="5">
        <v>1812</v>
      </c>
      <c r="I148" s="11">
        <f t="shared" si="6"/>
        <v>0.21930202498922879</v>
      </c>
      <c r="J148" s="7">
        <v>1916</v>
      </c>
      <c r="K148" s="13">
        <f t="shared" si="12"/>
        <v>0.17449375269280487</v>
      </c>
      <c r="L148" s="9">
        <v>1434</v>
      </c>
      <c r="M148" s="15">
        <f t="shared" si="13"/>
        <v>0.38216286083584661</v>
      </c>
      <c r="N148" s="3">
        <v>30.09</v>
      </c>
      <c r="O148" s="5">
        <v>30</v>
      </c>
      <c r="P148" s="7">
        <v>30</v>
      </c>
      <c r="Q148" s="9">
        <v>30</v>
      </c>
      <c r="R148" s="11">
        <f t="shared" si="14"/>
        <v>0.27884615384615385</v>
      </c>
      <c r="S148" s="13">
        <f t="shared" si="15"/>
        <v>0.22115384615384626</v>
      </c>
      <c r="T148" s="15">
        <f t="shared" si="16"/>
        <v>0.43269230769230771</v>
      </c>
    </row>
    <row r="149" spans="1:20">
      <c r="A149" s="2">
        <v>147</v>
      </c>
      <c r="B149" s="2" t="s">
        <v>174</v>
      </c>
      <c r="C149" s="3">
        <v>5.2</v>
      </c>
      <c r="D149" s="5">
        <v>3.6</v>
      </c>
      <c r="E149" s="7">
        <v>4.2</v>
      </c>
      <c r="F149" s="9">
        <v>2.9</v>
      </c>
      <c r="G149" s="3">
        <v>2631</v>
      </c>
      <c r="H149" s="5">
        <v>1956</v>
      </c>
      <c r="I149" s="11">
        <f t="shared" si="6"/>
        <v>0.25655644241733178</v>
      </c>
      <c r="J149" s="7">
        <v>2225</v>
      </c>
      <c r="K149" s="13">
        <f t="shared" si="12"/>
        <v>0.15431394906879514</v>
      </c>
      <c r="L149" s="9">
        <v>1570</v>
      </c>
      <c r="M149" s="15">
        <f t="shared" si="13"/>
        <v>0.40326871911820605</v>
      </c>
      <c r="N149" s="3">
        <v>30.2</v>
      </c>
      <c r="O149" s="5">
        <v>30</v>
      </c>
      <c r="P149" s="7">
        <v>30</v>
      </c>
      <c r="Q149" s="9">
        <v>30</v>
      </c>
      <c r="R149" s="11">
        <f t="shared" si="14"/>
        <v>0.30769230769230771</v>
      </c>
      <c r="S149" s="13">
        <f t="shared" si="15"/>
        <v>0.19230769230769229</v>
      </c>
      <c r="T149" s="15">
        <f t="shared" si="16"/>
        <v>0.44230769230769229</v>
      </c>
    </row>
    <row r="150" spans="1:20">
      <c r="A150" s="2">
        <v>148</v>
      </c>
      <c r="B150" s="2" t="s">
        <v>175</v>
      </c>
      <c r="C150" s="3">
        <v>5.8</v>
      </c>
      <c r="D150" s="5">
        <v>3.9</v>
      </c>
      <c r="E150" s="7">
        <v>4.5999999999999996</v>
      </c>
      <c r="F150" s="9">
        <v>3.1</v>
      </c>
      <c r="G150" s="3">
        <v>4008</v>
      </c>
      <c r="H150" s="5">
        <v>2842</v>
      </c>
      <c r="I150" s="11">
        <f t="shared" si="6"/>
        <v>0.29091816367265466</v>
      </c>
      <c r="J150" s="7">
        <v>3253</v>
      </c>
      <c r="K150" s="13">
        <f t="shared" si="12"/>
        <v>0.18837325349301393</v>
      </c>
      <c r="L150" s="9">
        <v>2235</v>
      </c>
      <c r="M150" s="15">
        <f t="shared" si="13"/>
        <v>0.44236526946107779</v>
      </c>
      <c r="N150" s="3">
        <v>30.27</v>
      </c>
      <c r="O150" s="5">
        <v>30</v>
      </c>
      <c r="P150" s="7">
        <v>30</v>
      </c>
      <c r="Q150" s="9">
        <v>30</v>
      </c>
      <c r="R150" s="11">
        <f t="shared" si="14"/>
        <v>0.32758620689655171</v>
      </c>
      <c r="S150" s="13">
        <f t="shared" si="15"/>
        <v>0.20689655172413801</v>
      </c>
      <c r="T150" s="15">
        <f t="shared" si="16"/>
        <v>0.46551724137931028</v>
      </c>
    </row>
    <row r="151" spans="1:20">
      <c r="A151" s="2">
        <v>149</v>
      </c>
      <c r="B151" s="2" t="s">
        <v>176</v>
      </c>
      <c r="C151" s="3">
        <v>9.1</v>
      </c>
      <c r="D151" s="5">
        <v>6.7</v>
      </c>
      <c r="E151" s="7">
        <v>7.2</v>
      </c>
      <c r="F151" s="9">
        <v>5.3</v>
      </c>
      <c r="G151" s="3">
        <v>1644</v>
      </c>
      <c r="H151" s="5">
        <v>1339</v>
      </c>
      <c r="I151" s="11">
        <f t="shared" si="6"/>
        <v>0.18552311435523117</v>
      </c>
      <c r="J151" s="7">
        <v>1394</v>
      </c>
      <c r="K151" s="13">
        <f t="shared" si="12"/>
        <v>0.15206812652068125</v>
      </c>
      <c r="L151" s="9">
        <v>1055</v>
      </c>
      <c r="M151" s="15">
        <f t="shared" si="13"/>
        <v>0.3582725060827251</v>
      </c>
      <c r="N151" s="3">
        <v>25.07</v>
      </c>
      <c r="O151" s="5">
        <v>25</v>
      </c>
      <c r="P151" s="7">
        <v>25</v>
      </c>
      <c r="Q151" s="9">
        <v>25</v>
      </c>
      <c r="R151" s="11">
        <f t="shared" si="14"/>
        <v>0.26373626373626369</v>
      </c>
      <c r="S151" s="13">
        <f t="shared" si="15"/>
        <v>0.20879120879120872</v>
      </c>
      <c r="T151" s="15">
        <f t="shared" si="16"/>
        <v>0.41758241758241754</v>
      </c>
    </row>
    <row r="152" spans="1:20">
      <c r="A152" s="2">
        <v>150</v>
      </c>
      <c r="B152" s="2" t="s">
        <v>177</v>
      </c>
      <c r="C152" s="3">
        <v>8.3000000000000007</v>
      </c>
      <c r="D152" s="5">
        <v>5.9</v>
      </c>
      <c r="E152" s="7">
        <v>6.7</v>
      </c>
      <c r="F152" s="9">
        <v>4.7</v>
      </c>
      <c r="G152" s="3">
        <v>3573</v>
      </c>
      <c r="H152" s="5">
        <v>2691</v>
      </c>
      <c r="I152" s="11">
        <f t="shared" si="6"/>
        <v>0.24685138539042817</v>
      </c>
      <c r="J152" s="7">
        <v>2973</v>
      </c>
      <c r="K152" s="13">
        <f t="shared" si="12"/>
        <v>0.16792611251049538</v>
      </c>
      <c r="L152" s="9">
        <v>2159</v>
      </c>
      <c r="M152" s="15">
        <f t="shared" si="13"/>
        <v>0.39574587181640075</v>
      </c>
      <c r="N152" s="3">
        <v>30.17</v>
      </c>
      <c r="O152" s="5">
        <v>30</v>
      </c>
      <c r="P152" s="7">
        <v>30</v>
      </c>
      <c r="Q152" s="9">
        <v>30</v>
      </c>
      <c r="R152" s="11">
        <f t="shared" si="14"/>
        <v>0.28915662650602414</v>
      </c>
      <c r="S152" s="13">
        <f t="shared" si="15"/>
        <v>0.19277108433734946</v>
      </c>
      <c r="T152" s="15">
        <f t="shared" si="16"/>
        <v>0.43373493975903621</v>
      </c>
    </row>
    <row r="153" spans="1:20">
      <c r="A153" s="2">
        <v>151</v>
      </c>
      <c r="B153" s="2" t="s">
        <v>178</v>
      </c>
      <c r="C153" s="3">
        <v>6.7</v>
      </c>
      <c r="D153" s="5">
        <v>4.3</v>
      </c>
      <c r="E153" s="7">
        <v>5.0999999999999996</v>
      </c>
      <c r="F153" s="9">
        <v>3.3</v>
      </c>
      <c r="G153" s="3">
        <v>2370</v>
      </c>
      <c r="H153" s="5">
        <v>1657</v>
      </c>
      <c r="I153" s="11">
        <f t="shared" si="6"/>
        <v>0.3008438818565401</v>
      </c>
      <c r="J153" s="7">
        <v>1913</v>
      </c>
      <c r="K153" s="13">
        <f t="shared" si="12"/>
        <v>0.19282700421940924</v>
      </c>
      <c r="L153" s="9">
        <v>1263</v>
      </c>
      <c r="M153" s="15">
        <f t="shared" si="13"/>
        <v>0.46708860759493676</v>
      </c>
      <c r="N153" s="3">
        <v>30.14</v>
      </c>
      <c r="O153" s="5">
        <v>30</v>
      </c>
      <c r="P153" s="7">
        <v>30</v>
      </c>
      <c r="Q153" s="9">
        <v>30</v>
      </c>
      <c r="R153" s="11">
        <f t="shared" si="14"/>
        <v>0.35820895522388063</v>
      </c>
      <c r="S153" s="13">
        <f t="shared" si="15"/>
        <v>0.23880597014925375</v>
      </c>
      <c r="T153" s="15">
        <f t="shared" si="16"/>
        <v>0.5074626865671642</v>
      </c>
    </row>
    <row r="154" spans="1:20">
      <c r="A154" s="2">
        <v>152</v>
      </c>
      <c r="B154" s="2" t="s">
        <v>179</v>
      </c>
      <c r="C154" s="3">
        <v>4.7</v>
      </c>
      <c r="D154" s="5">
        <v>3.2</v>
      </c>
      <c r="E154" s="7">
        <v>3.6</v>
      </c>
      <c r="F154" s="9">
        <v>2.5</v>
      </c>
      <c r="G154" s="3">
        <v>1910</v>
      </c>
      <c r="H154" s="5">
        <v>1398</v>
      </c>
      <c r="I154" s="11">
        <f t="shared" si="6"/>
        <v>0.26806282722513086</v>
      </c>
      <c r="J154" s="7">
        <v>1499</v>
      </c>
      <c r="K154" s="13">
        <f t="shared" si="12"/>
        <v>0.21518324607329842</v>
      </c>
      <c r="L154" s="9">
        <v>1060</v>
      </c>
      <c r="M154" s="15">
        <f t="shared" si="13"/>
        <v>0.44502617801047117</v>
      </c>
      <c r="N154" s="3">
        <v>30.16</v>
      </c>
      <c r="O154" s="5">
        <v>30</v>
      </c>
      <c r="P154" s="7">
        <v>30</v>
      </c>
      <c r="Q154" s="9">
        <v>30</v>
      </c>
      <c r="R154" s="11">
        <f t="shared" si="14"/>
        <v>0.31914893617021278</v>
      </c>
      <c r="S154" s="13">
        <f t="shared" si="15"/>
        <v>0.23404255319148937</v>
      </c>
      <c r="T154" s="15">
        <f t="shared" si="16"/>
        <v>0.46808510638297873</v>
      </c>
    </row>
    <row r="155" spans="1:20">
      <c r="A155" s="2">
        <v>153</v>
      </c>
      <c r="B155" s="2" t="s">
        <v>180</v>
      </c>
      <c r="C155" s="3">
        <v>20.3</v>
      </c>
      <c r="D155" s="5">
        <v>14.5</v>
      </c>
      <c r="E155" s="7">
        <v>15.2</v>
      </c>
      <c r="F155" s="9">
        <v>10.9</v>
      </c>
      <c r="G155" s="3">
        <v>2507</v>
      </c>
      <c r="H155" s="5">
        <v>1931</v>
      </c>
      <c r="I155" s="11">
        <f t="shared" si="6"/>
        <v>0.22975668129238136</v>
      </c>
      <c r="J155" s="7">
        <v>1972</v>
      </c>
      <c r="K155" s="13">
        <f t="shared" si="12"/>
        <v>0.21340247307538895</v>
      </c>
      <c r="L155" s="9">
        <v>1445</v>
      </c>
      <c r="M155" s="15">
        <f t="shared" si="13"/>
        <v>0.42361388113282805</v>
      </c>
      <c r="N155" s="3">
        <v>30.05</v>
      </c>
      <c r="O155" s="5">
        <v>30</v>
      </c>
      <c r="P155" s="7">
        <v>30</v>
      </c>
      <c r="Q155" s="9">
        <v>30</v>
      </c>
      <c r="R155" s="11">
        <f t="shared" si="14"/>
        <v>0.2857142857142857</v>
      </c>
      <c r="S155" s="13">
        <f t="shared" si="15"/>
        <v>0.25123152709359609</v>
      </c>
      <c r="T155" s="15">
        <f t="shared" si="16"/>
        <v>0.46305418719211822</v>
      </c>
    </row>
    <row r="156" spans="1:20">
      <c r="A156" s="2">
        <v>154</v>
      </c>
      <c r="B156" s="2" t="s">
        <v>181</v>
      </c>
      <c r="C156" s="3">
        <v>2.2999999999999998</v>
      </c>
      <c r="D156" s="5">
        <v>1.4</v>
      </c>
      <c r="E156" s="7">
        <v>1.9</v>
      </c>
      <c r="F156" s="9">
        <v>1.2</v>
      </c>
      <c r="G156" s="3">
        <v>543</v>
      </c>
      <c r="H156" s="5">
        <v>450</v>
      </c>
      <c r="I156" s="11">
        <f t="shared" si="6"/>
        <v>0.17127071823204421</v>
      </c>
      <c r="J156" s="7">
        <v>560</v>
      </c>
      <c r="K156" s="13">
        <f t="shared" si="12"/>
        <v>-3.130755064456725E-2</v>
      </c>
      <c r="L156" s="9">
        <v>366</v>
      </c>
      <c r="M156" s="15">
        <f t="shared" si="13"/>
        <v>0.32596685082872923</v>
      </c>
      <c r="N156" s="3">
        <v>30.11</v>
      </c>
      <c r="O156" s="5">
        <v>30</v>
      </c>
      <c r="P156" s="7">
        <v>30</v>
      </c>
      <c r="Q156" s="9">
        <v>30</v>
      </c>
      <c r="R156" s="11">
        <f t="shared" si="14"/>
        <v>0.39130434782608692</v>
      </c>
      <c r="S156" s="13">
        <f t="shared" si="15"/>
        <v>0.17391304347826086</v>
      </c>
      <c r="T156" s="15">
        <f t="shared" si="16"/>
        <v>0.47826086956521741</v>
      </c>
    </row>
    <row r="157" spans="1:20">
      <c r="A157" s="2">
        <v>155</v>
      </c>
      <c r="B157" s="2" t="s">
        <v>182</v>
      </c>
      <c r="C157" s="3">
        <v>17.899999999999999</v>
      </c>
      <c r="D157" s="5">
        <v>11.7</v>
      </c>
      <c r="E157" s="7">
        <v>12.2</v>
      </c>
      <c r="F157" s="9">
        <v>7.8</v>
      </c>
      <c r="G157" s="3">
        <v>2634</v>
      </c>
      <c r="H157" s="5">
        <v>1851</v>
      </c>
      <c r="I157" s="11">
        <f t="shared" si="6"/>
        <v>0.29726651480637811</v>
      </c>
      <c r="J157" s="7">
        <v>1877</v>
      </c>
      <c r="K157" s="13">
        <f t="shared" si="12"/>
        <v>0.28739559605163245</v>
      </c>
      <c r="L157" s="9">
        <v>1234</v>
      </c>
      <c r="M157" s="15">
        <f t="shared" si="13"/>
        <v>0.53151100987091882</v>
      </c>
      <c r="N157" s="3">
        <v>30.04</v>
      </c>
      <c r="O157" s="5">
        <v>29.97</v>
      </c>
      <c r="P157" s="7">
        <v>29.97</v>
      </c>
      <c r="Q157" s="9">
        <v>29.97</v>
      </c>
      <c r="R157" s="11">
        <f t="shared" si="14"/>
        <v>0.34636871508379885</v>
      </c>
      <c r="S157" s="13">
        <f t="shared" si="15"/>
        <v>0.31843575418994408</v>
      </c>
      <c r="T157" s="15">
        <f t="shared" si="16"/>
        <v>0.56424581005586583</v>
      </c>
    </row>
    <row r="158" spans="1:20">
      <c r="A158" s="2">
        <v>156</v>
      </c>
      <c r="B158" s="2" t="s">
        <v>183</v>
      </c>
      <c r="C158" s="3">
        <v>19.5</v>
      </c>
      <c r="D158" s="5">
        <v>14.8</v>
      </c>
      <c r="E158" s="7">
        <v>16.7</v>
      </c>
      <c r="F158" s="9">
        <v>12.6</v>
      </c>
      <c r="G158" s="3">
        <v>3608</v>
      </c>
      <c r="H158" s="5">
        <v>2909</v>
      </c>
      <c r="I158" s="11">
        <f t="shared" si="6"/>
        <v>0.1937361419068736</v>
      </c>
      <c r="J158" s="7">
        <v>3202</v>
      </c>
      <c r="K158" s="13">
        <f t="shared" si="12"/>
        <v>0.11252771618625279</v>
      </c>
      <c r="L158" s="9">
        <v>2480</v>
      </c>
      <c r="M158" s="15">
        <f t="shared" si="13"/>
        <v>0.31263858093126384</v>
      </c>
      <c r="N158" s="3">
        <v>30.07</v>
      </c>
      <c r="O158" s="5">
        <v>30</v>
      </c>
      <c r="P158" s="7">
        <v>30</v>
      </c>
      <c r="Q158" s="9">
        <v>30</v>
      </c>
      <c r="R158" s="11">
        <f t="shared" si="14"/>
        <v>0.24102564102564095</v>
      </c>
      <c r="S158" s="13">
        <f t="shared" si="15"/>
        <v>0.14358974358974363</v>
      </c>
      <c r="T158" s="15">
        <f t="shared" si="16"/>
        <v>0.35384615384615381</v>
      </c>
    </row>
    <row r="159" spans="1:20">
      <c r="A159" s="2">
        <v>157</v>
      </c>
      <c r="B159" s="2" t="s">
        <v>184</v>
      </c>
      <c r="C159" s="3">
        <v>3.5</v>
      </c>
      <c r="D159" s="5">
        <v>2.4</v>
      </c>
      <c r="E159" s="7">
        <v>2.6</v>
      </c>
      <c r="F159" s="9">
        <v>1.8</v>
      </c>
      <c r="G159" s="3">
        <v>2108</v>
      </c>
      <c r="H159" s="5">
        <v>1554</v>
      </c>
      <c r="I159" s="11">
        <f t="shared" si="6"/>
        <v>0.26280834914611007</v>
      </c>
      <c r="J159" s="7">
        <v>1649</v>
      </c>
      <c r="K159" s="13">
        <f t="shared" si="12"/>
        <v>0.217741935483871</v>
      </c>
      <c r="L159" s="9">
        <v>1173</v>
      </c>
      <c r="M159" s="15">
        <f t="shared" si="13"/>
        <v>0.44354838709677424</v>
      </c>
      <c r="N159" s="3">
        <v>30.24</v>
      </c>
      <c r="O159" s="5">
        <v>30</v>
      </c>
      <c r="P159" s="7">
        <v>30</v>
      </c>
      <c r="Q159" s="9">
        <v>30</v>
      </c>
      <c r="R159" s="11">
        <f t="shared" si="14"/>
        <v>0.31428571428571428</v>
      </c>
      <c r="S159" s="13">
        <f t="shared" si="15"/>
        <v>0.25714285714285712</v>
      </c>
      <c r="T159" s="15">
        <f t="shared" si="16"/>
        <v>0.48571428571428565</v>
      </c>
    </row>
    <row r="160" spans="1:20">
      <c r="A160" s="2">
        <v>158</v>
      </c>
      <c r="B160" s="2" t="s">
        <v>185</v>
      </c>
      <c r="C160" s="3">
        <v>21.9</v>
      </c>
      <c r="D160" s="5">
        <v>15.4</v>
      </c>
      <c r="E160" s="7">
        <v>18.2</v>
      </c>
      <c r="F160" s="9">
        <v>12.8</v>
      </c>
      <c r="G160" s="3">
        <v>2837</v>
      </c>
      <c r="H160" s="5">
        <v>2143</v>
      </c>
      <c r="I160" s="11">
        <f t="shared" si="6"/>
        <v>0.24462460345435322</v>
      </c>
      <c r="J160" s="7">
        <v>2467</v>
      </c>
      <c r="K160" s="13">
        <f t="shared" si="12"/>
        <v>0.13041945717307013</v>
      </c>
      <c r="L160" s="9">
        <v>1779</v>
      </c>
      <c r="M160" s="15">
        <f t="shared" si="13"/>
        <v>0.37292915051110331</v>
      </c>
      <c r="N160" s="3">
        <v>30.05</v>
      </c>
      <c r="O160" s="5">
        <v>30</v>
      </c>
      <c r="P160" s="7">
        <v>30</v>
      </c>
      <c r="Q160" s="9">
        <v>30</v>
      </c>
      <c r="R160" s="11">
        <f t="shared" si="14"/>
        <v>0.29680365296803646</v>
      </c>
      <c r="S160" s="13">
        <f t="shared" si="15"/>
        <v>0.16894977168949765</v>
      </c>
      <c r="T160" s="15">
        <f t="shared" si="16"/>
        <v>0.41552511415525106</v>
      </c>
    </row>
    <row r="161" spans="1:20">
      <c r="A161" s="2">
        <v>159</v>
      </c>
      <c r="B161" s="2" t="s">
        <v>186</v>
      </c>
      <c r="C161" s="3">
        <v>12.5</v>
      </c>
      <c r="D161" s="5">
        <v>9</v>
      </c>
      <c r="E161" s="7">
        <v>9.9</v>
      </c>
      <c r="F161" s="9">
        <v>7.1</v>
      </c>
      <c r="G161" s="3">
        <v>1604</v>
      </c>
      <c r="H161" s="5">
        <v>1282</v>
      </c>
      <c r="I161" s="11">
        <f t="shared" si="6"/>
        <v>0.20074812967581046</v>
      </c>
      <c r="J161" s="7">
        <v>1380</v>
      </c>
      <c r="K161" s="13">
        <f t="shared" si="12"/>
        <v>0.13965087281795507</v>
      </c>
      <c r="L161" s="9">
        <v>1017</v>
      </c>
      <c r="M161" s="15">
        <f t="shared" si="13"/>
        <v>0.36596009975062349</v>
      </c>
      <c r="N161" s="3">
        <v>30.05</v>
      </c>
      <c r="O161" s="5">
        <v>30</v>
      </c>
      <c r="P161" s="7">
        <v>30</v>
      </c>
      <c r="Q161" s="9">
        <v>30</v>
      </c>
      <c r="R161" s="11">
        <f t="shared" si="14"/>
        <v>0.28000000000000003</v>
      </c>
      <c r="S161" s="13">
        <f t="shared" si="15"/>
        <v>0.20799999999999996</v>
      </c>
      <c r="T161" s="15">
        <f t="shared" si="16"/>
        <v>0.43200000000000005</v>
      </c>
    </row>
    <row r="162" spans="1:20">
      <c r="A162" s="2">
        <v>160</v>
      </c>
      <c r="B162" s="2" t="s">
        <v>187</v>
      </c>
      <c r="C162" s="3">
        <v>12.3</v>
      </c>
      <c r="D162" s="5">
        <v>8.5</v>
      </c>
      <c r="E162" s="7">
        <v>9.1</v>
      </c>
      <c r="F162" s="9">
        <v>6.3</v>
      </c>
      <c r="G162" s="3">
        <v>3130</v>
      </c>
      <c r="H162" s="5">
        <v>2276</v>
      </c>
      <c r="I162" s="11">
        <f t="shared" si="6"/>
        <v>0.2728434504792332</v>
      </c>
      <c r="J162" s="7">
        <v>2367</v>
      </c>
      <c r="K162" s="13">
        <f t="shared" si="12"/>
        <v>0.24376996805111817</v>
      </c>
      <c r="L162" s="9">
        <v>1675</v>
      </c>
      <c r="M162" s="15">
        <f t="shared" si="13"/>
        <v>0.46485623003194887</v>
      </c>
      <c r="N162" s="3">
        <v>30.1</v>
      </c>
      <c r="O162" s="5">
        <v>30</v>
      </c>
      <c r="P162" s="7">
        <v>30</v>
      </c>
      <c r="Q162" s="9">
        <v>30</v>
      </c>
      <c r="R162" s="11">
        <f t="shared" si="14"/>
        <v>0.30894308943089432</v>
      </c>
      <c r="S162" s="13">
        <f t="shared" si="15"/>
        <v>0.26016260162601634</v>
      </c>
      <c r="T162" s="15">
        <f t="shared" si="16"/>
        <v>0.48780487804878048</v>
      </c>
    </row>
    <row r="163" spans="1:20">
      <c r="A163" s="2">
        <v>161</v>
      </c>
      <c r="B163" s="2" t="s">
        <v>188</v>
      </c>
      <c r="C163" s="3">
        <v>10.5</v>
      </c>
      <c r="D163" s="5">
        <v>7.5</v>
      </c>
      <c r="E163" s="7">
        <v>8.4</v>
      </c>
      <c r="F163" s="9">
        <v>6</v>
      </c>
      <c r="G163" s="3">
        <v>2402</v>
      </c>
      <c r="H163" s="5">
        <v>1845</v>
      </c>
      <c r="I163" s="11">
        <f t="shared" si="6"/>
        <v>0.23189009159034135</v>
      </c>
      <c r="J163" s="7">
        <v>2025</v>
      </c>
      <c r="K163" s="13">
        <f t="shared" si="12"/>
        <v>0.15695253955037469</v>
      </c>
      <c r="L163" s="9">
        <v>1477</v>
      </c>
      <c r="M163" s="15">
        <f t="shared" si="13"/>
        <v>0.38509575353871772</v>
      </c>
      <c r="N163" s="3">
        <v>30.07</v>
      </c>
      <c r="O163" s="5">
        <v>29.97</v>
      </c>
      <c r="P163" s="7">
        <v>29.97</v>
      </c>
      <c r="Q163" s="9">
        <v>29.97</v>
      </c>
      <c r="R163" s="11">
        <f t="shared" si="14"/>
        <v>0.2857142857142857</v>
      </c>
      <c r="S163" s="13">
        <f t="shared" si="15"/>
        <v>0.19999999999999996</v>
      </c>
      <c r="T163" s="15">
        <f t="shared" si="16"/>
        <v>0.4285714285714286</v>
      </c>
    </row>
    <row r="164" spans="1:20">
      <c r="A164" s="2">
        <v>162</v>
      </c>
      <c r="B164" s="2" t="s">
        <v>189</v>
      </c>
      <c r="C164" s="3">
        <v>9.6999999999999993</v>
      </c>
      <c r="D164" s="5">
        <v>7.6</v>
      </c>
      <c r="E164" s="7">
        <v>7.8</v>
      </c>
      <c r="F164" s="9">
        <v>6.1</v>
      </c>
      <c r="G164" s="3">
        <v>3212</v>
      </c>
      <c r="H164" s="5">
        <v>2675</v>
      </c>
      <c r="I164" s="11">
        <f t="shared" si="6"/>
        <v>0.16718555417185554</v>
      </c>
      <c r="J164" s="7">
        <v>2661</v>
      </c>
      <c r="K164" s="13">
        <f t="shared" si="12"/>
        <v>0.17154420921544211</v>
      </c>
      <c r="L164" s="9">
        <v>2149</v>
      </c>
      <c r="M164" s="15">
        <f t="shared" si="13"/>
        <v>0.3309464508094645</v>
      </c>
      <c r="N164" s="3">
        <v>30.13</v>
      </c>
      <c r="O164" s="5">
        <v>30</v>
      </c>
      <c r="P164" s="7">
        <v>30</v>
      </c>
      <c r="Q164" s="9">
        <v>30</v>
      </c>
      <c r="R164" s="11">
        <f t="shared" si="14"/>
        <v>0.21649484536082475</v>
      </c>
      <c r="S164" s="13">
        <f t="shared" si="15"/>
        <v>0.19587628865979378</v>
      </c>
      <c r="T164" s="15">
        <f t="shared" si="16"/>
        <v>0.37113402061855671</v>
      </c>
    </row>
    <row r="165" spans="1:20">
      <c r="A165" s="2">
        <v>163</v>
      </c>
      <c r="B165" s="2" t="s">
        <v>190</v>
      </c>
      <c r="C165" s="3">
        <v>8.5</v>
      </c>
      <c r="D165" s="5">
        <v>5.3</v>
      </c>
      <c r="E165" s="7">
        <v>6.8</v>
      </c>
      <c r="F165" s="9">
        <v>4.3</v>
      </c>
      <c r="G165" s="3">
        <v>2167</v>
      </c>
      <c r="H165" s="5">
        <v>1491</v>
      </c>
      <c r="I165" s="11">
        <f t="shared" si="6"/>
        <v>0.3119520073834795</v>
      </c>
      <c r="J165" s="7">
        <v>1853</v>
      </c>
      <c r="K165" s="13">
        <f t="shared" si="12"/>
        <v>0.14490078449469312</v>
      </c>
      <c r="L165" s="9">
        <v>1188</v>
      </c>
      <c r="M165" s="15">
        <f t="shared" si="13"/>
        <v>0.45177664974619292</v>
      </c>
      <c r="N165" s="3">
        <v>30.1</v>
      </c>
      <c r="O165" s="5">
        <v>30</v>
      </c>
      <c r="P165" s="7">
        <v>30</v>
      </c>
      <c r="Q165" s="9">
        <v>30</v>
      </c>
      <c r="R165" s="11">
        <f t="shared" si="14"/>
        <v>0.37647058823529411</v>
      </c>
      <c r="S165" s="13">
        <f t="shared" si="15"/>
        <v>0.20000000000000007</v>
      </c>
      <c r="T165" s="15">
        <f t="shared" si="16"/>
        <v>0.49411764705882355</v>
      </c>
    </row>
    <row r="166" spans="1:20">
      <c r="A166" s="2">
        <v>164</v>
      </c>
      <c r="B166" s="2" t="s">
        <v>191</v>
      </c>
      <c r="C166" s="3">
        <v>4.4000000000000004</v>
      </c>
      <c r="D166" s="5">
        <v>2.9</v>
      </c>
      <c r="E166" s="7">
        <v>3.4</v>
      </c>
      <c r="F166" s="9">
        <v>2.2999999999999998</v>
      </c>
      <c r="G166" s="3">
        <v>2153</v>
      </c>
      <c r="H166" s="5">
        <v>1561</v>
      </c>
      <c r="I166" s="11">
        <f t="shared" si="6"/>
        <v>0.27496516488620526</v>
      </c>
      <c r="J166" s="7">
        <v>1793</v>
      </c>
      <c r="K166" s="13">
        <f t="shared" si="12"/>
        <v>0.16720854621458425</v>
      </c>
      <c r="L166" s="9">
        <v>1220</v>
      </c>
      <c r="M166" s="15">
        <f t="shared" si="13"/>
        <v>0.43334881560613103</v>
      </c>
      <c r="N166" s="3">
        <v>30.19</v>
      </c>
      <c r="O166" s="5">
        <v>30</v>
      </c>
      <c r="P166" s="7">
        <v>30</v>
      </c>
      <c r="Q166" s="9">
        <v>30</v>
      </c>
      <c r="R166" s="11">
        <f t="shared" si="14"/>
        <v>0.34090909090909094</v>
      </c>
      <c r="S166" s="13">
        <f t="shared" si="15"/>
        <v>0.2272727272727274</v>
      </c>
      <c r="T166" s="15">
        <f t="shared" si="16"/>
        <v>0.4772727272727274</v>
      </c>
    </row>
    <row r="167" spans="1:20">
      <c r="A167" s="2">
        <v>165</v>
      </c>
      <c r="B167" s="2" t="s">
        <v>192</v>
      </c>
      <c r="C167" s="3">
        <v>22.8</v>
      </c>
      <c r="D167" s="5">
        <v>16</v>
      </c>
      <c r="E167" s="7">
        <v>17.5</v>
      </c>
      <c r="F167" s="9">
        <v>12.4</v>
      </c>
      <c r="G167" s="3">
        <v>3245</v>
      </c>
      <c r="H167" s="5">
        <v>2441</v>
      </c>
      <c r="I167" s="11">
        <f t="shared" si="6"/>
        <v>0.24776579352850536</v>
      </c>
      <c r="J167" s="7">
        <v>2602</v>
      </c>
      <c r="K167" s="13">
        <f t="shared" si="12"/>
        <v>0.19815100154083209</v>
      </c>
      <c r="L167" s="9">
        <v>1882</v>
      </c>
      <c r="M167" s="15">
        <f t="shared" si="13"/>
        <v>0.42003081664098618</v>
      </c>
      <c r="N167" s="3">
        <v>30.06</v>
      </c>
      <c r="O167" s="5">
        <v>30</v>
      </c>
      <c r="P167" s="7">
        <v>30</v>
      </c>
      <c r="Q167" s="9">
        <v>30</v>
      </c>
      <c r="R167" s="11">
        <f t="shared" si="14"/>
        <v>0.29824561403508776</v>
      </c>
      <c r="S167" s="13">
        <f t="shared" si="15"/>
        <v>0.23245614035087725</v>
      </c>
      <c r="T167" s="15">
        <f t="shared" si="16"/>
        <v>0.45614035087719296</v>
      </c>
    </row>
    <row r="168" spans="1:20">
      <c r="A168" s="2">
        <v>166</v>
      </c>
      <c r="B168" s="2" t="s">
        <v>193</v>
      </c>
      <c r="C168" s="3">
        <v>5.7</v>
      </c>
      <c r="D168" s="5">
        <v>3.8</v>
      </c>
      <c r="E168" s="7">
        <v>4.5</v>
      </c>
      <c r="F168" s="9">
        <v>3</v>
      </c>
      <c r="G168" s="3">
        <v>2872</v>
      </c>
      <c r="H168" s="5">
        <v>1982</v>
      </c>
      <c r="I168" s="11">
        <f t="shared" si="6"/>
        <v>0.30988857938718661</v>
      </c>
      <c r="J168" s="7">
        <v>2320</v>
      </c>
      <c r="K168" s="13">
        <f t="shared" si="12"/>
        <v>0.19220055710306405</v>
      </c>
      <c r="L168" s="9">
        <v>1566</v>
      </c>
      <c r="M168" s="15">
        <f t="shared" si="13"/>
        <v>0.45473537604456826</v>
      </c>
      <c r="N168" s="3">
        <v>30.19</v>
      </c>
      <c r="O168" s="5">
        <v>30</v>
      </c>
      <c r="P168" s="7">
        <v>30</v>
      </c>
      <c r="Q168" s="9">
        <v>30</v>
      </c>
      <c r="R168" s="11">
        <f t="shared" si="14"/>
        <v>0.33333333333333337</v>
      </c>
      <c r="S168" s="13">
        <f t="shared" si="15"/>
        <v>0.21052631578947367</v>
      </c>
      <c r="T168" s="15">
        <f t="shared" si="16"/>
        <v>0.47368421052631582</v>
      </c>
    </row>
    <row r="169" spans="1:20">
      <c r="A169" s="2">
        <v>167</v>
      </c>
      <c r="B169" s="2" t="s">
        <v>194</v>
      </c>
      <c r="C169" s="3">
        <v>1.8</v>
      </c>
      <c r="D169" s="5">
        <v>1.4</v>
      </c>
      <c r="E169" s="7">
        <v>1.4</v>
      </c>
      <c r="F169" s="9">
        <v>1.1000000000000001</v>
      </c>
      <c r="G169" s="3">
        <v>1335</v>
      </c>
      <c r="H169" s="5">
        <v>1105</v>
      </c>
      <c r="I169" s="11">
        <f t="shared" si="6"/>
        <v>0.17228464419475653</v>
      </c>
      <c r="J169" s="7">
        <v>1105</v>
      </c>
      <c r="K169" s="13">
        <f t="shared" si="12"/>
        <v>0.17228464419475653</v>
      </c>
      <c r="L169" s="9">
        <v>870</v>
      </c>
      <c r="M169" s="15">
        <f t="shared" si="13"/>
        <v>0.348314606741573</v>
      </c>
      <c r="N169" s="3">
        <v>29.21</v>
      </c>
      <c r="O169" s="5">
        <v>28.92</v>
      </c>
      <c r="P169" s="7">
        <v>28.92</v>
      </c>
      <c r="Q169" s="9">
        <v>28.92</v>
      </c>
      <c r="R169" s="11">
        <f t="shared" si="14"/>
        <v>0.22222222222222232</v>
      </c>
      <c r="S169" s="13">
        <f t="shared" si="15"/>
        <v>0.22222222222222232</v>
      </c>
      <c r="T169" s="15">
        <f t="shared" si="16"/>
        <v>0.38888888888888884</v>
      </c>
    </row>
    <row r="170" spans="1:20">
      <c r="A170" s="2">
        <v>168</v>
      </c>
      <c r="B170" s="2" t="s">
        <v>195</v>
      </c>
      <c r="C170" s="3">
        <v>3</v>
      </c>
      <c r="D170" s="5">
        <v>2.2000000000000002</v>
      </c>
      <c r="E170" s="7">
        <v>2.5</v>
      </c>
      <c r="F170" s="9">
        <v>1.8</v>
      </c>
      <c r="G170" s="3">
        <v>2289</v>
      </c>
      <c r="H170" s="5">
        <v>1804</v>
      </c>
      <c r="I170" s="11">
        <f t="shared" si="6"/>
        <v>0.21188291830493666</v>
      </c>
      <c r="J170" s="7">
        <v>1929</v>
      </c>
      <c r="K170" s="13">
        <f t="shared" si="12"/>
        <v>0.15727391874180863</v>
      </c>
      <c r="L170" s="9">
        <v>1434</v>
      </c>
      <c r="M170" s="15">
        <f t="shared" si="13"/>
        <v>0.37352555701179557</v>
      </c>
      <c r="N170" s="3">
        <v>30.1</v>
      </c>
      <c r="O170" s="5">
        <v>29.8</v>
      </c>
      <c r="P170" s="7">
        <v>29.93</v>
      </c>
      <c r="Q170" s="9">
        <v>29.83</v>
      </c>
      <c r="R170" s="11">
        <f t="shared" si="14"/>
        <v>0.26666666666666661</v>
      </c>
      <c r="S170" s="13">
        <f t="shared" si="15"/>
        <v>0.16666666666666663</v>
      </c>
      <c r="T170" s="15">
        <f t="shared" si="16"/>
        <v>0.4</v>
      </c>
    </row>
    <row r="171" spans="1:20">
      <c r="A171" s="2">
        <v>169</v>
      </c>
      <c r="B171" s="2" t="s">
        <v>196</v>
      </c>
      <c r="C171" s="3">
        <v>7.5</v>
      </c>
      <c r="D171" s="5">
        <v>5.9</v>
      </c>
      <c r="E171" s="7">
        <v>5.8</v>
      </c>
      <c r="F171" s="9">
        <v>4.5999999999999996</v>
      </c>
      <c r="G171" s="3">
        <v>1972</v>
      </c>
      <c r="H171" s="5">
        <v>1660</v>
      </c>
      <c r="I171" s="11">
        <f t="shared" si="6"/>
        <v>0.1582150101419878</v>
      </c>
      <c r="J171" s="7">
        <v>1584</v>
      </c>
      <c r="K171" s="13">
        <f t="shared" si="12"/>
        <v>0.19675456389452328</v>
      </c>
      <c r="L171" s="9">
        <v>1279</v>
      </c>
      <c r="M171" s="15">
        <f t="shared" si="13"/>
        <v>0.35141987829614607</v>
      </c>
      <c r="N171" s="3">
        <v>25.1</v>
      </c>
      <c r="O171" s="5">
        <v>25</v>
      </c>
      <c r="P171" s="7">
        <v>25</v>
      </c>
      <c r="Q171" s="9">
        <v>25</v>
      </c>
      <c r="R171" s="11">
        <f t="shared" si="14"/>
        <v>0.21333333333333326</v>
      </c>
      <c r="S171" s="13">
        <f t="shared" si="15"/>
        <v>0.22666666666666668</v>
      </c>
      <c r="T171" s="15">
        <f t="shared" si="16"/>
        <v>0.38666666666666671</v>
      </c>
    </row>
    <row r="172" spans="1:20">
      <c r="A172" s="2">
        <v>170</v>
      </c>
      <c r="B172" s="2" t="s">
        <v>197</v>
      </c>
      <c r="C172" s="3">
        <v>30.5</v>
      </c>
      <c r="D172" s="5">
        <v>20.399999999999999</v>
      </c>
      <c r="E172" s="7">
        <v>26</v>
      </c>
      <c r="F172" s="9">
        <v>17.399999999999999</v>
      </c>
      <c r="G172" s="3">
        <v>3804</v>
      </c>
      <c r="H172" s="5">
        <v>2709</v>
      </c>
      <c r="I172" s="11">
        <f t="shared" si="6"/>
        <v>0.28785488958990535</v>
      </c>
      <c r="J172" s="7">
        <v>3357</v>
      </c>
      <c r="K172" s="13">
        <f t="shared" si="12"/>
        <v>0.11750788643533128</v>
      </c>
      <c r="L172" s="9">
        <v>2306</v>
      </c>
      <c r="M172" s="15">
        <f t="shared" si="13"/>
        <v>0.39379600420609884</v>
      </c>
      <c r="N172" s="3">
        <v>30.05</v>
      </c>
      <c r="O172" s="5">
        <v>30</v>
      </c>
      <c r="P172" s="7">
        <v>30</v>
      </c>
      <c r="Q172" s="9">
        <v>30</v>
      </c>
      <c r="R172" s="11">
        <f t="shared" si="14"/>
        <v>0.33114754098360666</v>
      </c>
      <c r="S172" s="13">
        <f t="shared" si="15"/>
        <v>0.14754098360655743</v>
      </c>
      <c r="T172" s="15">
        <f t="shared" si="16"/>
        <v>0.42950819672131157</v>
      </c>
    </row>
    <row r="173" spans="1:20">
      <c r="A173" s="2">
        <v>171</v>
      </c>
      <c r="B173" s="2" t="s">
        <v>198</v>
      </c>
      <c r="C173" s="3">
        <v>1.1000000000000001</v>
      </c>
      <c r="D173" s="5">
        <f>735/1024</f>
        <v>0.7177734375</v>
      </c>
      <c r="E173" s="7">
        <f>861/1024</f>
        <v>0.8408203125</v>
      </c>
      <c r="F173" s="9">
        <f>589/1024</f>
        <v>0.5751953125</v>
      </c>
      <c r="G173" s="3">
        <v>776</v>
      </c>
      <c r="H173" s="5">
        <v>602</v>
      </c>
      <c r="I173" s="11">
        <f t="shared" si="6"/>
        <v>0.22422680412371132</v>
      </c>
      <c r="J173" s="7">
        <v>684</v>
      </c>
      <c r="K173" s="13">
        <f t="shared" si="12"/>
        <v>0.11855670103092786</v>
      </c>
      <c r="L173" s="9">
        <v>482</v>
      </c>
      <c r="M173" s="15">
        <f t="shared" si="13"/>
        <v>0.37886597938144329</v>
      </c>
      <c r="N173" s="3">
        <v>30.3</v>
      </c>
      <c r="O173" s="5">
        <v>30</v>
      </c>
      <c r="P173" s="7">
        <v>30</v>
      </c>
      <c r="Q173" s="9">
        <v>30</v>
      </c>
      <c r="R173" s="11">
        <f t="shared" si="14"/>
        <v>0.34747869318181823</v>
      </c>
      <c r="S173" s="13">
        <f t="shared" si="15"/>
        <v>0.23561789772727282</v>
      </c>
      <c r="T173" s="15">
        <f t="shared" si="16"/>
        <v>0.47709517045454553</v>
      </c>
    </row>
    <row r="174" spans="1:20">
      <c r="A174" s="2">
        <v>172</v>
      </c>
      <c r="B174" s="2" t="s">
        <v>199</v>
      </c>
      <c r="C174" s="3">
        <v>19.2</v>
      </c>
      <c r="D174" s="5">
        <v>13.1</v>
      </c>
      <c r="E174" s="7">
        <v>14.8</v>
      </c>
      <c r="F174" s="9">
        <v>10</v>
      </c>
      <c r="G174" s="3">
        <v>2422</v>
      </c>
      <c r="H174" s="5">
        <v>1790</v>
      </c>
      <c r="I174" s="11">
        <f t="shared" si="6"/>
        <v>0.26094137076796031</v>
      </c>
      <c r="J174" s="7">
        <v>1980</v>
      </c>
      <c r="K174" s="13">
        <f t="shared" si="12"/>
        <v>0.18249380677126337</v>
      </c>
      <c r="L174" s="9">
        <v>1375</v>
      </c>
      <c r="M174" s="15">
        <f t="shared" si="13"/>
        <v>0.43228736581337734</v>
      </c>
      <c r="N174" s="3">
        <v>60</v>
      </c>
      <c r="O174" s="5">
        <v>59.94</v>
      </c>
      <c r="P174" s="7">
        <v>59.94</v>
      </c>
      <c r="Q174" s="9">
        <v>59.94</v>
      </c>
      <c r="R174" s="11">
        <f t="shared" si="14"/>
        <v>0.31770833333333337</v>
      </c>
      <c r="S174" s="13">
        <f t="shared" si="15"/>
        <v>0.22916666666666663</v>
      </c>
      <c r="T174" s="15">
        <f t="shared" si="16"/>
        <v>0.47916666666666663</v>
      </c>
    </row>
    <row r="175" spans="1:20">
      <c r="A175" s="2">
        <v>173</v>
      </c>
      <c r="B175" s="2" t="s">
        <v>200</v>
      </c>
      <c r="C175" s="3">
        <v>7.7</v>
      </c>
      <c r="D175" s="5">
        <v>5.7</v>
      </c>
      <c r="E175" s="7">
        <v>6.4</v>
      </c>
      <c r="F175" s="9">
        <v>4.7</v>
      </c>
      <c r="G175" s="3">
        <v>3398</v>
      </c>
      <c r="H175" s="5">
        <v>2653</v>
      </c>
      <c r="I175" s="11">
        <f t="shared" si="6"/>
        <v>0.21924661565626835</v>
      </c>
      <c r="J175" s="7">
        <v>2895</v>
      </c>
      <c r="K175" s="13">
        <f t="shared" si="12"/>
        <v>0.14802825191288993</v>
      </c>
      <c r="L175" s="9">
        <v>2179</v>
      </c>
      <c r="M175" s="15">
        <f t="shared" si="13"/>
        <v>0.35874043555032376</v>
      </c>
      <c r="N175" s="3">
        <v>30.17</v>
      </c>
      <c r="O175" s="5">
        <v>30</v>
      </c>
      <c r="P175" s="7">
        <v>30</v>
      </c>
      <c r="Q175" s="9">
        <v>30</v>
      </c>
      <c r="R175" s="11">
        <f t="shared" si="14"/>
        <v>0.25974025974025972</v>
      </c>
      <c r="S175" s="13">
        <f t="shared" si="15"/>
        <v>0.16883116883116878</v>
      </c>
      <c r="T175" s="15">
        <f t="shared" si="16"/>
        <v>0.38961038961038963</v>
      </c>
    </row>
    <row r="176" spans="1:20">
      <c r="A176" s="2">
        <v>174</v>
      </c>
      <c r="B176" s="2" t="s">
        <v>201</v>
      </c>
      <c r="C176" s="3">
        <v>2.2999999999999998</v>
      </c>
      <c r="D176" s="5">
        <v>1.7</v>
      </c>
      <c r="E176" s="7">
        <v>1.7</v>
      </c>
      <c r="F176" s="9">
        <v>1.2</v>
      </c>
      <c r="G176" s="3">
        <v>1672</v>
      </c>
      <c r="H176" s="5">
        <v>1262</v>
      </c>
      <c r="I176" s="11">
        <f t="shared" si="6"/>
        <v>0.24521531100478466</v>
      </c>
      <c r="J176" s="7">
        <v>1278</v>
      </c>
      <c r="K176" s="13">
        <f t="shared" si="12"/>
        <v>0.2356459330143541</v>
      </c>
      <c r="L176" s="9">
        <v>923</v>
      </c>
      <c r="M176" s="15">
        <f t="shared" si="13"/>
        <v>0.44796650717703346</v>
      </c>
      <c r="N176" s="3">
        <v>30.28</v>
      </c>
      <c r="O176" s="5">
        <v>30</v>
      </c>
      <c r="P176" s="7">
        <v>30</v>
      </c>
      <c r="Q176" s="9">
        <v>30</v>
      </c>
      <c r="R176" s="11">
        <f t="shared" si="14"/>
        <v>0.26086956521739124</v>
      </c>
      <c r="S176" s="13">
        <f t="shared" si="15"/>
        <v>0.26086956521739124</v>
      </c>
      <c r="T176" s="15">
        <f t="shared" si="16"/>
        <v>0.47826086956521741</v>
      </c>
    </row>
    <row r="177" spans="1:20">
      <c r="A177" s="2">
        <v>175</v>
      </c>
      <c r="B177" s="2" t="s">
        <v>202</v>
      </c>
      <c r="C177" s="3">
        <v>5.0999999999999996</v>
      </c>
      <c r="D177" s="5">
        <v>3.5</v>
      </c>
      <c r="E177" s="7">
        <v>3.6</v>
      </c>
      <c r="F177" s="9">
        <v>2.5</v>
      </c>
      <c r="G177" s="3">
        <v>2558</v>
      </c>
      <c r="H177" s="5">
        <v>1913</v>
      </c>
      <c r="I177" s="11">
        <f t="shared" si="6"/>
        <v>0.25215011727912429</v>
      </c>
      <c r="J177" s="7">
        <v>1913</v>
      </c>
      <c r="K177" s="13">
        <f t="shared" si="12"/>
        <v>0.25215011727912429</v>
      </c>
      <c r="L177" s="9">
        <v>1355</v>
      </c>
      <c r="M177" s="15">
        <f t="shared" si="13"/>
        <v>0.47028928850664586</v>
      </c>
      <c r="N177" s="3">
        <v>30.2</v>
      </c>
      <c r="O177" s="5">
        <v>30</v>
      </c>
      <c r="P177" s="7">
        <v>30</v>
      </c>
      <c r="Q177" s="9">
        <v>30</v>
      </c>
      <c r="R177" s="11">
        <f t="shared" si="14"/>
        <v>0.31372549019607843</v>
      </c>
      <c r="S177" s="13">
        <f t="shared" si="15"/>
        <v>0.29411764705882348</v>
      </c>
      <c r="T177" s="15">
        <f t="shared" si="16"/>
        <v>0.50980392156862742</v>
      </c>
    </row>
    <row r="178" spans="1:20">
      <c r="A178" s="2">
        <v>176</v>
      </c>
      <c r="B178" s="2" t="s">
        <v>203</v>
      </c>
      <c r="C178" s="3">
        <v>18.2</v>
      </c>
      <c r="D178" s="5">
        <v>13.1</v>
      </c>
      <c r="E178" s="7">
        <v>13.4</v>
      </c>
      <c r="F178" s="9">
        <v>9.6</v>
      </c>
      <c r="G178" s="3">
        <v>2810</v>
      </c>
      <c r="H178" s="5">
        <v>2163</v>
      </c>
      <c r="I178" s="11">
        <f t="shared" si="6"/>
        <v>0.23024911032028472</v>
      </c>
      <c r="J178" s="7">
        <v>2170</v>
      </c>
      <c r="K178" s="13">
        <f t="shared" si="12"/>
        <v>0.22775800711743777</v>
      </c>
      <c r="L178" s="9">
        <v>1596</v>
      </c>
      <c r="M178" s="15">
        <f t="shared" si="13"/>
        <v>0.43202846975088971</v>
      </c>
      <c r="N178" s="3">
        <v>24.04</v>
      </c>
      <c r="O178" s="5">
        <v>23.98</v>
      </c>
      <c r="P178" s="7">
        <v>23.98</v>
      </c>
      <c r="Q178" s="9">
        <v>23.98</v>
      </c>
      <c r="R178" s="11">
        <f t="shared" si="14"/>
        <v>0.28021978021978022</v>
      </c>
      <c r="S178" s="13">
        <f t="shared" si="15"/>
        <v>0.26373626373626369</v>
      </c>
      <c r="T178" s="15">
        <f t="shared" si="16"/>
        <v>0.47252747252747251</v>
      </c>
    </row>
    <row r="179" spans="1:20">
      <c r="A179" s="2">
        <v>177</v>
      </c>
      <c r="B179" s="2" t="s">
        <v>204</v>
      </c>
      <c r="C179" s="3">
        <v>9.5</v>
      </c>
      <c r="D179" s="5">
        <v>7.6</v>
      </c>
      <c r="E179" s="7">
        <v>7.5</v>
      </c>
      <c r="F179" s="9">
        <v>6</v>
      </c>
      <c r="G179" s="3">
        <v>2137</v>
      </c>
      <c r="H179" s="5">
        <v>1844</v>
      </c>
      <c r="I179" s="11">
        <f t="shared" si="6"/>
        <v>0.1371080954609265</v>
      </c>
      <c r="J179" s="7">
        <v>1787</v>
      </c>
      <c r="K179" s="13">
        <f t="shared" si="12"/>
        <v>0.16378100140383711</v>
      </c>
      <c r="L179" s="9">
        <v>1453</v>
      </c>
      <c r="M179" s="15">
        <f t="shared" si="13"/>
        <v>0.32007487131492751</v>
      </c>
      <c r="N179" s="3">
        <v>30.09</v>
      </c>
      <c r="O179" s="5">
        <v>30</v>
      </c>
      <c r="P179" s="7">
        <v>30</v>
      </c>
      <c r="Q179" s="9">
        <v>30</v>
      </c>
      <c r="R179" s="11">
        <f t="shared" si="14"/>
        <v>0.20000000000000007</v>
      </c>
      <c r="S179" s="13">
        <f t="shared" si="15"/>
        <v>0.21052631578947367</v>
      </c>
      <c r="T179" s="15">
        <f t="shared" si="16"/>
        <v>0.36842105263157898</v>
      </c>
    </row>
    <row r="180" spans="1:20">
      <c r="A180" s="2">
        <v>178</v>
      </c>
      <c r="B180" s="2" t="s">
        <v>205</v>
      </c>
      <c r="C180" s="3">
        <v>11.7</v>
      </c>
      <c r="D180" s="5">
        <v>8</v>
      </c>
      <c r="E180" s="7">
        <v>9.4</v>
      </c>
      <c r="F180" s="9">
        <v>6.4</v>
      </c>
      <c r="G180" s="3">
        <v>3585</v>
      </c>
      <c r="H180" s="5">
        <v>2584</v>
      </c>
      <c r="I180" s="11">
        <f t="shared" si="6"/>
        <v>0.27921896792189682</v>
      </c>
      <c r="J180" s="7">
        <v>2984</v>
      </c>
      <c r="K180" s="13">
        <f t="shared" si="12"/>
        <v>0.16764295676429564</v>
      </c>
      <c r="L180" s="9">
        <v>2073</v>
      </c>
      <c r="M180" s="15">
        <f t="shared" si="13"/>
        <v>0.42175732217573225</v>
      </c>
      <c r="N180" s="3">
        <v>30.12</v>
      </c>
      <c r="O180" s="5">
        <v>30</v>
      </c>
      <c r="P180" s="7">
        <v>30</v>
      </c>
      <c r="Q180" s="9">
        <v>30</v>
      </c>
      <c r="R180" s="11">
        <f t="shared" si="14"/>
        <v>0.31623931623931623</v>
      </c>
      <c r="S180" s="13">
        <f t="shared" si="15"/>
        <v>0.19658119658119655</v>
      </c>
      <c r="T180" s="15">
        <f t="shared" si="16"/>
        <v>0.45299145299145294</v>
      </c>
    </row>
    <row r="181" spans="1:20">
      <c r="A181" s="2">
        <v>179</v>
      </c>
      <c r="B181" s="2" t="s">
        <v>206</v>
      </c>
      <c r="C181" s="3">
        <v>6.8</v>
      </c>
      <c r="D181" s="5">
        <v>4.5999999999999996</v>
      </c>
      <c r="E181" s="7">
        <v>5.4</v>
      </c>
      <c r="F181" s="9">
        <v>3.6</v>
      </c>
      <c r="G181" s="3">
        <v>3561</v>
      </c>
      <c r="H181" s="5">
        <v>2511</v>
      </c>
      <c r="I181" s="11">
        <f t="shared" si="6"/>
        <v>0.29486099410278011</v>
      </c>
      <c r="J181" s="7">
        <v>2850</v>
      </c>
      <c r="K181" s="13">
        <f t="shared" si="12"/>
        <v>0.19966301600673964</v>
      </c>
      <c r="L181" s="9">
        <v>1969</v>
      </c>
      <c r="M181" s="15">
        <f t="shared" si="13"/>
        <v>0.44706543105869134</v>
      </c>
      <c r="N181" s="3">
        <v>30.2</v>
      </c>
      <c r="O181" s="5">
        <v>30</v>
      </c>
      <c r="P181" s="7">
        <v>30</v>
      </c>
      <c r="Q181" s="9">
        <v>30</v>
      </c>
      <c r="R181" s="11">
        <f t="shared" si="14"/>
        <v>0.32352941176470595</v>
      </c>
      <c r="S181" s="13">
        <f t="shared" si="15"/>
        <v>0.20588235294117641</v>
      </c>
      <c r="T181" s="15">
        <f t="shared" si="16"/>
        <v>0.47058823529411764</v>
      </c>
    </row>
    <row r="182" spans="1:20">
      <c r="A182" s="2">
        <v>180</v>
      </c>
      <c r="B182" s="2" t="s">
        <v>207</v>
      </c>
      <c r="C182" s="3">
        <v>6.3</v>
      </c>
      <c r="D182" s="5">
        <v>4</v>
      </c>
      <c r="E182" s="7">
        <v>5.2</v>
      </c>
      <c r="F182" s="9">
        <v>3.3</v>
      </c>
      <c r="G182" s="3">
        <v>2872</v>
      </c>
      <c r="H182" s="5">
        <v>1920</v>
      </c>
      <c r="I182" s="11">
        <f t="shared" si="6"/>
        <v>0.33147632311977715</v>
      </c>
      <c r="J182" s="7">
        <v>2434</v>
      </c>
      <c r="K182" s="13">
        <f t="shared" si="12"/>
        <v>0.15250696378830086</v>
      </c>
      <c r="L182" s="9">
        <v>1579</v>
      </c>
      <c r="M182" s="15">
        <f t="shared" si="13"/>
        <v>0.45020891364902504</v>
      </c>
      <c r="N182" s="3">
        <v>20.18</v>
      </c>
      <c r="O182" s="5">
        <v>20</v>
      </c>
      <c r="P182" s="7">
        <v>20</v>
      </c>
      <c r="Q182" s="9">
        <v>20</v>
      </c>
      <c r="R182" s="11">
        <f t="shared" si="14"/>
        <v>0.36507936507936511</v>
      </c>
      <c r="S182" s="13">
        <f t="shared" si="15"/>
        <v>0.17460317460317454</v>
      </c>
      <c r="T182" s="15">
        <f t="shared" si="16"/>
        <v>0.47619047619047616</v>
      </c>
    </row>
    <row r="183" spans="1:20">
      <c r="A183" s="2">
        <v>181</v>
      </c>
      <c r="B183" s="2" t="s">
        <v>208</v>
      </c>
      <c r="C183" s="3">
        <v>1.5</v>
      </c>
      <c r="D183" s="5">
        <v>1.1000000000000001</v>
      </c>
      <c r="E183" s="7">
        <v>1.2</v>
      </c>
      <c r="F183" s="9">
        <f>857/1024</f>
        <v>0.8369140625</v>
      </c>
      <c r="G183" s="3">
        <v>1374</v>
      </c>
      <c r="H183" s="5">
        <v>1095</v>
      </c>
      <c r="I183" s="11">
        <f t="shared" si="6"/>
        <v>0.20305676855895194</v>
      </c>
      <c r="J183" s="7">
        <v>1214</v>
      </c>
      <c r="K183" s="13">
        <f t="shared" si="12"/>
        <v>0.11644832605531297</v>
      </c>
      <c r="L183" s="9">
        <v>877</v>
      </c>
      <c r="M183" s="15">
        <f t="shared" si="13"/>
        <v>0.36171761280931591</v>
      </c>
      <c r="N183" s="3">
        <v>30.38</v>
      </c>
      <c r="O183" s="5">
        <v>30</v>
      </c>
      <c r="P183" s="7">
        <v>30</v>
      </c>
      <c r="Q183" s="9">
        <v>30</v>
      </c>
      <c r="R183" s="11">
        <f t="shared" si="14"/>
        <v>0.26666666666666661</v>
      </c>
      <c r="S183" s="13">
        <f t="shared" si="15"/>
        <v>0.20000000000000007</v>
      </c>
      <c r="T183" s="15">
        <f t="shared" si="16"/>
        <v>0.44205729166666663</v>
      </c>
    </row>
    <row r="184" spans="1:20">
      <c r="A184" s="2">
        <v>182</v>
      </c>
      <c r="B184" s="2" t="s">
        <v>209</v>
      </c>
      <c r="C184" s="3">
        <v>5.9</v>
      </c>
      <c r="D184" s="5">
        <v>4.7</v>
      </c>
      <c r="E184" s="7">
        <v>4.9000000000000004</v>
      </c>
      <c r="F184" s="9">
        <v>3.9</v>
      </c>
      <c r="G184" s="3">
        <v>2674</v>
      </c>
      <c r="H184" s="5">
        <v>2234</v>
      </c>
      <c r="I184" s="11">
        <f t="shared" si="6"/>
        <v>0.16454749439042637</v>
      </c>
      <c r="J184" s="7">
        <v>2258</v>
      </c>
      <c r="K184" s="13">
        <f t="shared" si="12"/>
        <v>0.15557217651458488</v>
      </c>
      <c r="L184" s="9">
        <v>1825</v>
      </c>
      <c r="M184" s="15">
        <f t="shared" si="13"/>
        <v>0.31750186985789075</v>
      </c>
      <c r="N184" s="3">
        <v>20.170000000000002</v>
      </c>
      <c r="O184" s="5">
        <v>20</v>
      </c>
      <c r="P184" s="7">
        <v>20</v>
      </c>
      <c r="Q184" s="9">
        <v>20</v>
      </c>
      <c r="R184" s="11">
        <f t="shared" si="14"/>
        <v>0.20338983050847459</v>
      </c>
      <c r="S184" s="13">
        <f t="shared" si="15"/>
        <v>0.16949152542372881</v>
      </c>
      <c r="T184" s="15">
        <f t="shared" si="16"/>
        <v>0.33898305084745772</v>
      </c>
    </row>
    <row r="185" spans="1:20">
      <c r="A185" s="2">
        <v>183</v>
      </c>
      <c r="B185" s="2" t="s">
        <v>210</v>
      </c>
      <c r="C185" s="3">
        <v>14</v>
      </c>
      <c r="D185" s="5">
        <v>9.5</v>
      </c>
      <c r="E185" s="7">
        <v>11.2</v>
      </c>
      <c r="F185" s="9">
        <v>7.6</v>
      </c>
      <c r="G185" s="3">
        <v>1836</v>
      </c>
      <c r="H185" s="5">
        <v>1337</v>
      </c>
      <c r="I185" s="11">
        <f t="shared" si="6"/>
        <v>0.27178649237472763</v>
      </c>
      <c r="J185" s="7">
        <v>1532</v>
      </c>
      <c r="K185" s="13">
        <f t="shared" si="12"/>
        <v>0.16557734204793029</v>
      </c>
      <c r="L185" s="9">
        <v>1068</v>
      </c>
      <c r="M185" s="15">
        <f t="shared" si="13"/>
        <v>0.4183006535947712</v>
      </c>
      <c r="N185" s="3">
        <v>30.05</v>
      </c>
      <c r="O185" s="5">
        <v>30</v>
      </c>
      <c r="P185" s="7">
        <v>30</v>
      </c>
      <c r="Q185" s="9">
        <v>30</v>
      </c>
      <c r="R185" s="11">
        <f t="shared" si="14"/>
        <v>0.3214285714285714</v>
      </c>
      <c r="S185" s="13">
        <f t="shared" si="15"/>
        <v>0.20000000000000007</v>
      </c>
      <c r="T185" s="15">
        <f t="shared" si="16"/>
        <v>0.45714285714285718</v>
      </c>
    </row>
    <row r="186" spans="1:20">
      <c r="A186" s="2">
        <v>184</v>
      </c>
      <c r="B186" s="2" t="s">
        <v>211</v>
      </c>
      <c r="C186" s="3">
        <v>5.2</v>
      </c>
      <c r="D186" s="5">
        <v>3.8</v>
      </c>
      <c r="E186" s="7">
        <v>4.5999999999999996</v>
      </c>
      <c r="F186" s="9">
        <v>3.4</v>
      </c>
      <c r="G186" s="3">
        <v>597</v>
      </c>
      <c r="H186" s="5">
        <v>550</v>
      </c>
      <c r="I186" s="11">
        <f t="shared" si="6"/>
        <v>7.8726968174204326E-2</v>
      </c>
      <c r="J186" s="7">
        <v>640</v>
      </c>
      <c r="K186" s="13">
        <f t="shared" si="12"/>
        <v>-7.2026800670016655E-2</v>
      </c>
      <c r="L186" s="9">
        <v>482</v>
      </c>
      <c r="M186" s="15">
        <f t="shared" si="13"/>
        <v>0.19262981574539362</v>
      </c>
      <c r="N186" s="3">
        <v>30.05</v>
      </c>
      <c r="O186" s="5">
        <v>30</v>
      </c>
      <c r="P186" s="7">
        <v>30</v>
      </c>
      <c r="Q186" s="9">
        <v>30</v>
      </c>
      <c r="R186" s="11">
        <f t="shared" si="14"/>
        <v>0.26923076923076927</v>
      </c>
      <c r="S186" s="13">
        <f t="shared" si="15"/>
        <v>0.11538461538461553</v>
      </c>
      <c r="T186" s="15">
        <f t="shared" si="16"/>
        <v>0.34615384615384615</v>
      </c>
    </row>
    <row r="187" spans="1:20">
      <c r="A187" s="2">
        <v>185</v>
      </c>
      <c r="B187" s="2" t="s">
        <v>212</v>
      </c>
      <c r="C187" s="3">
        <v>12.3</v>
      </c>
      <c r="D187" s="5">
        <v>8.6</v>
      </c>
      <c r="E187" s="7">
        <v>10</v>
      </c>
      <c r="F187" s="9">
        <v>6.9</v>
      </c>
      <c r="G187" s="3">
        <v>2301</v>
      </c>
      <c r="H187" s="5">
        <v>1736</v>
      </c>
      <c r="I187" s="11">
        <f t="shared" si="6"/>
        <v>0.2455454150369405</v>
      </c>
      <c r="J187" s="7">
        <v>1974</v>
      </c>
      <c r="K187" s="13">
        <f t="shared" si="12"/>
        <v>0.14211212516297267</v>
      </c>
      <c r="L187" s="9">
        <v>1405</v>
      </c>
      <c r="M187" s="15">
        <f t="shared" si="13"/>
        <v>0.38939591481964364</v>
      </c>
      <c r="N187" s="3">
        <v>25.07</v>
      </c>
      <c r="O187" s="5">
        <v>25</v>
      </c>
      <c r="P187" s="7">
        <v>25</v>
      </c>
      <c r="Q187" s="9">
        <v>25</v>
      </c>
      <c r="R187" s="11">
        <f t="shared" si="14"/>
        <v>0.30081300813008138</v>
      </c>
      <c r="S187" s="13">
        <f t="shared" si="15"/>
        <v>0.18699186991869921</v>
      </c>
      <c r="T187" s="15">
        <f t="shared" si="16"/>
        <v>0.4390243902439025</v>
      </c>
    </row>
    <row r="188" spans="1:20">
      <c r="A188" s="2">
        <v>186</v>
      </c>
      <c r="B188" s="2" t="s">
        <v>213</v>
      </c>
      <c r="C188" s="3">
        <v>2.1</v>
      </c>
      <c r="D188" s="5">
        <v>1.3</v>
      </c>
      <c r="E188" s="7">
        <v>1.6</v>
      </c>
      <c r="F188" s="9">
        <v>1</v>
      </c>
      <c r="G188" s="3">
        <v>865</v>
      </c>
      <c r="H188" s="5">
        <v>606</v>
      </c>
      <c r="I188" s="11">
        <f t="shared" si="6"/>
        <v>0.29942196531791909</v>
      </c>
      <c r="J188" s="7">
        <v>737</v>
      </c>
      <c r="K188" s="13">
        <f t="shared" si="12"/>
        <v>0.1479768786127168</v>
      </c>
      <c r="L188" s="9">
        <v>471</v>
      </c>
      <c r="M188" s="15">
        <f t="shared" si="13"/>
        <v>0.45549132947976878</v>
      </c>
      <c r="N188" s="3">
        <v>18.34</v>
      </c>
      <c r="O188" s="5">
        <v>18.170000000000002</v>
      </c>
      <c r="P188" s="7">
        <v>18.170000000000002</v>
      </c>
      <c r="Q188" s="9">
        <v>18.170000000000002</v>
      </c>
      <c r="R188" s="11">
        <f t="shared" si="14"/>
        <v>0.38095238095238093</v>
      </c>
      <c r="S188" s="13">
        <f t="shared" si="15"/>
        <v>0.23809523809523814</v>
      </c>
      <c r="T188" s="15">
        <f t="shared" si="16"/>
        <v>0.52380952380952384</v>
      </c>
    </row>
    <row r="189" spans="1:20">
      <c r="A189" s="2">
        <v>187</v>
      </c>
      <c r="B189" s="2" t="s">
        <v>214</v>
      </c>
      <c r="C189" s="3">
        <v>2.8</v>
      </c>
      <c r="D189" s="5">
        <v>2</v>
      </c>
      <c r="E189" s="7">
        <v>2.2999999999999998</v>
      </c>
      <c r="F189" s="9">
        <v>1.6</v>
      </c>
      <c r="G189" s="3">
        <v>2053</v>
      </c>
      <c r="H189" s="5">
        <v>1602</v>
      </c>
      <c r="I189" s="11">
        <f t="shared" si="6"/>
        <v>0.21967851924013637</v>
      </c>
      <c r="J189" s="7">
        <v>1750</v>
      </c>
      <c r="K189" s="13">
        <f t="shared" si="12"/>
        <v>0.14758889430102284</v>
      </c>
      <c r="L189" s="9">
        <v>1278</v>
      </c>
      <c r="M189" s="15">
        <f t="shared" si="13"/>
        <v>0.37749634680954702</v>
      </c>
      <c r="N189" s="3">
        <v>30.29</v>
      </c>
      <c r="O189" s="5">
        <v>30</v>
      </c>
      <c r="P189" s="7">
        <v>30</v>
      </c>
      <c r="Q189" s="9">
        <v>30</v>
      </c>
      <c r="R189" s="11">
        <f t="shared" si="14"/>
        <v>0.2857142857142857</v>
      </c>
      <c r="S189" s="13">
        <f t="shared" si="15"/>
        <v>0.1785714285714286</v>
      </c>
      <c r="T189" s="15">
        <f t="shared" si="16"/>
        <v>0.42857142857142849</v>
      </c>
    </row>
    <row r="190" spans="1:20">
      <c r="A190" s="2">
        <v>188</v>
      </c>
      <c r="B190" s="2" t="s">
        <v>215</v>
      </c>
      <c r="C190" s="3">
        <v>8.6999999999999993</v>
      </c>
      <c r="D190" s="5">
        <v>6.7</v>
      </c>
      <c r="E190" s="7">
        <v>6.8</v>
      </c>
      <c r="F190" s="9">
        <v>5.2</v>
      </c>
      <c r="G190" s="3">
        <v>2919</v>
      </c>
      <c r="H190" s="5">
        <v>2348</v>
      </c>
      <c r="I190" s="11">
        <f t="shared" si="6"/>
        <v>0.19561493662213092</v>
      </c>
      <c r="J190" s="7">
        <v>2310</v>
      </c>
      <c r="K190" s="13">
        <f t="shared" si="12"/>
        <v>0.20863309352517989</v>
      </c>
      <c r="L190" s="9">
        <v>1827</v>
      </c>
      <c r="M190" s="15">
        <f t="shared" si="13"/>
        <v>0.37410071942446044</v>
      </c>
      <c r="N190" s="3">
        <v>30.13</v>
      </c>
      <c r="O190" s="5">
        <v>30</v>
      </c>
      <c r="P190" s="7">
        <v>30</v>
      </c>
      <c r="Q190" s="9">
        <v>30</v>
      </c>
      <c r="R190" s="11">
        <f t="shared" si="14"/>
        <v>0.22988505747126431</v>
      </c>
      <c r="S190" s="13">
        <f t="shared" si="15"/>
        <v>0.2183908045977011</v>
      </c>
      <c r="T190" s="15">
        <f t="shared" si="16"/>
        <v>0.4022988505747126</v>
      </c>
    </row>
    <row r="191" spans="1:20">
      <c r="A191" s="2">
        <v>189</v>
      </c>
      <c r="B191" s="2" t="s">
        <v>216</v>
      </c>
      <c r="C191" s="3">
        <v>17.8</v>
      </c>
      <c r="D191" s="5">
        <v>12.3</v>
      </c>
      <c r="E191" s="7">
        <v>14.7</v>
      </c>
      <c r="F191" s="9">
        <v>10.199999999999999</v>
      </c>
      <c r="G191" s="3">
        <v>3050</v>
      </c>
      <c r="H191" s="5">
        <v>2261</v>
      </c>
      <c r="I191" s="11">
        <f t="shared" si="6"/>
        <v>0.25868852459016389</v>
      </c>
      <c r="J191" s="7">
        <v>2636</v>
      </c>
      <c r="K191" s="13">
        <f t="shared" si="12"/>
        <v>0.13573770491803283</v>
      </c>
      <c r="L191" s="9">
        <v>1869</v>
      </c>
      <c r="M191" s="15">
        <f t="shared" si="13"/>
        <v>0.38721311475409836</v>
      </c>
      <c r="N191" s="3">
        <v>30.07</v>
      </c>
      <c r="O191" s="5">
        <v>30</v>
      </c>
      <c r="P191" s="7">
        <v>30</v>
      </c>
      <c r="Q191" s="9">
        <v>30</v>
      </c>
      <c r="R191" s="11">
        <f t="shared" si="14"/>
        <v>0.3089887640449438</v>
      </c>
      <c r="S191" s="13">
        <f t="shared" si="15"/>
        <v>0.17415730337078661</v>
      </c>
      <c r="T191" s="15">
        <f t="shared" si="16"/>
        <v>0.4269662921348315</v>
      </c>
    </row>
    <row r="192" spans="1:20">
      <c r="A192" s="2">
        <v>190</v>
      </c>
      <c r="B192" s="2" t="s">
        <v>217</v>
      </c>
      <c r="C192" s="3">
        <v>11.1</v>
      </c>
      <c r="D192" s="5">
        <v>7.9</v>
      </c>
      <c r="E192" s="7">
        <v>9.8000000000000007</v>
      </c>
      <c r="F192" s="9">
        <v>6.9</v>
      </c>
      <c r="G192" s="3">
        <v>4073</v>
      </c>
      <c r="H192" s="5">
        <v>3041</v>
      </c>
      <c r="I192" s="11">
        <f t="shared" si="6"/>
        <v>0.2533758900073656</v>
      </c>
      <c r="J192" s="7">
        <v>3700</v>
      </c>
      <c r="K192" s="13">
        <f t="shared" si="12"/>
        <v>9.1578688927080765E-2</v>
      </c>
      <c r="L192" s="9">
        <v>2665</v>
      </c>
      <c r="M192" s="15">
        <f t="shared" si="13"/>
        <v>0.34569113675423524</v>
      </c>
      <c r="N192" s="3">
        <v>30.14</v>
      </c>
      <c r="O192" s="5">
        <v>30</v>
      </c>
      <c r="P192" s="7">
        <v>30</v>
      </c>
      <c r="Q192" s="9">
        <v>30</v>
      </c>
      <c r="R192" s="11">
        <f t="shared" si="14"/>
        <v>0.28828828828828823</v>
      </c>
      <c r="S192" s="13">
        <f t="shared" si="15"/>
        <v>0.11711711711711703</v>
      </c>
      <c r="T192" s="15">
        <f t="shared" si="16"/>
        <v>0.37837837837837829</v>
      </c>
    </row>
    <row r="193" spans="1:20">
      <c r="A193" s="2">
        <v>191</v>
      </c>
      <c r="B193" s="2" t="s">
        <v>218</v>
      </c>
      <c r="C193" s="3">
        <v>5.0999999999999996</v>
      </c>
      <c r="D193" s="5">
        <v>3.7</v>
      </c>
      <c r="E193" s="7">
        <v>4.2</v>
      </c>
      <c r="F193" s="9">
        <v>3</v>
      </c>
      <c r="G193" s="3">
        <v>1987</v>
      </c>
      <c r="H193" s="5">
        <v>1591</v>
      </c>
      <c r="I193" s="11">
        <f t="shared" si="6"/>
        <v>0.19929542023150482</v>
      </c>
      <c r="J193" s="7">
        <v>1730</v>
      </c>
      <c r="K193" s="13">
        <f t="shared" si="12"/>
        <v>0.12934071464519381</v>
      </c>
      <c r="L193" s="9">
        <v>1298</v>
      </c>
      <c r="M193" s="15">
        <f t="shared" si="13"/>
        <v>0.34675390035228992</v>
      </c>
      <c r="N193" s="3">
        <v>30.16</v>
      </c>
      <c r="O193" s="5">
        <v>30</v>
      </c>
      <c r="P193" s="7">
        <v>30</v>
      </c>
      <c r="Q193" s="9">
        <v>30</v>
      </c>
      <c r="R193" s="11">
        <f t="shared" si="14"/>
        <v>0.27450980392156854</v>
      </c>
      <c r="S193" s="13">
        <f t="shared" si="15"/>
        <v>0.17647058823529405</v>
      </c>
      <c r="T193" s="15">
        <f t="shared" si="16"/>
        <v>0.41176470588235292</v>
      </c>
    </row>
    <row r="194" spans="1:20">
      <c r="A194" s="2">
        <v>192</v>
      </c>
      <c r="B194" s="2" t="s">
        <v>219</v>
      </c>
      <c r="C194" s="3">
        <v>15.8</v>
      </c>
      <c r="D194" s="5">
        <v>11.6</v>
      </c>
      <c r="E194" s="7">
        <v>13.3</v>
      </c>
      <c r="F194" s="9">
        <v>9.8000000000000007</v>
      </c>
      <c r="G194" s="3">
        <v>3271</v>
      </c>
      <c r="H194" s="5">
        <v>2522</v>
      </c>
      <c r="I194" s="11">
        <f t="shared" si="6"/>
        <v>0.22898196270253746</v>
      </c>
      <c r="J194" s="7">
        <v>2800</v>
      </c>
      <c r="K194" s="13">
        <f t="shared" si="12"/>
        <v>0.14399266279425249</v>
      </c>
      <c r="L194" s="9">
        <v>2119</v>
      </c>
      <c r="M194" s="15">
        <f t="shared" si="13"/>
        <v>0.35218587587893613</v>
      </c>
      <c r="N194" s="3">
        <v>30.08</v>
      </c>
      <c r="O194" s="5">
        <v>30</v>
      </c>
      <c r="P194" s="7">
        <v>30</v>
      </c>
      <c r="Q194" s="9">
        <v>30</v>
      </c>
      <c r="R194" s="11">
        <f t="shared" si="14"/>
        <v>0.26582278481012667</v>
      </c>
      <c r="S194" s="13">
        <f t="shared" si="15"/>
        <v>0.15822784810126578</v>
      </c>
      <c r="T194" s="15">
        <f t="shared" si="16"/>
        <v>0.379746835443038</v>
      </c>
    </row>
    <row r="195" spans="1:20">
      <c r="A195" s="2">
        <v>193</v>
      </c>
      <c r="B195" s="2" t="s">
        <v>220</v>
      </c>
      <c r="C195" s="3">
        <v>4.0999999999999996</v>
      </c>
      <c r="D195" s="5">
        <v>2.9</v>
      </c>
      <c r="E195" s="7">
        <v>3.2</v>
      </c>
      <c r="F195" s="9">
        <v>2.2000000000000002</v>
      </c>
      <c r="G195" s="3">
        <v>2410</v>
      </c>
      <c r="H195" s="5">
        <v>1855</v>
      </c>
      <c r="I195" s="11">
        <f t="shared" si="6"/>
        <v>0.23029045643153523</v>
      </c>
      <c r="J195" s="7">
        <v>1969</v>
      </c>
      <c r="K195" s="13">
        <f t="shared" si="12"/>
        <v>0.18298755186721993</v>
      </c>
      <c r="L195" s="9">
        <v>1434</v>
      </c>
      <c r="M195" s="15">
        <f t="shared" si="13"/>
        <v>0.4049792531120332</v>
      </c>
      <c r="N195" s="3">
        <v>30.23</v>
      </c>
      <c r="O195" s="5">
        <v>30</v>
      </c>
      <c r="P195" s="7">
        <v>30</v>
      </c>
      <c r="Q195" s="9">
        <v>30</v>
      </c>
      <c r="R195" s="11">
        <f t="shared" si="14"/>
        <v>0.29268292682926822</v>
      </c>
      <c r="S195" s="13">
        <f t="shared" si="15"/>
        <v>0.21951219512195108</v>
      </c>
      <c r="T195" s="15">
        <f t="shared" si="16"/>
        <v>0.46341463414634132</v>
      </c>
    </row>
    <row r="196" spans="1:20">
      <c r="A196" s="2">
        <v>194</v>
      </c>
      <c r="B196" s="2" t="s">
        <v>221</v>
      </c>
      <c r="C196" s="3">
        <v>3</v>
      </c>
      <c r="D196" s="5">
        <v>2.1</v>
      </c>
      <c r="E196" s="7">
        <v>2.2000000000000002</v>
      </c>
      <c r="F196" s="9">
        <v>1.6</v>
      </c>
      <c r="G196" s="3">
        <v>1264</v>
      </c>
      <c r="H196" s="5">
        <v>1008</v>
      </c>
      <c r="I196" s="11">
        <f t="shared" si="6"/>
        <v>0.20253164556962022</v>
      </c>
      <c r="J196" s="7">
        <v>1044</v>
      </c>
      <c r="K196" s="13">
        <f t="shared" si="12"/>
        <v>0.17405063291139244</v>
      </c>
      <c r="L196" s="9">
        <v>751</v>
      </c>
      <c r="M196" s="15">
        <f t="shared" si="13"/>
        <v>0.40585443037974689</v>
      </c>
      <c r="N196" s="3">
        <v>30.18</v>
      </c>
      <c r="O196" s="5">
        <v>30</v>
      </c>
      <c r="P196" s="7">
        <v>30</v>
      </c>
      <c r="Q196" s="9">
        <v>30</v>
      </c>
      <c r="R196" s="11">
        <f t="shared" si="14"/>
        <v>0.29999999999999993</v>
      </c>
      <c r="S196" s="13">
        <f t="shared" si="15"/>
        <v>0.26666666666666661</v>
      </c>
      <c r="T196" s="15">
        <f t="shared" si="16"/>
        <v>0.46666666666666667</v>
      </c>
    </row>
    <row r="197" spans="1:20">
      <c r="A197" s="2">
        <v>195</v>
      </c>
      <c r="B197" s="2" t="s">
        <v>222</v>
      </c>
      <c r="C197" s="3">
        <v>6.2</v>
      </c>
      <c r="D197" s="5">
        <v>4.2</v>
      </c>
      <c r="E197" s="7">
        <v>4.7</v>
      </c>
      <c r="F197" s="9">
        <v>3.2</v>
      </c>
      <c r="G197" s="3">
        <v>2562</v>
      </c>
      <c r="H197" s="5">
        <v>1905</v>
      </c>
      <c r="I197" s="11">
        <f t="shared" si="6"/>
        <v>0.25644028103044492</v>
      </c>
      <c r="J197" s="7">
        <v>2048</v>
      </c>
      <c r="K197" s="13">
        <f t="shared" ref="K197:K232" si="17">1-(J197/G197)</f>
        <v>0.20062451209992194</v>
      </c>
      <c r="L197" s="9">
        <v>1433</v>
      </c>
      <c r="M197" s="15">
        <f t="shared" ref="M197:M232" si="18">1-(L197/G197)</f>
        <v>0.44067135050741613</v>
      </c>
      <c r="N197" s="3">
        <v>30.16</v>
      </c>
      <c r="O197" s="5">
        <v>30</v>
      </c>
      <c r="P197" s="7">
        <v>30</v>
      </c>
      <c r="Q197" s="9">
        <v>30</v>
      </c>
      <c r="R197" s="11">
        <f t="shared" ref="R197:R232" si="19">1-(D197/C197)</f>
        <v>0.32258064516129026</v>
      </c>
      <c r="S197" s="13">
        <f t="shared" ref="S197:S232" si="20">1-(E197/C197)</f>
        <v>0.24193548387096775</v>
      </c>
      <c r="T197" s="15">
        <f t="shared" ref="T197:T232" si="21">1-(F197/C197)</f>
        <v>0.4838709677419355</v>
      </c>
    </row>
    <row r="198" spans="1:20">
      <c r="A198" s="2">
        <v>196</v>
      </c>
      <c r="B198" s="2" t="s">
        <v>223</v>
      </c>
      <c r="C198" s="3">
        <v>2.4</v>
      </c>
      <c r="D198" s="5">
        <v>1.6</v>
      </c>
      <c r="E198" s="7">
        <v>1.8</v>
      </c>
      <c r="F198" s="9">
        <v>1.2</v>
      </c>
      <c r="G198" s="3">
        <v>1536</v>
      </c>
      <c r="H198" s="5">
        <v>1170</v>
      </c>
      <c r="I198" s="11">
        <f t="shared" si="6"/>
        <v>0.23828125</v>
      </c>
      <c r="J198" s="7">
        <v>1207</v>
      </c>
      <c r="K198" s="13">
        <f t="shared" si="17"/>
        <v>0.21419270833333337</v>
      </c>
      <c r="L198" s="9">
        <v>829</v>
      </c>
      <c r="M198" s="15">
        <f t="shared" si="18"/>
        <v>0.46028645833333337</v>
      </c>
      <c r="N198" s="3">
        <v>20.260000000000002</v>
      </c>
      <c r="O198" s="5">
        <v>20</v>
      </c>
      <c r="P198" s="7">
        <v>20</v>
      </c>
      <c r="Q198" s="9">
        <v>20</v>
      </c>
      <c r="R198" s="11">
        <f t="shared" si="19"/>
        <v>0.33333333333333326</v>
      </c>
      <c r="S198" s="13">
        <f t="shared" si="20"/>
        <v>0.25</v>
      </c>
      <c r="T198" s="15">
        <f t="shared" si="21"/>
        <v>0.5</v>
      </c>
    </row>
    <row r="199" spans="1:20">
      <c r="A199" s="2">
        <v>197</v>
      </c>
      <c r="B199" s="2" t="s">
        <v>224</v>
      </c>
      <c r="C199" s="3">
        <v>2.4</v>
      </c>
      <c r="D199" s="5">
        <v>1.7</v>
      </c>
      <c r="E199" s="7">
        <v>1.9</v>
      </c>
      <c r="F199" s="9">
        <v>1.3</v>
      </c>
      <c r="G199" s="3">
        <v>2243</v>
      </c>
      <c r="H199" s="5">
        <v>1653</v>
      </c>
      <c r="I199" s="11">
        <f t="shared" si="6"/>
        <v>0.26304057066428888</v>
      </c>
      <c r="J199" s="7">
        <v>1799</v>
      </c>
      <c r="K199" s="13">
        <f t="shared" si="17"/>
        <v>0.19794917521176991</v>
      </c>
      <c r="L199" s="9">
        <v>1284</v>
      </c>
      <c r="M199" s="15">
        <f t="shared" si="18"/>
        <v>0.427552385198395</v>
      </c>
      <c r="N199" s="3">
        <v>30.36</v>
      </c>
      <c r="O199" s="5">
        <v>30</v>
      </c>
      <c r="P199" s="7">
        <v>30</v>
      </c>
      <c r="Q199" s="9">
        <v>30</v>
      </c>
      <c r="R199" s="11">
        <f t="shared" si="19"/>
        <v>0.29166666666666663</v>
      </c>
      <c r="S199" s="13">
        <f t="shared" si="20"/>
        <v>0.20833333333333337</v>
      </c>
      <c r="T199" s="15">
        <f t="shared" si="21"/>
        <v>0.45833333333333326</v>
      </c>
    </row>
    <row r="200" spans="1:20">
      <c r="A200" s="2">
        <v>198</v>
      </c>
      <c r="B200" s="2" t="s">
        <v>225</v>
      </c>
      <c r="C200" s="3">
        <v>6.3</v>
      </c>
      <c r="D200" s="5">
        <v>4.3</v>
      </c>
      <c r="E200" s="7">
        <v>5</v>
      </c>
      <c r="F200" s="9">
        <v>3.4</v>
      </c>
      <c r="G200" s="3">
        <v>2714</v>
      </c>
      <c r="H200" s="5">
        <v>1988</v>
      </c>
      <c r="I200" s="11">
        <f t="shared" si="6"/>
        <v>0.26750184229918939</v>
      </c>
      <c r="J200" s="7">
        <v>2211</v>
      </c>
      <c r="K200" s="13">
        <f t="shared" si="17"/>
        <v>0.18533529845246866</v>
      </c>
      <c r="L200" s="9">
        <v>1568</v>
      </c>
      <c r="M200" s="15">
        <f t="shared" si="18"/>
        <v>0.42225497420781133</v>
      </c>
      <c r="N200" s="3">
        <v>30.15</v>
      </c>
      <c r="O200" s="5">
        <v>29.97</v>
      </c>
      <c r="P200" s="7">
        <v>29.97</v>
      </c>
      <c r="Q200" s="9">
        <v>29.97</v>
      </c>
      <c r="R200" s="11">
        <f t="shared" si="19"/>
        <v>0.31746031746031744</v>
      </c>
      <c r="S200" s="13">
        <f t="shared" si="20"/>
        <v>0.20634920634920628</v>
      </c>
      <c r="T200" s="15">
        <f t="shared" si="21"/>
        <v>0.46031746031746035</v>
      </c>
    </row>
    <row r="201" spans="1:20">
      <c r="A201" s="2">
        <v>199</v>
      </c>
      <c r="B201" s="2" t="s">
        <v>226</v>
      </c>
      <c r="C201" s="3">
        <v>15.6</v>
      </c>
      <c r="D201" s="5">
        <v>11.7</v>
      </c>
      <c r="E201" s="7">
        <v>12.5</v>
      </c>
      <c r="F201" s="9">
        <v>9.4</v>
      </c>
      <c r="G201" s="3">
        <v>2033</v>
      </c>
      <c r="H201" s="5">
        <v>1679</v>
      </c>
      <c r="I201" s="11">
        <f t="shared" si="6"/>
        <v>0.17412690605017211</v>
      </c>
      <c r="J201" s="7">
        <v>1743</v>
      </c>
      <c r="K201" s="13">
        <f t="shared" si="17"/>
        <v>0.1426463354648303</v>
      </c>
      <c r="L201" s="9">
        <v>1350</v>
      </c>
      <c r="M201" s="15">
        <f t="shared" si="18"/>
        <v>0.33595671421544515</v>
      </c>
      <c r="N201" s="3">
        <v>30.03</v>
      </c>
      <c r="O201" s="5">
        <v>29.97</v>
      </c>
      <c r="P201" s="7">
        <v>29.97</v>
      </c>
      <c r="Q201" s="9">
        <v>29.97</v>
      </c>
      <c r="R201" s="11">
        <f t="shared" si="19"/>
        <v>0.25</v>
      </c>
      <c r="S201" s="13">
        <f t="shared" si="20"/>
        <v>0.19871794871794868</v>
      </c>
      <c r="T201" s="15">
        <f t="shared" si="21"/>
        <v>0.39743589743589736</v>
      </c>
    </row>
    <row r="202" spans="1:20">
      <c r="A202" s="2">
        <v>200</v>
      </c>
      <c r="B202" s="2" t="s">
        <v>227</v>
      </c>
      <c r="C202" s="3">
        <v>16.100000000000001</v>
      </c>
      <c r="D202" s="5">
        <v>10.3</v>
      </c>
      <c r="E202" s="7">
        <v>13.1</v>
      </c>
      <c r="F202" s="9">
        <v>8.3000000000000007</v>
      </c>
      <c r="G202" s="3">
        <v>2387</v>
      </c>
      <c r="H202" s="5">
        <v>1648</v>
      </c>
      <c r="I202" s="11">
        <f t="shared" si="6"/>
        <v>0.30959363217427738</v>
      </c>
      <c r="J202" s="7">
        <v>2050</v>
      </c>
      <c r="K202" s="13">
        <f t="shared" si="17"/>
        <v>0.14118139924591533</v>
      </c>
      <c r="L202" s="9">
        <v>1329</v>
      </c>
      <c r="M202" s="15">
        <f t="shared" si="18"/>
        <v>0.44323418516966906</v>
      </c>
      <c r="N202" s="3">
        <v>30.06</v>
      </c>
      <c r="O202" s="5">
        <v>30</v>
      </c>
      <c r="P202" s="7">
        <v>30</v>
      </c>
      <c r="Q202" s="9">
        <v>30</v>
      </c>
      <c r="R202" s="11">
        <f t="shared" si="19"/>
        <v>0.36024844720496896</v>
      </c>
      <c r="S202" s="13">
        <f t="shared" si="20"/>
        <v>0.1863354037267082</v>
      </c>
      <c r="T202" s="15">
        <f t="shared" si="21"/>
        <v>0.48447204968944102</v>
      </c>
    </row>
    <row r="203" spans="1:20">
      <c r="A203" s="2">
        <v>201</v>
      </c>
      <c r="B203" s="2" t="s">
        <v>228</v>
      </c>
      <c r="C203" s="3">
        <v>3.3</v>
      </c>
      <c r="D203" s="5">
        <v>2.2999999999999998</v>
      </c>
      <c r="E203" s="7">
        <v>2.6</v>
      </c>
      <c r="F203" s="9">
        <v>1.7</v>
      </c>
      <c r="G203" s="3">
        <v>1947</v>
      </c>
      <c r="H203" s="5">
        <v>1479</v>
      </c>
      <c r="I203" s="11">
        <f t="shared" si="6"/>
        <v>0.24036979969183359</v>
      </c>
      <c r="J203" s="7">
        <v>1564</v>
      </c>
      <c r="K203" s="13">
        <f t="shared" si="17"/>
        <v>0.19671289162814587</v>
      </c>
      <c r="L203" s="9">
        <v>1104</v>
      </c>
      <c r="M203" s="15">
        <f t="shared" si="18"/>
        <v>0.43297380585516176</v>
      </c>
      <c r="N203" s="3">
        <v>25.24</v>
      </c>
      <c r="O203" s="5">
        <v>25</v>
      </c>
      <c r="P203" s="7">
        <v>25</v>
      </c>
      <c r="Q203" s="9">
        <v>25</v>
      </c>
      <c r="R203" s="11">
        <f t="shared" si="19"/>
        <v>0.30303030303030309</v>
      </c>
      <c r="S203" s="13">
        <f t="shared" si="20"/>
        <v>0.21212121212121204</v>
      </c>
      <c r="T203" s="15">
        <f t="shared" si="21"/>
        <v>0.48484848484848486</v>
      </c>
    </row>
    <row r="204" spans="1:20">
      <c r="A204" s="2">
        <v>202</v>
      </c>
      <c r="B204" s="2" t="s">
        <v>229</v>
      </c>
      <c r="C204" s="3">
        <v>3.8</v>
      </c>
      <c r="D204" s="5">
        <v>2.7</v>
      </c>
      <c r="E204" s="7">
        <v>3.1</v>
      </c>
      <c r="F204" s="9">
        <v>2.2000000000000002</v>
      </c>
      <c r="G204" s="3">
        <v>1798</v>
      </c>
      <c r="H204" s="5">
        <v>1448</v>
      </c>
      <c r="I204" s="11">
        <f t="shared" si="6"/>
        <v>0.19466073414905449</v>
      </c>
      <c r="J204" s="7">
        <v>1584</v>
      </c>
      <c r="K204" s="13">
        <f t="shared" si="17"/>
        <v>0.11902113459399333</v>
      </c>
      <c r="L204" s="9">
        <v>1180</v>
      </c>
      <c r="M204" s="15">
        <f t="shared" si="18"/>
        <v>0.34371523915461621</v>
      </c>
      <c r="N204" s="3">
        <v>25.19</v>
      </c>
      <c r="O204" s="5">
        <v>25</v>
      </c>
      <c r="P204" s="7">
        <v>25</v>
      </c>
      <c r="Q204" s="9">
        <v>25</v>
      </c>
      <c r="R204" s="11">
        <f t="shared" si="19"/>
        <v>0.28947368421052622</v>
      </c>
      <c r="S204" s="13">
        <f t="shared" si="20"/>
        <v>0.18421052631578938</v>
      </c>
      <c r="T204" s="15">
        <f t="shared" si="21"/>
        <v>0.42105263157894735</v>
      </c>
    </row>
    <row r="205" spans="1:20">
      <c r="A205" s="2">
        <v>203</v>
      </c>
      <c r="B205" s="2" t="s">
        <v>230</v>
      </c>
      <c r="C205" s="3">
        <v>10.3</v>
      </c>
      <c r="D205" s="5">
        <v>7.2</v>
      </c>
      <c r="E205" s="7">
        <v>8.1</v>
      </c>
      <c r="F205" s="9">
        <v>5.6</v>
      </c>
      <c r="G205" s="3">
        <v>2990</v>
      </c>
      <c r="H205" s="5">
        <v>2239</v>
      </c>
      <c r="I205" s="11">
        <f t="shared" si="6"/>
        <v>0.25117056856187292</v>
      </c>
      <c r="J205" s="7">
        <v>2441</v>
      </c>
      <c r="K205" s="13">
        <f t="shared" si="17"/>
        <v>0.1836120401337793</v>
      </c>
      <c r="L205" s="9">
        <v>1739</v>
      </c>
      <c r="M205" s="15">
        <f t="shared" si="18"/>
        <v>0.41839464882943145</v>
      </c>
      <c r="N205" s="3">
        <v>30.12</v>
      </c>
      <c r="O205" s="5">
        <v>30</v>
      </c>
      <c r="P205" s="7">
        <v>30</v>
      </c>
      <c r="Q205" s="9">
        <v>30</v>
      </c>
      <c r="R205" s="11">
        <f t="shared" si="19"/>
        <v>0.30097087378640774</v>
      </c>
      <c r="S205" s="13">
        <f t="shared" si="20"/>
        <v>0.21359223300970887</v>
      </c>
      <c r="T205" s="15">
        <f t="shared" si="21"/>
        <v>0.4563106796116505</v>
      </c>
    </row>
    <row r="206" spans="1:20">
      <c r="A206" s="2">
        <v>204</v>
      </c>
      <c r="B206" s="2" t="s">
        <v>231</v>
      </c>
      <c r="C206" s="3">
        <v>3</v>
      </c>
      <c r="D206" s="5">
        <v>1.9</v>
      </c>
      <c r="E206" s="7">
        <v>2.2999999999999998</v>
      </c>
      <c r="F206" s="9">
        <v>1.5</v>
      </c>
      <c r="G206" s="3">
        <v>1825</v>
      </c>
      <c r="H206" s="5">
        <v>1262</v>
      </c>
      <c r="I206" s="11">
        <f t="shared" si="6"/>
        <v>0.30849315068493155</v>
      </c>
      <c r="J206" s="7">
        <v>1518</v>
      </c>
      <c r="K206" s="13">
        <f t="shared" si="17"/>
        <v>0.16821917808219178</v>
      </c>
      <c r="L206" s="9">
        <v>979</v>
      </c>
      <c r="M206" s="15">
        <f t="shared" si="18"/>
        <v>0.46356164383561649</v>
      </c>
      <c r="N206" s="3">
        <v>30.24</v>
      </c>
      <c r="O206" s="5">
        <v>30</v>
      </c>
      <c r="P206" s="7">
        <v>30</v>
      </c>
      <c r="Q206" s="9">
        <v>30</v>
      </c>
      <c r="R206" s="11">
        <f t="shared" si="19"/>
        <v>0.3666666666666667</v>
      </c>
      <c r="S206" s="13">
        <f t="shared" si="20"/>
        <v>0.23333333333333339</v>
      </c>
      <c r="T206" s="15">
        <f t="shared" si="21"/>
        <v>0.5</v>
      </c>
    </row>
    <row r="207" spans="1:20">
      <c r="A207" s="2">
        <v>205</v>
      </c>
      <c r="B207" s="2" t="s">
        <v>232</v>
      </c>
      <c r="C207" s="3">
        <v>18.3</v>
      </c>
      <c r="D207" s="5">
        <v>12.9</v>
      </c>
      <c r="E207" s="7">
        <v>13.4</v>
      </c>
      <c r="F207" s="9">
        <v>9.4</v>
      </c>
      <c r="G207" s="3">
        <v>2980</v>
      </c>
      <c r="H207" s="5">
        <v>2194</v>
      </c>
      <c r="I207" s="11">
        <f t="shared" si="6"/>
        <v>0.263758389261745</v>
      </c>
      <c r="J207" s="7">
        <v>2228</v>
      </c>
      <c r="K207" s="13">
        <f t="shared" si="17"/>
        <v>0.25234899328859062</v>
      </c>
      <c r="L207" s="9">
        <v>1602</v>
      </c>
      <c r="M207" s="15">
        <f t="shared" si="18"/>
        <v>0.46241610738255035</v>
      </c>
      <c r="N207" s="3">
        <v>30.06</v>
      </c>
      <c r="O207" s="5">
        <v>30</v>
      </c>
      <c r="P207" s="7">
        <v>30</v>
      </c>
      <c r="Q207" s="9">
        <v>30</v>
      </c>
      <c r="R207" s="11">
        <f t="shared" si="19"/>
        <v>0.29508196721311475</v>
      </c>
      <c r="S207" s="13">
        <f t="shared" si="20"/>
        <v>0.26775956284153002</v>
      </c>
      <c r="T207" s="15">
        <f t="shared" si="21"/>
        <v>0.48633879781420764</v>
      </c>
    </row>
    <row r="208" spans="1:20">
      <c r="A208" s="2">
        <v>206</v>
      </c>
      <c r="B208" s="2" t="s">
        <v>233</v>
      </c>
      <c r="C208" s="3">
        <v>4.5</v>
      </c>
      <c r="D208" s="5">
        <v>3</v>
      </c>
      <c r="E208" s="7">
        <v>3.6</v>
      </c>
      <c r="F208" s="9">
        <v>2.4</v>
      </c>
      <c r="G208" s="3">
        <v>1914</v>
      </c>
      <c r="H208" s="5">
        <v>1379</v>
      </c>
      <c r="I208" s="11">
        <f t="shared" si="6"/>
        <v>0.27951933124346917</v>
      </c>
      <c r="J208" s="7">
        <v>1591</v>
      </c>
      <c r="K208" s="13">
        <f t="shared" si="17"/>
        <v>0.16875653082549635</v>
      </c>
      <c r="L208" s="9">
        <v>1098</v>
      </c>
      <c r="M208" s="15">
        <f t="shared" si="18"/>
        <v>0.42633228840125392</v>
      </c>
      <c r="N208" s="3">
        <v>30.15</v>
      </c>
      <c r="O208" s="5">
        <v>29.97</v>
      </c>
      <c r="P208" s="7">
        <v>29.97</v>
      </c>
      <c r="Q208" s="9">
        <v>29.97</v>
      </c>
      <c r="R208" s="11">
        <f t="shared" si="19"/>
        <v>0.33333333333333337</v>
      </c>
      <c r="S208" s="13">
        <f t="shared" si="20"/>
        <v>0.19999999999999996</v>
      </c>
      <c r="T208" s="15">
        <f t="shared" si="21"/>
        <v>0.46666666666666667</v>
      </c>
    </row>
    <row r="209" spans="1:20">
      <c r="A209" s="2">
        <v>207</v>
      </c>
      <c r="B209" s="2" t="s">
        <v>234</v>
      </c>
      <c r="C209" s="3">
        <v>3.8</v>
      </c>
      <c r="D209" s="5">
        <v>2.6</v>
      </c>
      <c r="E209" s="7">
        <v>2.5</v>
      </c>
      <c r="F209" s="9">
        <v>1.7</v>
      </c>
      <c r="G209" s="3">
        <v>1264</v>
      </c>
      <c r="H209" s="5">
        <v>998</v>
      </c>
      <c r="I209" s="11">
        <f t="shared" si="6"/>
        <v>0.21044303797468356</v>
      </c>
      <c r="J209" s="7">
        <v>929</v>
      </c>
      <c r="K209" s="13">
        <f t="shared" si="17"/>
        <v>0.26503164556962022</v>
      </c>
      <c r="L209" s="9">
        <v>657</v>
      </c>
      <c r="M209" s="15">
        <f t="shared" si="18"/>
        <v>0.48022151898734178</v>
      </c>
      <c r="N209" s="3">
        <v>30.14</v>
      </c>
      <c r="O209" s="5">
        <v>30</v>
      </c>
      <c r="P209" s="7">
        <v>30</v>
      </c>
      <c r="Q209" s="9">
        <v>30</v>
      </c>
      <c r="R209" s="11">
        <f t="shared" si="19"/>
        <v>0.31578947368421051</v>
      </c>
      <c r="S209" s="13">
        <f t="shared" si="20"/>
        <v>0.34210526315789469</v>
      </c>
      <c r="T209" s="15">
        <f t="shared" si="21"/>
        <v>0.55263157894736836</v>
      </c>
    </row>
    <row r="210" spans="1:20">
      <c r="A210" s="2">
        <v>208</v>
      </c>
      <c r="B210" s="2" t="s">
        <v>235</v>
      </c>
      <c r="C210" s="3">
        <v>9.5</v>
      </c>
      <c r="D210" s="5">
        <v>6.3</v>
      </c>
      <c r="E210" s="7">
        <v>6.9</v>
      </c>
      <c r="F210" s="9">
        <v>4.5999999999999996</v>
      </c>
      <c r="G210" s="3">
        <v>3709</v>
      </c>
      <c r="H210" s="5">
        <v>2630</v>
      </c>
      <c r="I210" s="11">
        <f t="shared" si="6"/>
        <v>0.29091399299002429</v>
      </c>
      <c r="J210" s="7">
        <v>2781</v>
      </c>
      <c r="K210" s="13">
        <f t="shared" si="17"/>
        <v>0.25020221083850092</v>
      </c>
      <c r="L210" s="9">
        <v>1901</v>
      </c>
      <c r="M210" s="15">
        <f t="shared" si="18"/>
        <v>0.48746292801294144</v>
      </c>
      <c r="N210" s="3">
        <v>60.15</v>
      </c>
      <c r="O210" s="5">
        <v>60</v>
      </c>
      <c r="P210" s="7">
        <v>60</v>
      </c>
      <c r="Q210" s="9">
        <v>60</v>
      </c>
      <c r="R210" s="11">
        <f t="shared" si="19"/>
        <v>0.33684210526315794</v>
      </c>
      <c r="S210" s="13">
        <f t="shared" si="20"/>
        <v>0.27368421052631575</v>
      </c>
      <c r="T210" s="15">
        <f t="shared" si="21"/>
        <v>0.51578947368421058</v>
      </c>
    </row>
    <row r="211" spans="1:20">
      <c r="A211" s="2">
        <v>209</v>
      </c>
      <c r="B211" s="2" t="s">
        <v>236</v>
      </c>
      <c r="C211" s="3">
        <v>2.1</v>
      </c>
      <c r="D211" s="5">
        <v>1.6</v>
      </c>
      <c r="E211" s="7">
        <v>1.7</v>
      </c>
      <c r="F211" s="9">
        <v>1.3</v>
      </c>
      <c r="G211" s="3">
        <v>1383</v>
      </c>
      <c r="H211" s="5">
        <v>1161</v>
      </c>
      <c r="I211" s="11">
        <f t="shared" si="6"/>
        <v>0.16052060737527118</v>
      </c>
      <c r="J211" s="7">
        <v>1229</v>
      </c>
      <c r="K211" s="13">
        <f t="shared" si="17"/>
        <v>0.11135213304410696</v>
      </c>
      <c r="L211" s="9">
        <v>953</v>
      </c>
      <c r="M211" s="15">
        <f t="shared" si="18"/>
        <v>0.31091829356471434</v>
      </c>
      <c r="N211" s="3">
        <v>30.27</v>
      </c>
      <c r="O211" s="5">
        <v>30</v>
      </c>
      <c r="P211" s="7">
        <v>30</v>
      </c>
      <c r="Q211" s="9">
        <v>30</v>
      </c>
      <c r="R211" s="11">
        <f t="shared" si="19"/>
        <v>0.23809523809523814</v>
      </c>
      <c r="S211" s="13">
        <f t="shared" si="20"/>
        <v>0.19047619047619058</v>
      </c>
      <c r="T211" s="15">
        <f t="shared" si="21"/>
        <v>0.38095238095238093</v>
      </c>
    </row>
    <row r="212" spans="1:20">
      <c r="A212" s="2">
        <v>210</v>
      </c>
      <c r="B212" s="2" t="s">
        <v>237</v>
      </c>
      <c r="C212" s="3">
        <v>9.3000000000000007</v>
      </c>
      <c r="D212" s="5">
        <v>7.2</v>
      </c>
      <c r="E212" s="7">
        <v>8.8000000000000007</v>
      </c>
      <c r="F212" s="9">
        <v>6.8</v>
      </c>
      <c r="G212" s="3">
        <v>3854</v>
      </c>
      <c r="H212" s="5">
        <v>3106</v>
      </c>
      <c r="I212" s="11">
        <f t="shared" si="6"/>
        <v>0.1940840685002595</v>
      </c>
      <c r="J212" s="7">
        <v>3709</v>
      </c>
      <c r="K212" s="13">
        <f t="shared" si="17"/>
        <v>3.7623248572911216E-2</v>
      </c>
      <c r="L212" s="9">
        <v>2941</v>
      </c>
      <c r="M212" s="15">
        <f t="shared" si="18"/>
        <v>0.2368967306694344</v>
      </c>
      <c r="N212" s="3">
        <v>29.79</v>
      </c>
      <c r="O212" s="5">
        <v>29.63</v>
      </c>
      <c r="P212" s="7">
        <v>29.67</v>
      </c>
      <c r="Q212" s="9">
        <v>29.67</v>
      </c>
      <c r="R212" s="11">
        <f t="shared" si="19"/>
        <v>0.22580645161290325</v>
      </c>
      <c r="S212" s="13">
        <f t="shared" si="20"/>
        <v>5.3763440860215006E-2</v>
      </c>
      <c r="T212" s="15">
        <f t="shared" si="21"/>
        <v>0.26881720430107536</v>
      </c>
    </row>
    <row r="213" spans="1:20">
      <c r="A213" s="2">
        <v>211</v>
      </c>
      <c r="B213" s="2" t="s">
        <v>238</v>
      </c>
      <c r="C213" s="3">
        <v>2</v>
      </c>
      <c r="D213" s="5">
        <v>1.5</v>
      </c>
      <c r="E213" s="7">
        <v>1.6</v>
      </c>
      <c r="F213" s="9">
        <v>1.2</v>
      </c>
      <c r="G213" s="3">
        <v>870</v>
      </c>
      <c r="H213" s="5">
        <v>763</v>
      </c>
      <c r="I213" s="11">
        <f t="shared" si="6"/>
        <v>0.12298850574712639</v>
      </c>
      <c r="J213" s="7">
        <v>822</v>
      </c>
      <c r="K213" s="13">
        <f t="shared" si="17"/>
        <v>5.5172413793103448E-2</v>
      </c>
      <c r="L213" s="9">
        <v>623</v>
      </c>
      <c r="M213" s="15">
        <f t="shared" si="18"/>
        <v>0.28390804597701147</v>
      </c>
      <c r="N213" s="3">
        <v>30.19</v>
      </c>
      <c r="O213" s="5">
        <v>30</v>
      </c>
      <c r="P213" s="7">
        <v>30</v>
      </c>
      <c r="Q213" s="9">
        <v>30</v>
      </c>
      <c r="R213" s="11">
        <f t="shared" si="19"/>
        <v>0.25</v>
      </c>
      <c r="S213" s="13">
        <f t="shared" si="20"/>
        <v>0.19999999999999996</v>
      </c>
      <c r="T213" s="15">
        <f t="shared" si="21"/>
        <v>0.4</v>
      </c>
    </row>
    <row r="214" spans="1:20">
      <c r="A214" s="2">
        <v>212</v>
      </c>
      <c r="B214" s="2" t="s">
        <v>239</v>
      </c>
      <c r="C214" s="3">
        <v>18.2</v>
      </c>
      <c r="D214" s="5">
        <v>12.8</v>
      </c>
      <c r="E214" s="7">
        <v>12.8</v>
      </c>
      <c r="F214" s="9">
        <v>8.9</v>
      </c>
      <c r="G214" s="3">
        <v>3896</v>
      </c>
      <c r="H214" s="5">
        <v>2891</v>
      </c>
      <c r="I214" s="11">
        <f t="shared" si="6"/>
        <v>0.25795687885010266</v>
      </c>
      <c r="J214" s="7">
        <v>2826</v>
      </c>
      <c r="K214" s="13">
        <f t="shared" si="17"/>
        <v>0.27464065708418894</v>
      </c>
      <c r="L214" s="9">
        <v>2020</v>
      </c>
      <c r="M214" s="15">
        <f t="shared" si="18"/>
        <v>0.48151950718685832</v>
      </c>
      <c r="N214" s="3">
        <v>30.08</v>
      </c>
      <c r="O214" s="5">
        <v>30</v>
      </c>
      <c r="P214" s="7">
        <v>30</v>
      </c>
      <c r="Q214" s="9">
        <v>30</v>
      </c>
      <c r="R214" s="11">
        <f t="shared" si="19"/>
        <v>0.29670329670329665</v>
      </c>
      <c r="S214" s="13">
        <f t="shared" si="20"/>
        <v>0.29670329670329665</v>
      </c>
      <c r="T214" s="15">
        <f t="shared" si="21"/>
        <v>0.51098901098901095</v>
      </c>
    </row>
    <row r="215" spans="1:20">
      <c r="A215" s="2">
        <v>213</v>
      </c>
      <c r="B215" s="2" t="s">
        <v>240</v>
      </c>
      <c r="C215" s="3">
        <v>24.5</v>
      </c>
      <c r="D215" s="5">
        <v>17.2</v>
      </c>
      <c r="E215" s="7">
        <v>18.7</v>
      </c>
      <c r="F215" s="9">
        <v>13.1</v>
      </c>
      <c r="G215" s="3">
        <v>3091</v>
      </c>
      <c r="H215" s="5">
        <v>2312</v>
      </c>
      <c r="I215" s="11">
        <f t="shared" si="6"/>
        <v>0.25202199935296021</v>
      </c>
      <c r="J215" s="7">
        <v>2457</v>
      </c>
      <c r="K215" s="13">
        <f t="shared" si="17"/>
        <v>0.20511161436428338</v>
      </c>
      <c r="L215" s="9">
        <v>1760</v>
      </c>
      <c r="M215" s="15">
        <f t="shared" si="18"/>
        <v>0.43060498220640564</v>
      </c>
      <c r="N215" s="3">
        <v>29.8</v>
      </c>
      <c r="O215" s="5">
        <v>29.75</v>
      </c>
      <c r="P215" s="7">
        <v>29.75</v>
      </c>
      <c r="Q215" s="9">
        <v>29.75</v>
      </c>
      <c r="R215" s="11">
        <f t="shared" si="19"/>
        <v>0.29795918367346941</v>
      </c>
      <c r="S215" s="13">
        <f t="shared" si="20"/>
        <v>0.23673469387755108</v>
      </c>
      <c r="T215" s="15">
        <f t="shared" si="21"/>
        <v>0.46530612244897962</v>
      </c>
    </row>
    <row r="216" spans="1:20">
      <c r="A216" s="2">
        <v>214</v>
      </c>
      <c r="B216" s="2" t="s">
        <v>241</v>
      </c>
      <c r="C216" s="3">
        <v>1.7</v>
      </c>
      <c r="D216" s="5">
        <v>1.1000000000000001</v>
      </c>
      <c r="E216" s="7">
        <v>1.3</v>
      </c>
      <c r="F216" s="9">
        <f>852/1024</f>
        <v>0.83203125</v>
      </c>
      <c r="G216" s="3">
        <v>1044</v>
      </c>
      <c r="H216" s="5">
        <v>801</v>
      </c>
      <c r="I216" s="11">
        <f t="shared" si="6"/>
        <v>0.23275862068965514</v>
      </c>
      <c r="J216" s="7">
        <v>898</v>
      </c>
      <c r="K216" s="13">
        <f t="shared" si="17"/>
        <v>0.13984674329501912</v>
      </c>
      <c r="L216" s="9">
        <v>602</v>
      </c>
      <c r="M216" s="15">
        <f t="shared" si="18"/>
        <v>0.42337164750957856</v>
      </c>
      <c r="N216" s="3">
        <v>20.18</v>
      </c>
      <c r="O216" s="5">
        <v>19.91</v>
      </c>
      <c r="P216" s="7">
        <v>19.920000000000002</v>
      </c>
      <c r="Q216" s="9">
        <v>19.829999999999998</v>
      </c>
      <c r="R216" s="11">
        <f t="shared" si="19"/>
        <v>0.3529411764705882</v>
      </c>
      <c r="S216" s="13">
        <f t="shared" si="20"/>
        <v>0.23529411764705876</v>
      </c>
      <c r="T216" s="15">
        <f t="shared" si="21"/>
        <v>0.51056985294117641</v>
      </c>
    </row>
    <row r="217" spans="1:20">
      <c r="A217" s="2">
        <v>215</v>
      </c>
      <c r="B217" s="2" t="s">
        <v>242</v>
      </c>
      <c r="C217" s="3">
        <v>2.1</v>
      </c>
      <c r="D217" s="5">
        <v>1.4</v>
      </c>
      <c r="E217" s="7">
        <v>1.6</v>
      </c>
      <c r="F217" s="9">
        <v>1.1000000000000001</v>
      </c>
      <c r="G217" s="3">
        <v>1336</v>
      </c>
      <c r="H217" s="5">
        <v>1029</v>
      </c>
      <c r="I217" s="11">
        <f t="shared" si="6"/>
        <v>0.22979041916167664</v>
      </c>
      <c r="J217" s="7">
        <v>1120</v>
      </c>
      <c r="K217" s="13">
        <f t="shared" si="17"/>
        <v>0.16167664670658688</v>
      </c>
      <c r="L217" s="9">
        <v>774</v>
      </c>
      <c r="M217" s="15">
        <f t="shared" si="18"/>
        <v>0.4206586826347305</v>
      </c>
      <c r="N217" s="3">
        <v>30.26</v>
      </c>
      <c r="O217" s="5">
        <v>30</v>
      </c>
      <c r="P217" s="7">
        <v>30</v>
      </c>
      <c r="Q217" s="9">
        <v>30</v>
      </c>
      <c r="R217" s="11">
        <f t="shared" si="19"/>
        <v>0.33333333333333337</v>
      </c>
      <c r="S217" s="13">
        <f t="shared" si="20"/>
        <v>0.23809523809523814</v>
      </c>
      <c r="T217" s="15">
        <f t="shared" si="21"/>
        <v>0.47619047619047616</v>
      </c>
    </row>
    <row r="218" spans="1:20">
      <c r="A218" s="2">
        <v>216</v>
      </c>
      <c r="B218" s="2" t="s">
        <v>243</v>
      </c>
      <c r="C218" s="3">
        <v>10</v>
      </c>
      <c r="D218" s="5">
        <v>7.7</v>
      </c>
      <c r="E218" s="7">
        <v>7.8</v>
      </c>
      <c r="F218" s="9">
        <v>6.1</v>
      </c>
      <c r="G218" s="3">
        <v>2277</v>
      </c>
      <c r="H218" s="5">
        <v>1910</v>
      </c>
      <c r="I218" s="11">
        <f t="shared" si="6"/>
        <v>0.16117698726394381</v>
      </c>
      <c r="J218" s="7">
        <v>1885</v>
      </c>
      <c r="K218" s="13">
        <f t="shared" si="17"/>
        <v>0.17215634606938957</v>
      </c>
      <c r="L218" s="9">
        <v>1515</v>
      </c>
      <c r="M218" s="15">
        <f t="shared" si="18"/>
        <v>0.33465085638998682</v>
      </c>
      <c r="N218" s="3">
        <v>30.09</v>
      </c>
      <c r="O218" s="5">
        <v>30</v>
      </c>
      <c r="P218" s="7">
        <v>30</v>
      </c>
      <c r="Q218" s="9">
        <v>30</v>
      </c>
      <c r="R218" s="11">
        <f t="shared" si="19"/>
        <v>0.22999999999999998</v>
      </c>
      <c r="S218" s="13">
        <f t="shared" si="20"/>
        <v>0.21999999999999997</v>
      </c>
      <c r="T218" s="15">
        <f t="shared" si="21"/>
        <v>0.39</v>
      </c>
    </row>
    <row r="219" spans="1:20">
      <c r="A219" s="2">
        <v>217</v>
      </c>
      <c r="B219" s="2" t="s">
        <v>244</v>
      </c>
      <c r="C219" s="3">
        <v>13.6</v>
      </c>
      <c r="D219" s="5">
        <v>9.1</v>
      </c>
      <c r="E219" s="7">
        <v>10.4</v>
      </c>
      <c r="F219" s="9">
        <v>6.8</v>
      </c>
      <c r="G219" s="3">
        <v>2593</v>
      </c>
      <c r="H219" s="5">
        <v>1817</v>
      </c>
      <c r="I219" s="11">
        <f t="shared" si="6"/>
        <v>0.29926725800231391</v>
      </c>
      <c r="J219" s="7">
        <v>2034</v>
      </c>
      <c r="K219" s="13">
        <f t="shared" si="17"/>
        <v>0.21558040879290397</v>
      </c>
      <c r="L219" s="9">
        <v>1375</v>
      </c>
      <c r="M219" s="15">
        <f t="shared" si="18"/>
        <v>0.4697261858850752</v>
      </c>
      <c r="N219" s="3">
        <v>25.07</v>
      </c>
      <c r="O219" s="5">
        <v>25</v>
      </c>
      <c r="P219" s="7">
        <v>25</v>
      </c>
      <c r="Q219" s="9">
        <v>25</v>
      </c>
      <c r="R219" s="11">
        <f t="shared" si="19"/>
        <v>0.33088235294117652</v>
      </c>
      <c r="S219" s="13">
        <f t="shared" si="20"/>
        <v>0.23529411764705876</v>
      </c>
      <c r="T219" s="15">
        <f t="shared" si="21"/>
        <v>0.5</v>
      </c>
    </row>
    <row r="220" spans="1:20">
      <c r="A220" s="2">
        <v>218</v>
      </c>
      <c r="B220" s="2" t="s">
        <v>245</v>
      </c>
      <c r="C220" s="3">
        <v>5.9</v>
      </c>
      <c r="D220" s="5">
        <v>4.2</v>
      </c>
      <c r="E220" s="7">
        <v>4.9000000000000004</v>
      </c>
      <c r="F220" s="9">
        <v>3.4</v>
      </c>
      <c r="G220" s="3">
        <v>3957</v>
      </c>
      <c r="H220" s="5">
        <v>2931</v>
      </c>
      <c r="I220" s="11">
        <f t="shared" si="6"/>
        <v>0.25928733889310085</v>
      </c>
      <c r="J220" s="7">
        <v>3322</v>
      </c>
      <c r="K220" s="13">
        <f t="shared" si="17"/>
        <v>0.16047510740459947</v>
      </c>
      <c r="L220" s="9">
        <v>2396</v>
      </c>
      <c r="M220" s="15">
        <f t="shared" si="18"/>
        <v>0.39449077584028303</v>
      </c>
      <c r="N220" s="3">
        <v>25.26</v>
      </c>
      <c r="O220" s="5">
        <v>25</v>
      </c>
      <c r="P220" s="7">
        <v>25</v>
      </c>
      <c r="Q220" s="9">
        <v>25</v>
      </c>
      <c r="R220" s="11">
        <f t="shared" si="19"/>
        <v>0.28813559322033899</v>
      </c>
      <c r="S220" s="13">
        <f t="shared" si="20"/>
        <v>0.16949152542372881</v>
      </c>
      <c r="T220" s="15">
        <f t="shared" si="21"/>
        <v>0.42372881355932213</v>
      </c>
    </row>
    <row r="221" spans="1:20">
      <c r="A221" s="2">
        <v>219</v>
      </c>
      <c r="B221" s="2" t="s">
        <v>246</v>
      </c>
      <c r="C221" s="3">
        <v>6.1</v>
      </c>
      <c r="D221" s="5">
        <v>3.9</v>
      </c>
      <c r="E221" s="7">
        <v>4.7</v>
      </c>
      <c r="F221" s="9">
        <v>3</v>
      </c>
      <c r="G221" s="3">
        <v>1782</v>
      </c>
      <c r="H221" s="5">
        <v>1253</v>
      </c>
      <c r="I221" s="11">
        <f t="shared" si="6"/>
        <v>0.29685746352413023</v>
      </c>
      <c r="J221" s="7">
        <v>1499</v>
      </c>
      <c r="K221" s="13">
        <f t="shared" si="17"/>
        <v>0.15881032547699214</v>
      </c>
      <c r="L221" s="9">
        <v>982</v>
      </c>
      <c r="M221" s="15">
        <f t="shared" si="18"/>
        <v>0.44893378226711556</v>
      </c>
      <c r="N221" s="3">
        <v>30.12</v>
      </c>
      <c r="O221" s="5">
        <v>30</v>
      </c>
      <c r="P221" s="7">
        <v>30</v>
      </c>
      <c r="Q221" s="9">
        <v>30</v>
      </c>
      <c r="R221" s="11">
        <f t="shared" si="19"/>
        <v>0.36065573770491799</v>
      </c>
      <c r="S221" s="13">
        <f t="shared" si="20"/>
        <v>0.2295081967213114</v>
      </c>
      <c r="T221" s="15">
        <f t="shared" si="21"/>
        <v>0.50819672131147531</v>
      </c>
    </row>
    <row r="222" spans="1:20">
      <c r="A222" s="2">
        <v>220</v>
      </c>
      <c r="B222" s="2" t="s">
        <v>247</v>
      </c>
      <c r="C222" s="3">
        <v>6.3</v>
      </c>
      <c r="D222" s="5">
        <v>4.2</v>
      </c>
      <c r="E222" s="7">
        <v>4.4000000000000004</v>
      </c>
      <c r="F222" s="9">
        <v>2.8</v>
      </c>
      <c r="G222" s="3">
        <v>2593</v>
      </c>
      <c r="H222" s="5">
        <v>1852</v>
      </c>
      <c r="I222" s="11">
        <f t="shared" si="6"/>
        <v>0.28576937909757039</v>
      </c>
      <c r="J222" s="7">
        <v>1873</v>
      </c>
      <c r="K222" s="13">
        <f t="shared" si="17"/>
        <v>0.27767065175472427</v>
      </c>
      <c r="L222" s="9">
        <v>1250</v>
      </c>
      <c r="M222" s="15">
        <f t="shared" si="18"/>
        <v>0.51793289625915928</v>
      </c>
      <c r="N222" s="3">
        <v>30.16</v>
      </c>
      <c r="O222" s="5">
        <v>30</v>
      </c>
      <c r="P222" s="7">
        <v>30</v>
      </c>
      <c r="Q222" s="9">
        <v>30</v>
      </c>
      <c r="R222" s="11">
        <f t="shared" si="19"/>
        <v>0.33333333333333326</v>
      </c>
      <c r="S222" s="13">
        <f t="shared" si="20"/>
        <v>0.30158730158730152</v>
      </c>
      <c r="T222" s="15">
        <f t="shared" si="21"/>
        <v>0.55555555555555558</v>
      </c>
    </row>
    <row r="223" spans="1:20">
      <c r="A223" s="2">
        <v>221</v>
      </c>
      <c r="B223" s="2" t="s">
        <v>248</v>
      </c>
      <c r="C223" s="3">
        <v>4.8</v>
      </c>
      <c r="D223" s="5">
        <v>3.4</v>
      </c>
      <c r="E223" s="7">
        <v>3.4</v>
      </c>
      <c r="F223" s="9">
        <v>2.4</v>
      </c>
      <c r="G223" s="3">
        <v>2889</v>
      </c>
      <c r="H223" s="5">
        <v>2169</v>
      </c>
      <c r="I223" s="11">
        <f t="shared" si="6"/>
        <v>0.24922118380062308</v>
      </c>
      <c r="J223" s="7">
        <v>2131</v>
      </c>
      <c r="K223" s="13">
        <f t="shared" si="17"/>
        <v>0.26237452405676709</v>
      </c>
      <c r="L223" s="9">
        <v>1529</v>
      </c>
      <c r="M223" s="15">
        <f t="shared" si="18"/>
        <v>0.47075112495673244</v>
      </c>
      <c r="N223" s="3">
        <v>25.24</v>
      </c>
      <c r="O223" s="5">
        <v>25</v>
      </c>
      <c r="P223" s="7">
        <v>25</v>
      </c>
      <c r="Q223" s="9">
        <v>25</v>
      </c>
      <c r="R223" s="11">
        <f t="shared" si="19"/>
        <v>0.29166666666666663</v>
      </c>
      <c r="S223" s="13">
        <f t="shared" si="20"/>
        <v>0.29166666666666663</v>
      </c>
      <c r="T223" s="15">
        <f t="shared" si="21"/>
        <v>0.5</v>
      </c>
    </row>
    <row r="224" spans="1:20">
      <c r="A224" s="2">
        <v>222</v>
      </c>
      <c r="B224" s="2" t="s">
        <v>249</v>
      </c>
      <c r="C224" s="3">
        <v>6</v>
      </c>
      <c r="D224" s="5">
        <v>4.2</v>
      </c>
      <c r="E224" s="7">
        <v>4.7</v>
      </c>
      <c r="F224" s="9">
        <v>3.3</v>
      </c>
      <c r="G224" s="3">
        <v>1739</v>
      </c>
      <c r="H224" s="5">
        <v>1353</v>
      </c>
      <c r="I224" s="11">
        <f t="shared" si="6"/>
        <v>0.22196664749856243</v>
      </c>
      <c r="J224" s="7">
        <v>1486</v>
      </c>
      <c r="K224" s="13">
        <f t="shared" si="17"/>
        <v>0.14548591144335821</v>
      </c>
      <c r="L224" s="9">
        <v>1068</v>
      </c>
      <c r="M224" s="15">
        <f t="shared" si="18"/>
        <v>0.38585393904542842</v>
      </c>
      <c r="N224" s="3">
        <v>30.1</v>
      </c>
      <c r="O224" s="5">
        <v>29.97</v>
      </c>
      <c r="P224" s="7">
        <v>29.97</v>
      </c>
      <c r="Q224" s="9">
        <v>29.97</v>
      </c>
      <c r="R224" s="11">
        <f t="shared" si="19"/>
        <v>0.29999999999999993</v>
      </c>
      <c r="S224" s="13">
        <f t="shared" si="20"/>
        <v>0.21666666666666667</v>
      </c>
      <c r="T224" s="15">
        <f t="shared" si="21"/>
        <v>0.45000000000000007</v>
      </c>
    </row>
    <row r="225" spans="1:38">
      <c r="A225" s="2">
        <v>223</v>
      </c>
      <c r="B225" s="2" t="s">
        <v>250</v>
      </c>
      <c r="C225" s="3">
        <v>9</v>
      </c>
      <c r="D225" s="5">
        <v>7</v>
      </c>
      <c r="E225" s="7">
        <v>7</v>
      </c>
      <c r="F225" s="9">
        <v>5.5</v>
      </c>
      <c r="G225" s="3">
        <v>1896</v>
      </c>
      <c r="H225" s="5">
        <v>1609</v>
      </c>
      <c r="I225" s="11">
        <f t="shared" si="6"/>
        <v>0.15137130801687759</v>
      </c>
      <c r="J225" s="7">
        <v>1569</v>
      </c>
      <c r="K225" s="13">
        <f t="shared" si="17"/>
        <v>0.17246835443037978</v>
      </c>
      <c r="L225" s="9">
        <v>1264</v>
      </c>
      <c r="M225" s="15">
        <f t="shared" si="18"/>
        <v>0.33333333333333337</v>
      </c>
      <c r="N225" s="3">
        <v>30.08</v>
      </c>
      <c r="O225" s="5">
        <v>30</v>
      </c>
      <c r="P225" s="7">
        <v>30</v>
      </c>
      <c r="Q225" s="9">
        <v>30</v>
      </c>
      <c r="R225" s="11">
        <f t="shared" si="19"/>
        <v>0.22222222222222221</v>
      </c>
      <c r="S225" s="13">
        <f t="shared" si="20"/>
        <v>0.22222222222222221</v>
      </c>
      <c r="T225" s="15">
        <f t="shared" si="21"/>
        <v>0.38888888888888884</v>
      </c>
    </row>
    <row r="226" spans="1:38">
      <c r="A226" s="2">
        <v>224</v>
      </c>
      <c r="B226" s="2" t="s">
        <v>251</v>
      </c>
      <c r="C226" s="3">
        <v>18.2</v>
      </c>
      <c r="D226" s="5">
        <v>12.1</v>
      </c>
      <c r="E226" s="7">
        <v>14.3</v>
      </c>
      <c r="F226" s="9">
        <v>9.5</v>
      </c>
      <c r="G226" s="3">
        <v>3558</v>
      </c>
      <c r="H226" s="5">
        <v>2525</v>
      </c>
      <c r="I226" s="11">
        <f t="shared" si="6"/>
        <v>0.29033164699269254</v>
      </c>
      <c r="J226" s="7">
        <v>2890</v>
      </c>
      <c r="K226" s="13">
        <f t="shared" si="17"/>
        <v>0.18774592467678475</v>
      </c>
      <c r="L226" s="9">
        <v>1973</v>
      </c>
      <c r="M226" s="15">
        <f t="shared" si="18"/>
        <v>0.44547498594716128</v>
      </c>
      <c r="N226" s="3">
        <v>60</v>
      </c>
      <c r="O226" s="5">
        <v>59.94</v>
      </c>
      <c r="P226" s="7">
        <v>59.94</v>
      </c>
      <c r="Q226" s="9">
        <v>59.94</v>
      </c>
      <c r="R226" s="11">
        <f t="shared" si="19"/>
        <v>0.3351648351648352</v>
      </c>
      <c r="S226" s="13">
        <f t="shared" si="20"/>
        <v>0.21428571428571419</v>
      </c>
      <c r="T226" s="15">
        <f t="shared" si="21"/>
        <v>0.47802197802197799</v>
      </c>
    </row>
    <row r="227" spans="1:38">
      <c r="A227" s="2">
        <v>225</v>
      </c>
      <c r="B227" s="2" t="s">
        <v>252</v>
      </c>
      <c r="C227" s="3">
        <v>26.3</v>
      </c>
      <c r="D227" s="5">
        <v>18.3</v>
      </c>
      <c r="E227" s="7">
        <v>21.4</v>
      </c>
      <c r="F227" s="9">
        <v>14.8</v>
      </c>
      <c r="G227" s="3">
        <v>3824</v>
      </c>
      <c r="H227" s="5">
        <v>2824</v>
      </c>
      <c r="I227" s="11">
        <f t="shared" si="6"/>
        <v>0.2615062761506276</v>
      </c>
      <c r="J227" s="7">
        <v>3217</v>
      </c>
      <c r="K227" s="13">
        <f t="shared" si="17"/>
        <v>0.15873430962343094</v>
      </c>
      <c r="L227" s="9">
        <v>2289</v>
      </c>
      <c r="M227" s="15">
        <f t="shared" si="18"/>
        <v>0.40141213389121344</v>
      </c>
      <c r="N227" s="3">
        <v>30.06</v>
      </c>
      <c r="O227" s="5">
        <v>30</v>
      </c>
      <c r="P227" s="7">
        <v>30</v>
      </c>
      <c r="Q227" s="9">
        <v>30</v>
      </c>
      <c r="R227" s="11">
        <f t="shared" si="19"/>
        <v>0.30418250950570347</v>
      </c>
      <c r="S227" s="13">
        <f t="shared" si="20"/>
        <v>0.18631178707224338</v>
      </c>
      <c r="T227" s="15">
        <f t="shared" si="21"/>
        <v>0.43726235741444863</v>
      </c>
    </row>
    <row r="228" spans="1:38">
      <c r="A228" s="2">
        <v>226</v>
      </c>
      <c r="B228" s="2" t="s">
        <v>253</v>
      </c>
      <c r="C228" s="3">
        <v>12.9</v>
      </c>
      <c r="D228" s="5">
        <v>8.6999999999999993</v>
      </c>
      <c r="E228" s="7">
        <v>9.9</v>
      </c>
      <c r="F228" s="9">
        <v>6.6</v>
      </c>
      <c r="G228" s="3">
        <v>2587</v>
      </c>
      <c r="H228" s="5">
        <v>1840</v>
      </c>
      <c r="I228" s="11">
        <f t="shared" si="6"/>
        <v>0.28875144955546961</v>
      </c>
      <c r="J228" s="7">
        <v>2027</v>
      </c>
      <c r="K228" s="13">
        <f t="shared" si="17"/>
        <v>0.21646695013529182</v>
      </c>
      <c r="L228" s="9">
        <v>1393</v>
      </c>
      <c r="M228" s="15">
        <f t="shared" si="18"/>
        <v>0.46153846153846156</v>
      </c>
      <c r="N228" s="3">
        <v>19.91</v>
      </c>
      <c r="O228" s="5">
        <v>19.829999999999998</v>
      </c>
      <c r="P228" s="7">
        <v>19.829999999999998</v>
      </c>
      <c r="Q228" s="9">
        <v>19.829999999999998</v>
      </c>
      <c r="R228" s="11">
        <f t="shared" si="19"/>
        <v>0.32558139534883723</v>
      </c>
      <c r="S228" s="13">
        <f t="shared" si="20"/>
        <v>0.23255813953488369</v>
      </c>
      <c r="T228" s="15">
        <f t="shared" si="21"/>
        <v>0.4883720930232559</v>
      </c>
    </row>
    <row r="229" spans="1:38">
      <c r="A229" s="2">
        <v>227</v>
      </c>
      <c r="B229" s="2" t="s">
        <v>254</v>
      </c>
      <c r="C229" s="3">
        <v>4.0999999999999996</v>
      </c>
      <c r="D229" s="5">
        <v>2.7</v>
      </c>
      <c r="E229" s="7">
        <v>3</v>
      </c>
      <c r="F229" s="9">
        <v>2</v>
      </c>
      <c r="G229" s="3">
        <v>1413</v>
      </c>
      <c r="H229" s="5">
        <v>1070</v>
      </c>
      <c r="I229" s="11">
        <f t="shared" si="6"/>
        <v>0.24274593064401984</v>
      </c>
      <c r="J229" s="7">
        <v>1152</v>
      </c>
      <c r="K229" s="13">
        <f t="shared" si="17"/>
        <v>0.1847133757961783</v>
      </c>
      <c r="L229" s="9">
        <v>796</v>
      </c>
      <c r="M229" s="15">
        <f t="shared" si="18"/>
        <v>0.43665958952583162</v>
      </c>
      <c r="N229" s="3">
        <v>30.14</v>
      </c>
      <c r="O229" s="5">
        <v>30</v>
      </c>
      <c r="P229" s="7">
        <v>30</v>
      </c>
      <c r="Q229" s="9">
        <v>30</v>
      </c>
      <c r="R229" s="11">
        <f t="shared" si="19"/>
        <v>0.3414634146341462</v>
      </c>
      <c r="S229" s="13">
        <f t="shared" si="20"/>
        <v>0.26829268292682917</v>
      </c>
      <c r="T229" s="15">
        <f t="shared" si="21"/>
        <v>0.51219512195121952</v>
      </c>
    </row>
    <row r="230" spans="1:38">
      <c r="A230" s="2">
        <v>228</v>
      </c>
      <c r="B230" s="2" t="s">
        <v>255</v>
      </c>
      <c r="C230" s="3">
        <v>5.5</v>
      </c>
      <c r="D230" s="5">
        <v>4</v>
      </c>
      <c r="E230" s="7">
        <v>4.3</v>
      </c>
      <c r="F230" s="9">
        <v>3.2</v>
      </c>
      <c r="G230" s="3">
        <v>3582</v>
      </c>
      <c r="H230" s="5">
        <v>2804</v>
      </c>
      <c r="I230" s="11">
        <f t="shared" si="6"/>
        <v>0.21719709659408148</v>
      </c>
      <c r="J230" s="7">
        <v>2942</v>
      </c>
      <c r="K230" s="13">
        <f t="shared" si="17"/>
        <v>0.17867113344500274</v>
      </c>
      <c r="L230" s="9">
        <v>2246</v>
      </c>
      <c r="M230" s="15">
        <f t="shared" si="18"/>
        <v>0.3729759910664433</v>
      </c>
      <c r="N230" s="3">
        <v>30.26</v>
      </c>
      <c r="O230" s="5">
        <v>30</v>
      </c>
      <c r="P230" s="7">
        <v>30</v>
      </c>
      <c r="Q230" s="9">
        <v>30</v>
      </c>
      <c r="R230" s="11">
        <f t="shared" si="19"/>
        <v>0.27272727272727271</v>
      </c>
      <c r="S230" s="13">
        <f t="shared" si="20"/>
        <v>0.21818181818181825</v>
      </c>
      <c r="T230" s="15">
        <f t="shared" si="21"/>
        <v>0.4181818181818181</v>
      </c>
    </row>
    <row r="231" spans="1:38">
      <c r="A231" s="2">
        <v>229</v>
      </c>
      <c r="B231" s="2" t="s">
        <v>256</v>
      </c>
      <c r="C231" s="3">
        <v>8.4</v>
      </c>
      <c r="D231" s="5">
        <v>5.6</v>
      </c>
      <c r="E231" s="7">
        <v>6.5</v>
      </c>
      <c r="F231" s="9">
        <v>4.3</v>
      </c>
      <c r="G231" s="3">
        <v>3152</v>
      </c>
      <c r="H231" s="5">
        <v>2242</v>
      </c>
      <c r="I231" s="11">
        <f t="shared" si="6"/>
        <v>0.28870558375634514</v>
      </c>
      <c r="J231" s="7">
        <v>2537</v>
      </c>
      <c r="K231" s="13">
        <f t="shared" si="17"/>
        <v>0.19511421319796951</v>
      </c>
      <c r="L231" s="9">
        <v>1718</v>
      </c>
      <c r="M231" s="15">
        <f t="shared" si="18"/>
        <v>0.45494923857868019</v>
      </c>
      <c r="N231" s="3">
        <v>30.15</v>
      </c>
      <c r="O231" s="5">
        <v>30</v>
      </c>
      <c r="P231" s="7">
        <v>30</v>
      </c>
      <c r="Q231" s="9">
        <v>30</v>
      </c>
      <c r="R231" s="11">
        <f t="shared" si="19"/>
        <v>0.33333333333333337</v>
      </c>
      <c r="S231" s="13">
        <f t="shared" si="20"/>
        <v>0.22619047619047628</v>
      </c>
      <c r="T231" s="15">
        <f t="shared" si="21"/>
        <v>0.48809523809523814</v>
      </c>
    </row>
    <row r="232" spans="1:38">
      <c r="A232" s="2">
        <v>230</v>
      </c>
      <c r="B232" s="2" t="s">
        <v>257</v>
      </c>
      <c r="C232" s="3">
        <v>10.9</v>
      </c>
      <c r="D232" s="5">
        <v>7.9</v>
      </c>
      <c r="E232" s="7">
        <v>8.3000000000000007</v>
      </c>
      <c r="F232" s="9">
        <v>6.1</v>
      </c>
      <c r="G232" s="3">
        <v>2409</v>
      </c>
      <c r="H232" s="5">
        <v>1863</v>
      </c>
      <c r="I232" s="11">
        <f t="shared" si="6"/>
        <v>0.22665006226650064</v>
      </c>
      <c r="J232" s="7">
        <v>1901</v>
      </c>
      <c r="K232" s="13">
        <f t="shared" si="17"/>
        <v>0.21087588210875885</v>
      </c>
      <c r="L232" s="9">
        <v>1424</v>
      </c>
      <c r="M232" s="15">
        <f t="shared" si="18"/>
        <v>0.40888335408883358</v>
      </c>
      <c r="N232" s="3">
        <v>25.09</v>
      </c>
      <c r="O232" s="5">
        <v>25</v>
      </c>
      <c r="P232" s="7">
        <v>25</v>
      </c>
      <c r="Q232" s="9">
        <v>25</v>
      </c>
      <c r="R232" s="11">
        <f t="shared" si="19"/>
        <v>0.27522935779816515</v>
      </c>
      <c r="S232" s="13">
        <f t="shared" si="20"/>
        <v>0.23853211009174313</v>
      </c>
      <c r="T232" s="15">
        <f t="shared" si="21"/>
        <v>0.44036697247706424</v>
      </c>
    </row>
    <row r="233" spans="1:38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3:38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3:38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3:38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3:38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3:38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3:38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3:38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3:38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3:38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3:38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3:38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3:38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3:38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3:38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3:38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3:38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3:38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3:38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3:38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3:38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3:38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3:38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3:38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3:38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3:38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3:38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3:38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3:38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3:38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3:38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3:38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3:38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3:38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3:38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3:38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3:38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3:38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3:38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3:38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3:38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3:38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3:38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3:38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3:38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3:38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3:38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3:38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3:38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3:38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3:38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3:38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3:38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3:38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3:38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3:38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3:38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3:38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3:38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3:38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3:38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3:38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3:38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3:38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3:38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3:38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3:38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3:38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3:38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3:38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3:38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3:38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3:38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3:38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3:38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3:38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3:38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3:38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3:38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3:38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3:38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3:38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3:38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3:38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3:38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3:38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3:38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3:38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3:38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3:38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3:38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3:38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3:38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3:38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3:38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3:38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3:38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3:38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3:38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3:38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3:38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3:38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3:38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3:38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3:38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3:38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3:38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3:38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3:38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3:38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3:38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3:38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3:38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3:38"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3:38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3:38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3:38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3:38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3:38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3:38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3:38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3:38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3:38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3:38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3:38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3:38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3:38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3:38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3:38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3:38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3:38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3:38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3:38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3:38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3:38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3:38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3:38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3:38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3:38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3:38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3:38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3:38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3:38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3:38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3:38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3:38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3:38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3:38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3:38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3:38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3:38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3:38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3:38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3:38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3:38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3:38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3:38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3:38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3:38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3:38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3:38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3:38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3:38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3:38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3:38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3:38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3:38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3:38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3:38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3:38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3:38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3:38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3:38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3:38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3:38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3:38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3:38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3:38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3:38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3:38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</row>
    <row r="420" spans="3:38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</row>
    <row r="421" spans="3:38"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</row>
    <row r="422" spans="3:38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</row>
    <row r="423" spans="3:38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</row>
    <row r="424" spans="3:38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</row>
    <row r="425" spans="3:38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</row>
    <row r="426" spans="3:38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3:38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3:38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3:38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3:38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3:38"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</row>
    <row r="432" spans="3:38"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</row>
    <row r="433" spans="3:38"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</row>
    <row r="434" spans="3:38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3:38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</row>
    <row r="436" spans="3:38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</row>
    <row r="437" spans="3:38"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</row>
    <row r="438" spans="3:38"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</row>
    <row r="439" spans="3:38"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</row>
    <row r="440" spans="3:38"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</row>
    <row r="441" spans="3:38"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3:38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3:38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</row>
    <row r="444" spans="3:38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</row>
    <row r="445" spans="3:38"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</row>
    <row r="446" spans="3:38"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</row>
    <row r="447" spans="3:38"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</row>
    <row r="448" spans="3:38"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</row>
    <row r="449" spans="3:38"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3:38"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3:38"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</row>
    <row r="452" spans="3:38"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</row>
    <row r="453" spans="3:38"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</row>
    <row r="454" spans="3:38"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</row>
    <row r="455" spans="3:38"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</row>
    <row r="456" spans="3:38"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</row>
    <row r="457" spans="3:38"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3:38"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3:38"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</row>
  </sheetData>
  <mergeCells count="7">
    <mergeCell ref="U7:W7"/>
    <mergeCell ref="A1:T1"/>
    <mergeCell ref="U2:W2"/>
    <mergeCell ref="U3:W3"/>
    <mergeCell ref="U4:W4"/>
    <mergeCell ref="U5:W5"/>
    <mergeCell ref="U6:W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2019-03-07T15:14:00Z</dcterms:created>
  <dcterms:modified xsi:type="dcterms:W3CDTF">2019-03-09T07:41:07Z</dcterms:modified>
</cp:coreProperties>
</file>