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E3AA5D14-4982-C14F-9C13-9AE228446AD1}" xr6:coauthVersionLast="47" xr6:coauthVersionMax="47" xr10:uidLastSave="{00000000-0000-0000-0000-000000000000}"/>
  <bookViews>
    <workbookView xWindow="5540" yWindow="500" windowWidth="23260" windowHeight="15100" xr2:uid="{00000000-000D-0000-FFFF-FFFF00000000}"/>
  </bookViews>
  <sheets>
    <sheet name="ProjectSchedule" sheetId="11" r:id="rId1"/>
    <sheet name="Sheet1" sheetId="13" r:id="rId2"/>
    <sheet name="About" sheetId="12" r:id="rId3"/>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11" l="1"/>
  <c r="D3" i="11" l="1"/>
  <c r="D9" i="11" s="1"/>
  <c r="D10" i="11" s="1"/>
  <c r="E10" i="11" s="1"/>
  <c r="E9" i="11" l="1"/>
  <c r="H5" i="11"/>
  <c r="G33" i="11"/>
  <c r="G32" i="11"/>
  <c r="G21" i="11"/>
  <c r="G8" i="11"/>
  <c r="G9" i="11" l="1"/>
  <c r="D11" i="11"/>
  <c r="H6" i="11"/>
  <c r="E11" i="11" l="1"/>
  <c r="G10" i="11"/>
  <c r="I5" i="11"/>
  <c r="J5" i="11" s="1"/>
  <c r="K5" i="11" s="1"/>
  <c r="L5" i="11" s="1"/>
  <c r="M5" i="11" s="1"/>
  <c r="N5" i="11" s="1"/>
  <c r="O5" i="11" s="1"/>
  <c r="H4" i="11"/>
  <c r="D12" i="11" l="1"/>
  <c r="D13" i="11" s="1"/>
  <c r="D16" i="11"/>
  <c r="G11" i="11"/>
  <c r="O4" i="11"/>
  <c r="P5" i="11"/>
  <c r="Q5" i="11" s="1"/>
  <c r="R5" i="11" s="1"/>
  <c r="S5" i="11" s="1"/>
  <c r="I6" i="11"/>
  <c r="E16" i="11" l="1"/>
  <c r="E18" i="11" s="1"/>
  <c r="D18" i="11"/>
  <c r="E12" i="11"/>
  <c r="D15" i="11" s="1"/>
  <c r="E15" i="11" s="1"/>
  <c r="E13" i="11"/>
  <c r="E14" i="11" s="1"/>
  <c r="D14" i="11"/>
  <c r="T5" i="11"/>
  <c r="U5" i="11" s="1"/>
  <c r="V5" i="11" s="1"/>
  <c r="J6" i="11"/>
  <c r="G12" i="11" l="1"/>
  <c r="D17" i="11"/>
  <c r="E17" i="11" s="1"/>
  <c r="V4" i="11"/>
  <c r="W5" i="11"/>
  <c r="X5" i="11" s="1"/>
  <c r="Y5" i="11" s="1"/>
  <c r="Z5" i="11" s="1"/>
  <c r="AA5" i="11" s="1"/>
  <c r="AB5" i="11" s="1"/>
  <c r="AC5" i="11" s="1"/>
  <c r="AD5" i="11" s="1"/>
  <c r="AE5" i="11" s="1"/>
  <c r="AF5" i="11" s="1"/>
  <c r="AG5" i="11" s="1"/>
  <c r="AH5" i="11" s="1"/>
  <c r="AI5" i="11" s="1"/>
  <c r="K6" i="11"/>
  <c r="D19" i="11" l="1"/>
  <c r="D22" i="11" s="1"/>
  <c r="E22" i="11" s="1"/>
  <c r="AC4" i="11"/>
  <c r="AJ5" i="11"/>
  <c r="AK5" i="11" s="1"/>
  <c r="AL5" i="11" s="1"/>
  <c r="AM5" i="11" s="1"/>
  <c r="AN5" i="11" s="1"/>
  <c r="AO5" i="11" s="1"/>
  <c r="AP5" i="11" s="1"/>
  <c r="L6" i="11"/>
  <c r="E23" i="11" l="1"/>
  <c r="E24" i="11" s="1"/>
  <c r="D23" i="11"/>
  <c r="D24" i="11" s="1"/>
  <c r="G22" i="11"/>
  <c r="AQ5" i="11"/>
  <c r="AR5" i="11" s="1"/>
  <c r="AJ4" i="11"/>
  <c r="M6" i="11"/>
  <c r="D25" i="11" l="1"/>
  <c r="AS5" i="11"/>
  <c r="AR6" i="11"/>
  <c r="AQ4" i="11"/>
  <c r="N6" i="11"/>
  <c r="E25" i="11" l="1"/>
  <c r="D26" i="11" s="1"/>
  <c r="E26" i="11" s="1"/>
  <c r="G23" i="11"/>
  <c r="G24" i="11"/>
  <c r="AT5" i="11"/>
  <c r="AS6" i="11"/>
  <c r="E27" i="11" l="1"/>
  <c r="D27" i="11"/>
  <c r="G31" i="11"/>
  <c r="AU5" i="11"/>
  <c r="AT6" i="11"/>
  <c r="O6" i="11"/>
  <c r="P6" i="11"/>
  <c r="D28" i="11" l="1"/>
  <c r="E28" i="11" s="1"/>
  <c r="D29" i="11"/>
  <c r="D30" i="11"/>
  <c r="E29" i="11"/>
  <c r="E30" i="11" s="1"/>
  <c r="G25" i="11"/>
  <c r="AV5" i="1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L4" i="11" s="1"/>
  <c r="BJ6" i="11"/>
  <c r="AE6" i="11"/>
  <c r="BM5" i="11" l="1"/>
  <c r="BL6" i="11"/>
  <c r="BK6" i="11"/>
  <c r="AF6" i="11"/>
  <c r="BM6" i="11" l="1"/>
  <c r="BN5" i="11"/>
  <c r="AG6" i="11"/>
  <c r="BN6" i="11" l="1"/>
  <c r="BO5" i="11"/>
  <c r="AH6" i="11"/>
  <c r="BP5" i="11" l="1"/>
  <c r="BO6" i="11"/>
  <c r="AI6" i="11"/>
  <c r="BP6" i="11" l="1"/>
  <c r="BQ5" i="11"/>
  <c r="AJ6" i="11"/>
  <c r="BQ6" i="11" l="1"/>
  <c r="BR5" i="11"/>
  <c r="AK6" i="11"/>
  <c r="BR6" i="11" l="1"/>
  <c r="BS5" i="11"/>
  <c r="BS4" i="11" s="1"/>
  <c r="AL6" i="11"/>
  <c r="BT5" i="11" l="1"/>
  <c r="BS6" i="11"/>
  <c r="AM6" i="11"/>
  <c r="BT6" i="11" l="1"/>
  <c r="BU5" i="11"/>
  <c r="AN6" i="11"/>
  <c r="BU6" i="11" l="1"/>
  <c r="BV5" i="11"/>
  <c r="AO6" i="11"/>
  <c r="BW5" i="11" l="1"/>
  <c r="BV6" i="11"/>
  <c r="AP6" i="11"/>
  <c r="BW6" i="11" l="1"/>
  <c r="BX5" i="11"/>
  <c r="AQ6" i="11"/>
  <c r="BY5" i="11" l="1"/>
  <c r="BX6" i="11"/>
  <c r="BY6" i="11" l="1"/>
  <c r="BZ5" i="11"/>
  <c r="BZ4" i="11" s="1"/>
  <c r="BZ6" i="11" l="1"/>
  <c r="CA5" i="11"/>
  <c r="CA6" i="11" l="1"/>
  <c r="CB5" i="11"/>
  <c r="CC5" i="11" l="1"/>
  <c r="CB6" i="11"/>
  <c r="CC6" i="11" l="1"/>
  <c r="CD5" i="11"/>
  <c r="CD6" i="11" l="1"/>
  <c r="CE5" i="11"/>
  <c r="CE6" i="11" l="1"/>
  <c r="CF5" i="11"/>
  <c r="CF6" i="11" l="1"/>
  <c r="CG5" i="11"/>
  <c r="CG6" i="11" l="1"/>
  <c r="CH5" i="11"/>
  <c r="CI5" i="11" l="1"/>
  <c r="CH6" i="11"/>
  <c r="CI6" i="11" l="1"/>
  <c r="CJ5" i="11"/>
  <c r="CJ6" i="11" s="1"/>
</calcChain>
</file>

<file path=xl/sharedStrings.xml><?xml version="1.0" encoding="utf-8"?>
<sst xmlns="http://schemas.openxmlformats.org/spreadsheetml/2006/main" count="69" uniqueCount="64">
  <si>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</si>
  <si>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</si>
  <si>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</si>
  <si>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</si>
  <si>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</si>
  <si>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</si>
  <si>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</si>
  <si>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</si>
  <si>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</si>
  <si>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</si>
  <si>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</si>
  <si>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</si>
  <si>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</si>
  <si>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</si>
  <si>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</si>
  <si>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</si>
  <si>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</si>
  <si>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</si>
  <si>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</si>
  <si>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</si>
  <si>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</si>
  <si>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</si>
  <si>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</si>
  <si>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</si>
  <si>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</si>
  <si>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</si>
  <si>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</si>
  <si>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</si>
  <si>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</si>
  <si>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</si>
  <si>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</si>
  <si>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</si>
  <si>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</si>
  <si>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</si>
  <si>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</si>
  <si>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</si>
  <si>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Skill recommender system</t>
  </si>
  <si>
    <r>
      <t xml:space="preserve">Phase 1 </t>
    </r>
    <r>
      <rPr>
        <i/>
        <sz val="11"/>
        <color theme="1"/>
        <rFont val="Calibri"/>
        <family val="2"/>
        <scheme val="minor"/>
      </rPr>
      <t>(Biz understanding, data prep, project planning, initial modelling)</t>
    </r>
  </si>
  <si>
    <r>
      <t>Phase 2</t>
    </r>
    <r>
      <rPr>
        <i/>
        <sz val="11"/>
        <color theme="1"/>
        <rFont val="Calibri"/>
        <family val="2"/>
        <scheme val="minor"/>
      </rPr>
      <t xml:space="preserve"> (Modelling, conclusions)</t>
    </r>
  </si>
  <si>
    <t>Determine the business objectives</t>
  </si>
  <si>
    <t>Assessment of current situation</t>
  </si>
  <si>
    <t>Determine data analytic goals</t>
  </si>
  <si>
    <t>Initial assessment of data sources</t>
  </si>
  <si>
    <t xml:space="preserve">Identify appropriate analysis approaches </t>
  </si>
  <si>
    <t xml:space="preserve">Evaluate alternative analysis approaches </t>
  </si>
  <si>
    <t>Exploratory analysis and modelling</t>
  </si>
  <si>
    <t xml:space="preserve">Produce project plan </t>
  </si>
  <si>
    <t>Prepare report</t>
  </si>
  <si>
    <t>Prepare presentation</t>
  </si>
  <si>
    <t>Further analysis and modelling</t>
  </si>
  <si>
    <t>􏰁 Testing and verifying the models and results</t>
  </si>
  <si>
    <t>􏰁 Validation and assessment of results</t>
  </si>
  <si>
    <t>􏰁 Validation of project, i.e. have the project success criteria been achieved?</t>
  </si>
  <si>
    <t xml:space="preserve">Create business conclusions/recommendations from analysis conclusions </t>
  </si>
  <si>
    <t>Application of conclusions (i.e. Implement verified models as tested working software or Update business procedures or rules)</t>
  </si>
  <si>
    <t xml:space="preserve">Document and present results and recommendations </t>
  </si>
  <si>
    <t>End of phase 1</t>
  </si>
  <si>
    <t>Testing and verifying the models and results</t>
  </si>
  <si>
    <t>Validation and assessment of results</t>
  </si>
  <si>
    <t>Validation of project, i.e. have the project success criteria been achieved?</t>
  </si>
  <si>
    <t>End of phase 2</t>
  </si>
  <si>
    <t>Prepare report (results and reco)</t>
  </si>
  <si>
    <t>Prepare presentation (results and reco)</t>
  </si>
  <si>
    <t>Study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</si>
</sst>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d\-mmm\-yy;@"/>
  </numFmts>
  <fonts count="2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9"/>
      <name val="Calibri"/>
      <family val="2"/>
      <scheme val="minor"/>
    </font>
    <font>
      <i/>
      <sz val="11"/>
      <color theme="1"/>
      <name val="Calibri"/>
      <family val="2"/>
      <scheme val="minor"/>
    </font>
    <font>
      <b/>
      <sz val="9"/>
      <color rgb="FFFF0000"/>
      <name val="Calibri"/>
      <family val="2"/>
      <scheme val="minor"/>
    </font>
    <font>
      <sz val="11"/>
      <color rgb="FF000000"/>
      <name val="Calibri"/>
      <family val="2"/>
      <scheme val="minor"/>
    </font>
    <font>
      <sz val="11"/>
      <color rgb="FFC0C0C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rgb="FF000000"/>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0" tint="-0.34998626667073579"/>
      </right>
      <top style="medium">
        <color indexed="64"/>
      </top>
      <bottom style="medium">
        <color indexed="64"/>
      </bottom>
      <diagonal/>
    </border>
    <border>
      <left style="thin">
        <color theme="0" tint="-0.34998626667073579"/>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D9D9D9"/>
      </top>
      <bottom style="medium">
        <color rgb="FFD9D9D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center" vertical="center" wrapText="1"/>
    </xf>
    <xf numFmtId="167" fontId="10" fillId="5" borderId="0" xfId="0" applyNumberFormat="1" applyFont="1" applyFill="1" applyAlignment="1">
      <alignment horizontal="center" vertical="center"/>
    </xf>
    <xf numFmtId="167" fontId="10" fillId="5" borderId="4" xfId="0" applyNumberFormat="1" applyFont="1" applyFill="1" applyBorder="1" applyAlignment="1">
      <alignment horizontal="center" vertical="center"/>
    </xf>
    <xf numFmtId="167" fontId="10" fillId="5" borderId="5" xfId="0" applyNumberFormat="1" applyFont="1" applyFill="1" applyBorder="1" applyAlignment="1">
      <alignment horizontal="center" vertical="center"/>
    </xf>
    <xf numFmtId="0" fontId="11" fillId="8" borderId="6"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164" fontId="8" fillId="0" borderId="2" xfId="10">
      <alignment horizontal="center" vertical="center"/>
    </xf>
    <xf numFmtId="0" fontId="8" fillId="4" borderId="2" xfId="12" applyFill="1">
      <alignment horizontal="left" vertical="center" indent="2"/>
    </xf>
    <xf numFmtId="0" fontId="0" fillId="0" borderId="8"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0" fillId="0" borderId="7" xfId="0" applyFill="1" applyBorder="1" applyAlignment="1">
      <alignment vertical="center"/>
    </xf>
    <xf numFmtId="167" fontId="22" fillId="3" borderId="0" xfId="0" applyNumberFormat="1" applyFont="1" applyFill="1" applyAlignment="1">
      <alignment horizontal="center" vertical="center"/>
    </xf>
    <xf numFmtId="167" fontId="24" fillId="5" borderId="5" xfId="0" applyNumberFormat="1" applyFont="1" applyFill="1" applyBorder="1" applyAlignment="1">
      <alignment horizontal="center" vertical="center"/>
    </xf>
    <xf numFmtId="167" fontId="24" fillId="5" borderId="0" xfId="0" applyNumberFormat="1" applyFont="1" applyFill="1" applyAlignment="1">
      <alignment horizontal="center" vertical="center"/>
    </xf>
    <xf numFmtId="168" fontId="8" fillId="3" borderId="2" xfId="10" applyNumberFormat="1"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8" fillId="4" borderId="2" xfId="10" applyNumberFormat="1" applyFill="1">
      <alignment horizontal="center" vertical="center"/>
    </xf>
    <xf numFmtId="0" fontId="19" fillId="0" borderId="0" xfId="3" applyFill="1"/>
    <xf numFmtId="9" fontId="4" fillId="0" borderId="2" xfId="2" applyFont="1" applyFill="1" applyBorder="1" applyAlignment="1">
      <alignment horizontal="center" vertical="center"/>
    </xf>
    <xf numFmtId="168" fontId="8" fillId="0" borderId="2" xfId="10" applyNumberFormat="1" applyFill="1">
      <alignment horizontal="center" vertical="center"/>
    </xf>
    <xf numFmtId="0" fontId="4" fillId="0" borderId="2" xfId="0" applyFont="1" applyFill="1" applyBorder="1" applyAlignment="1">
      <alignment horizontal="center" vertical="center"/>
    </xf>
    <xf numFmtId="0" fontId="0" fillId="0" borderId="0" xfId="0" applyFill="1" applyAlignment="1">
      <alignment vertical="center"/>
    </xf>
    <xf numFmtId="0" fontId="8" fillId="0" borderId="0" xfId="8" applyAlignment="1"/>
    <xf numFmtId="0" fontId="12" fillId="0" borderId="0" xfId="5" applyAlignment="1">
      <alignment horizontal="left" wrapText="1"/>
    </xf>
    <xf numFmtId="0" fontId="9" fillId="0" borderId="0" xfId="6" applyAlignment="1">
      <alignment wrapText="1"/>
    </xf>
    <xf numFmtId="0" fontId="9" fillId="0" borderId="0" xfId="7" applyAlignment="1">
      <alignment vertical="top" wrapText="1"/>
    </xf>
    <xf numFmtId="0" fontId="0" fillId="0" borderId="8" xfId="0" applyBorder="1" applyAlignment="1">
      <alignment wrapText="1"/>
    </xf>
    <xf numFmtId="0" fontId="6" fillId="9" borderId="1" xfId="0" applyFont="1" applyFill="1" applyBorder="1" applyAlignment="1">
      <alignment horizontal="left" vertical="center" wrapText="1"/>
    </xf>
    <xf numFmtId="0" fontId="5" fillId="6" borderId="2" xfId="0" applyFont="1" applyFill="1" applyBorder="1" applyAlignment="1">
      <alignment horizontal="left" vertical="center" wrapText="1"/>
    </xf>
    <xf numFmtId="0" fontId="25" fillId="10" borderId="15" xfId="0" applyFont="1" applyFill="1" applyBorder="1" applyAlignment="1">
      <alignment horizontal="left" vertical="center" wrapText="1"/>
    </xf>
    <xf numFmtId="0" fontId="8" fillId="3" borderId="2" xfId="12" applyFill="1" applyAlignment="1">
      <alignment horizontal="left" vertical="center" wrapText="1"/>
    </xf>
    <xf numFmtId="0" fontId="8" fillId="0" borderId="2" xfId="12" applyFill="1" applyAlignment="1">
      <alignment horizontal="left" vertical="center" wrapText="1"/>
    </xf>
    <xf numFmtId="0" fontId="5" fillId="7" borderId="2" xfId="0" applyFont="1" applyFill="1" applyBorder="1" applyAlignment="1">
      <alignment horizontal="left" vertical="center" wrapText="1"/>
    </xf>
    <xf numFmtId="0" fontId="8" fillId="4" borderId="2" xfId="12" applyFill="1" applyAlignment="1">
      <alignment horizontal="left" vertical="center" wrapText="1"/>
    </xf>
    <xf numFmtId="0" fontId="8" fillId="0" borderId="2" xfId="12" applyAlignment="1">
      <alignment horizontal="left" vertical="center" wrapText="1"/>
    </xf>
    <xf numFmtId="0" fontId="7" fillId="2" borderId="2" xfId="0" applyFont="1" applyFill="1" applyBorder="1" applyAlignment="1">
      <alignment horizontal="left" vertical="center" wrapText="1"/>
    </xf>
    <xf numFmtId="0" fontId="8" fillId="4" borderId="2" xfId="11" applyFill="1" applyAlignment="1">
      <alignment horizontal="left" vertical="center" wrapText="1"/>
    </xf>
    <xf numFmtId="0" fontId="8" fillId="5" borderId="2" xfId="12" applyFill="1" applyAlignment="1">
      <alignment horizontal="left" vertical="center" wrapText="1"/>
    </xf>
    <xf numFmtId="168" fontId="8" fillId="5" borderId="2" xfId="10" applyNumberFormat="1" applyFill="1">
      <alignment horizontal="center" vertical="center"/>
    </xf>
    <xf numFmtId="9" fontId="26" fillId="4" borderId="2" xfId="2" applyFont="1" applyFill="1" applyBorder="1" applyAlignment="1">
      <alignment horizontal="center" vertical="center"/>
    </xf>
    <xf numFmtId="166" fontId="0" fillId="5" borderId="13" xfId="0" applyNumberFormat="1" applyFill="1" applyBorder="1" applyAlignment="1">
      <alignment horizontal="left" vertical="center" wrapText="1" indent="1"/>
    </xf>
    <xf numFmtId="166" fontId="0" fillId="5" borderId="11" xfId="0" applyNumberFormat="1" applyFill="1" applyBorder="1" applyAlignment="1">
      <alignment horizontal="left" vertical="center" wrapText="1" indent="1"/>
    </xf>
    <xf numFmtId="166" fontId="0" fillId="5" borderId="12" xfId="0" applyNumberFormat="1" applyFill="1" applyBorder="1" applyAlignment="1">
      <alignment horizontal="left" vertical="center" wrapText="1" indent="1"/>
    </xf>
    <xf numFmtId="166" fontId="0" fillId="5" borderId="9" xfId="0" applyNumberFormat="1" applyFill="1" applyBorder="1" applyAlignment="1">
      <alignment horizontal="left" vertical="center" wrapText="1" indent="1"/>
    </xf>
    <xf numFmtId="166" fontId="0" fillId="5" borderId="14" xfId="0" applyNumberFormat="1" applyFill="1" applyBorder="1" applyAlignment="1">
      <alignment horizontal="left" vertical="center" wrapText="1" indent="1"/>
    </xf>
    <xf numFmtId="165" fontId="8" fillId="0" borderId="3" xfId="9">
      <alignment horizontal="center" vertical="center"/>
    </xf>
    <xf numFmtId="166" fontId="0" fillId="5" borderId="10"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FFF3AF"/>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3AF"/>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J35"/>
  <sheetViews>
    <sheetView showGridLines="0" tabSelected="1" showRuler="0" zoomScaleNormal="100" zoomScalePageLayoutView="70" workbookViewId="0">
      <pane ySplit="6" topLeftCell="A8" activePane="bottomLeft" state="frozen"/>
      <selection pane="bottomLeft" activeCell="C11" sqref="C11"/>
    </sheetView>
  </sheetViews>
  <sheetFormatPr baseColWidth="10" defaultColWidth="8.83203125" defaultRowHeight="30" customHeight="1" x14ac:dyDescent="0.2"/>
  <cols>
    <col min="1" max="1" width="2.6640625" style="38" customWidth="1"/>
    <col min="2" max="2" width="57.33203125" style="41" customWidth="1"/>
    <col min="3" max="3" width="10.6640625" customWidth="1"/>
    <col min="4" max="4" width="10.5" style="4" customWidth="1"/>
    <col min="5" max="5" width="10.5" customWidth="1"/>
    <col min="6" max="6" width="2.6640625" customWidth="1"/>
    <col min="7" max="7" width="6.1640625" hidden="1" customWidth="1"/>
    <col min="8" max="88" width="2.5" customWidth="1"/>
  </cols>
  <sheetData>
    <row r="1" spans="1:88" ht="30" customHeight="1" x14ac:dyDescent="0.35">
      <c r="A1" s="39" t="s">
        <v>27</v>
      </c>
      <c r="B1" s="62" t="s">
        <v>36</v>
      </c>
      <c r="C1" s="1"/>
      <c r="D1" s="3"/>
      <c r="E1" s="27"/>
      <c r="G1" s="1"/>
      <c r="H1" s="45" t="s">
        <v>11</v>
      </c>
    </row>
    <row r="2" spans="1:88" ht="30" customHeight="1" x14ac:dyDescent="0.25">
      <c r="A2" s="38" t="s">
        <v>23</v>
      </c>
      <c r="B2" s="63"/>
      <c r="H2" s="46" t="s">
        <v>16</v>
      </c>
    </row>
    <row r="3" spans="1:88" ht="30" customHeight="1" thickBot="1" x14ac:dyDescent="0.25">
      <c r="A3" s="38" t="s">
        <v>28</v>
      </c>
      <c r="B3" s="64"/>
      <c r="C3" s="61" t="s">
        <v>1</v>
      </c>
      <c r="D3" s="84">
        <f ca="1">TODAY()</f>
        <v>44608</v>
      </c>
      <c r="E3" s="84"/>
    </row>
    <row r="4" spans="1:88" ht="30" customHeight="1" thickBot="1" x14ac:dyDescent="0.25">
      <c r="A4" s="39" t="s">
        <v>29</v>
      </c>
      <c r="C4" s="61" t="s">
        <v>7</v>
      </c>
      <c r="D4" s="6">
        <v>1</v>
      </c>
      <c r="H4" s="85">
        <f ca="1">H5</f>
        <v>44606</v>
      </c>
      <c r="I4" s="80"/>
      <c r="J4" s="80"/>
      <c r="K4" s="80"/>
      <c r="L4" s="80"/>
      <c r="M4" s="80"/>
      <c r="N4" s="81"/>
      <c r="O4" s="79">
        <f ca="1">O5</f>
        <v>44613</v>
      </c>
      <c r="P4" s="80"/>
      <c r="Q4" s="80"/>
      <c r="R4" s="80"/>
      <c r="S4" s="80"/>
      <c r="T4" s="80"/>
      <c r="U4" s="81"/>
      <c r="V4" s="79">
        <f ca="1">V5</f>
        <v>44620</v>
      </c>
      <c r="W4" s="80"/>
      <c r="X4" s="80"/>
      <c r="Y4" s="80"/>
      <c r="Z4" s="80"/>
      <c r="AA4" s="80"/>
      <c r="AB4" s="83"/>
      <c r="AC4" s="85">
        <f ca="1">AC5</f>
        <v>44627</v>
      </c>
      <c r="AD4" s="80"/>
      <c r="AE4" s="80"/>
      <c r="AF4" s="80"/>
      <c r="AG4" s="80"/>
      <c r="AH4" s="80"/>
      <c r="AI4" s="81"/>
      <c r="AJ4" s="79">
        <f ca="1">AJ5</f>
        <v>44634</v>
      </c>
      <c r="AK4" s="80"/>
      <c r="AL4" s="80"/>
      <c r="AM4" s="80"/>
      <c r="AN4" s="80"/>
      <c r="AO4" s="80"/>
      <c r="AP4" s="81"/>
      <c r="AQ4" s="79">
        <f ca="1">AQ5</f>
        <v>44641</v>
      </c>
      <c r="AR4" s="80"/>
      <c r="AS4" s="80"/>
      <c r="AT4" s="80"/>
      <c r="AU4" s="80"/>
      <c r="AV4" s="80"/>
      <c r="AW4" s="81"/>
      <c r="AX4" s="79">
        <f ca="1">AX5</f>
        <v>44648</v>
      </c>
      <c r="AY4" s="80"/>
      <c r="AZ4" s="80"/>
      <c r="BA4" s="80"/>
      <c r="BB4" s="80"/>
      <c r="BC4" s="80"/>
      <c r="BD4" s="81"/>
      <c r="BE4" s="79">
        <f ca="1">BE5</f>
        <v>44655</v>
      </c>
      <c r="BF4" s="80"/>
      <c r="BG4" s="80"/>
      <c r="BH4" s="80"/>
      <c r="BI4" s="80"/>
      <c r="BJ4" s="80"/>
      <c r="BK4" s="81"/>
      <c r="BL4" s="79">
        <f t="shared" ref="BL4" ca="1" si="0">BL5</f>
        <v>44662</v>
      </c>
      <c r="BM4" s="80"/>
      <c r="BN4" s="80"/>
      <c r="BO4" s="80"/>
      <c r="BP4" s="80"/>
      <c r="BQ4" s="80"/>
      <c r="BR4" s="81"/>
      <c r="BS4" s="79">
        <f t="shared" ref="BS4" ca="1" si="1">BS5</f>
        <v>44669</v>
      </c>
      <c r="BT4" s="80"/>
      <c r="BU4" s="80"/>
      <c r="BV4" s="80"/>
      <c r="BW4" s="80"/>
      <c r="BX4" s="80"/>
      <c r="BY4" s="80"/>
      <c r="BZ4" s="82">
        <f t="shared" ref="BZ4" ca="1" si="2">BZ5</f>
        <v>44676</v>
      </c>
      <c r="CA4" s="80"/>
      <c r="CB4" s="80"/>
      <c r="CC4" s="80"/>
      <c r="CD4" s="80"/>
      <c r="CE4" s="80"/>
      <c r="CF4" s="83"/>
    </row>
    <row r="5" spans="1:88" ht="15" customHeight="1" x14ac:dyDescent="0.2">
      <c r="A5" s="39" t="s">
        <v>30</v>
      </c>
      <c r="B5" s="65"/>
      <c r="C5" s="44"/>
      <c r="D5" s="44"/>
      <c r="E5" s="44"/>
      <c r="F5" s="44"/>
      <c r="H5" s="9">
        <f ca="1">Project_Start-WEEKDAY(Project_Start,1)+2+7*(Display_Week-1)</f>
        <v>44606</v>
      </c>
      <c r="I5" s="8">
        <f ca="1">H5+1</f>
        <v>44607</v>
      </c>
      <c r="J5" s="8">
        <f t="shared" ref="J5:AW5" ca="1" si="3">I5+1</f>
        <v>44608</v>
      </c>
      <c r="K5" s="8">
        <f t="shared" ca="1" si="3"/>
        <v>44609</v>
      </c>
      <c r="L5" s="8">
        <f t="shared" ca="1" si="3"/>
        <v>44610</v>
      </c>
      <c r="M5" s="8">
        <f t="shared" ca="1" si="3"/>
        <v>44611</v>
      </c>
      <c r="N5" s="10">
        <f t="shared" ca="1" si="3"/>
        <v>44612</v>
      </c>
      <c r="O5" s="9">
        <f ca="1">N5+1</f>
        <v>44613</v>
      </c>
      <c r="P5" s="8">
        <f ca="1">O5+1</f>
        <v>44614</v>
      </c>
      <c r="Q5" s="8">
        <f t="shared" ca="1" si="3"/>
        <v>44615</v>
      </c>
      <c r="R5" s="8">
        <f t="shared" ca="1" si="3"/>
        <v>44616</v>
      </c>
      <c r="S5" s="8">
        <f t="shared" ca="1" si="3"/>
        <v>44617</v>
      </c>
      <c r="T5" s="49">
        <f t="shared" ca="1" si="3"/>
        <v>44618</v>
      </c>
      <c r="U5" s="10">
        <f t="shared" ca="1" si="3"/>
        <v>44619</v>
      </c>
      <c r="V5" s="9">
        <f ca="1">U5+1</f>
        <v>44620</v>
      </c>
      <c r="W5" s="8">
        <f ca="1">V5+1</f>
        <v>44621</v>
      </c>
      <c r="X5" s="8">
        <f t="shared" ca="1" si="3"/>
        <v>44622</v>
      </c>
      <c r="Y5" s="8">
        <f t="shared" ca="1" si="3"/>
        <v>44623</v>
      </c>
      <c r="Z5" s="8">
        <f t="shared" ca="1" si="3"/>
        <v>44624</v>
      </c>
      <c r="AA5" s="51">
        <f t="shared" ca="1" si="3"/>
        <v>44625</v>
      </c>
      <c r="AB5" s="10">
        <f t="shared" ca="1" si="3"/>
        <v>44626</v>
      </c>
      <c r="AC5" s="9">
        <f ca="1">AB5+1</f>
        <v>44627</v>
      </c>
      <c r="AD5" s="8">
        <f ca="1">AC5+1</f>
        <v>44628</v>
      </c>
      <c r="AE5" s="8">
        <f t="shared" ca="1" si="3"/>
        <v>44629</v>
      </c>
      <c r="AF5" s="8">
        <f t="shared" ca="1" si="3"/>
        <v>44630</v>
      </c>
      <c r="AG5" s="8">
        <f t="shared" ca="1" si="3"/>
        <v>44631</v>
      </c>
      <c r="AH5" s="49">
        <f t="shared" ca="1" si="3"/>
        <v>44632</v>
      </c>
      <c r="AI5" s="10">
        <f t="shared" ca="1" si="3"/>
        <v>44633</v>
      </c>
      <c r="AJ5" s="9">
        <f ca="1">AI5+1</f>
        <v>44634</v>
      </c>
      <c r="AK5" s="8">
        <f ca="1">AJ5+1</f>
        <v>44635</v>
      </c>
      <c r="AL5" s="8">
        <f t="shared" ca="1" si="3"/>
        <v>44636</v>
      </c>
      <c r="AM5" s="8">
        <f t="shared" ca="1" si="3"/>
        <v>44637</v>
      </c>
      <c r="AN5" s="8">
        <f t="shared" ca="1" si="3"/>
        <v>44638</v>
      </c>
      <c r="AO5" s="8">
        <f t="shared" ca="1" si="3"/>
        <v>44639</v>
      </c>
      <c r="AP5" s="10">
        <f t="shared" ca="1" si="3"/>
        <v>44640</v>
      </c>
      <c r="AQ5" s="9">
        <f ca="1">AP5+1</f>
        <v>44641</v>
      </c>
      <c r="AR5" s="8">
        <f ca="1">AQ5+1</f>
        <v>44642</v>
      </c>
      <c r="AS5" s="8">
        <f t="shared" ca="1" si="3"/>
        <v>44643</v>
      </c>
      <c r="AT5" s="8">
        <f t="shared" ca="1" si="3"/>
        <v>44644</v>
      </c>
      <c r="AU5" s="8">
        <f t="shared" ca="1" si="3"/>
        <v>44645</v>
      </c>
      <c r="AV5" s="49">
        <f t="shared" ca="1" si="3"/>
        <v>44646</v>
      </c>
      <c r="AW5" s="10">
        <f t="shared" ca="1" si="3"/>
        <v>44647</v>
      </c>
      <c r="AX5" s="9">
        <f ca="1">AW5+1</f>
        <v>44648</v>
      </c>
      <c r="AY5" s="8">
        <f ca="1">AX5+1</f>
        <v>44649</v>
      </c>
      <c r="AZ5" s="8">
        <f t="shared" ref="AZ5:BD5" ca="1" si="4">AY5+1</f>
        <v>44650</v>
      </c>
      <c r="BA5" s="8">
        <f t="shared" ca="1" si="4"/>
        <v>44651</v>
      </c>
      <c r="BB5" s="8">
        <f t="shared" ca="1" si="4"/>
        <v>44652</v>
      </c>
      <c r="BC5" s="8">
        <f t="shared" ca="1" si="4"/>
        <v>44653</v>
      </c>
      <c r="BD5" s="10">
        <f t="shared" ca="1" si="4"/>
        <v>44654</v>
      </c>
      <c r="BE5" s="9">
        <f ca="1">BD5+1</f>
        <v>44655</v>
      </c>
      <c r="BF5" s="8">
        <f ca="1">BE5+1</f>
        <v>44656</v>
      </c>
      <c r="BG5" s="8">
        <f t="shared" ref="BG5:BK5" ca="1" si="5">BF5+1</f>
        <v>44657</v>
      </c>
      <c r="BH5" s="8">
        <f t="shared" ca="1" si="5"/>
        <v>44658</v>
      </c>
      <c r="BI5" s="8">
        <f t="shared" ca="1" si="5"/>
        <v>44659</v>
      </c>
      <c r="BJ5" s="49">
        <f t="shared" ca="1" si="5"/>
        <v>44660</v>
      </c>
      <c r="BK5" s="10">
        <f t="shared" ca="1" si="5"/>
        <v>44661</v>
      </c>
      <c r="BL5" s="10">
        <f t="shared" ref="BL5" ca="1" si="6">BK5+1</f>
        <v>44662</v>
      </c>
      <c r="BM5" s="10">
        <f t="shared" ref="BM5" ca="1" si="7">BL5+1</f>
        <v>44663</v>
      </c>
      <c r="BN5" s="10">
        <f t="shared" ref="BN5" ca="1" si="8">BM5+1</f>
        <v>44664</v>
      </c>
      <c r="BO5" s="10">
        <f t="shared" ref="BO5" ca="1" si="9">BN5+1</f>
        <v>44665</v>
      </c>
      <c r="BP5" s="10">
        <f t="shared" ref="BP5" ca="1" si="10">BO5+1</f>
        <v>44666</v>
      </c>
      <c r="BQ5" s="10">
        <f t="shared" ref="BQ5" ca="1" si="11">BP5+1</f>
        <v>44667</v>
      </c>
      <c r="BR5" s="10">
        <f t="shared" ref="BR5" ca="1" si="12">BQ5+1</f>
        <v>44668</v>
      </c>
      <c r="BS5" s="10">
        <f t="shared" ref="BS5" ca="1" si="13">BR5+1</f>
        <v>44669</v>
      </c>
      <c r="BT5" s="10">
        <f t="shared" ref="BT5" ca="1" si="14">BS5+1</f>
        <v>44670</v>
      </c>
      <c r="BU5" s="10">
        <f t="shared" ref="BU5" ca="1" si="15">BT5+1</f>
        <v>44671</v>
      </c>
      <c r="BV5" s="10">
        <f t="shared" ref="BV5" ca="1" si="16">BU5+1</f>
        <v>44672</v>
      </c>
      <c r="BW5" s="10">
        <f t="shared" ref="BW5" ca="1" si="17">BV5+1</f>
        <v>44673</v>
      </c>
      <c r="BX5" s="50">
        <f t="shared" ref="BX5" ca="1" si="18">BW5+1</f>
        <v>44674</v>
      </c>
      <c r="BY5" s="10">
        <f t="shared" ref="BY5" ca="1" si="19">BX5+1</f>
        <v>44675</v>
      </c>
      <c r="BZ5" s="10">
        <f t="shared" ref="BZ5" ca="1" si="20">BY5+1</f>
        <v>44676</v>
      </c>
      <c r="CA5" s="10">
        <f t="shared" ref="CA5" ca="1" si="21">BZ5+1</f>
        <v>44677</v>
      </c>
      <c r="CB5" s="10">
        <f t="shared" ref="CB5" ca="1" si="22">CA5+1</f>
        <v>44678</v>
      </c>
      <c r="CC5" s="10">
        <f t="shared" ref="CC5" ca="1" si="23">CB5+1</f>
        <v>44679</v>
      </c>
      <c r="CD5" s="10">
        <f t="shared" ref="CD5" ca="1" si="24">CC5+1</f>
        <v>44680</v>
      </c>
      <c r="CE5" s="10">
        <f t="shared" ref="CE5" ca="1" si="25">CD5+1</f>
        <v>44681</v>
      </c>
      <c r="CF5" s="10">
        <f t="shared" ref="CF5" ca="1" si="26">CE5+1</f>
        <v>44682</v>
      </c>
      <c r="CG5" s="10">
        <f t="shared" ref="CG5" ca="1" si="27">CF5+1</f>
        <v>44683</v>
      </c>
      <c r="CH5" s="10">
        <f t="shared" ref="CH5" ca="1" si="28">CG5+1</f>
        <v>44684</v>
      </c>
      <c r="CI5" s="10">
        <f t="shared" ref="CI5" ca="1" si="29">CH5+1</f>
        <v>44685</v>
      </c>
      <c r="CJ5" s="10">
        <f t="shared" ref="CJ5" ca="1" si="30">CI5+1</f>
        <v>44686</v>
      </c>
    </row>
    <row r="6" spans="1:88" ht="30" customHeight="1" thickBot="1" x14ac:dyDescent="0.25">
      <c r="A6" s="39" t="s">
        <v>31</v>
      </c>
      <c r="B6" s="66" t="s">
        <v>8</v>
      </c>
      <c r="C6" s="7" t="s">
        <v>2</v>
      </c>
      <c r="D6" s="7" t="s">
        <v>4</v>
      </c>
      <c r="E6" s="7" t="s">
        <v>5</v>
      </c>
      <c r="F6" s="7"/>
      <c r="G6" s="7" t="s">
        <v>6</v>
      </c>
      <c r="H6" s="11" t="str">
        <f t="shared" ref="H6" ca="1" si="31">LEFT(TEXT(H5,"ddd"),1)</f>
        <v>M</v>
      </c>
      <c r="I6" s="11" t="str">
        <f t="shared" ref="I6:AQ6" ca="1" si="32">LEFT(TEXT(I5,"ddd"),1)</f>
        <v>T</v>
      </c>
      <c r="J6" s="11" t="str">
        <f t="shared" ca="1" si="32"/>
        <v>W</v>
      </c>
      <c r="K6" s="11" t="str">
        <f t="shared" ca="1" si="32"/>
        <v>T</v>
      </c>
      <c r="L6" s="11" t="str">
        <f t="shared" ca="1" si="32"/>
        <v>F</v>
      </c>
      <c r="M6" s="11" t="str">
        <f t="shared" ca="1" si="32"/>
        <v>S</v>
      </c>
      <c r="N6" s="11" t="str">
        <f t="shared" ca="1" si="32"/>
        <v>S</v>
      </c>
      <c r="O6" s="11" t="str">
        <f t="shared" ca="1" si="32"/>
        <v>M</v>
      </c>
      <c r="P6" s="11" t="str">
        <f t="shared" ca="1" si="32"/>
        <v>T</v>
      </c>
      <c r="Q6" s="11" t="str">
        <f t="shared" ca="1" si="32"/>
        <v>W</v>
      </c>
      <c r="R6" s="11" t="str">
        <f t="shared" ca="1" si="32"/>
        <v>T</v>
      </c>
      <c r="S6" s="11" t="str">
        <f t="shared" ca="1" si="32"/>
        <v>F</v>
      </c>
      <c r="T6" s="11" t="str">
        <f t="shared" ca="1" si="32"/>
        <v>S</v>
      </c>
      <c r="U6" s="11" t="str">
        <f t="shared" ca="1" si="32"/>
        <v>S</v>
      </c>
      <c r="V6" s="11" t="str">
        <f t="shared" ca="1" si="32"/>
        <v>M</v>
      </c>
      <c r="W6" s="11" t="str">
        <f t="shared" ca="1" si="32"/>
        <v>T</v>
      </c>
      <c r="X6" s="11" t="str">
        <f t="shared" ca="1" si="32"/>
        <v>W</v>
      </c>
      <c r="Y6" s="11" t="str">
        <f t="shared" ca="1" si="32"/>
        <v>T</v>
      </c>
      <c r="Z6" s="11" t="str">
        <f t="shared" ca="1" si="32"/>
        <v>F</v>
      </c>
      <c r="AA6" s="11" t="str">
        <f t="shared" ca="1" si="32"/>
        <v>S</v>
      </c>
      <c r="AB6" s="11" t="str">
        <f t="shared" ca="1" si="32"/>
        <v>S</v>
      </c>
      <c r="AC6" s="11" t="str">
        <f t="shared" ca="1" si="32"/>
        <v>M</v>
      </c>
      <c r="AD6" s="11" t="str">
        <f t="shared" ca="1" si="32"/>
        <v>T</v>
      </c>
      <c r="AE6" s="11" t="str">
        <f t="shared" ca="1" si="32"/>
        <v>W</v>
      </c>
      <c r="AF6" s="11" t="str">
        <f t="shared" ca="1" si="32"/>
        <v>T</v>
      </c>
      <c r="AG6" s="11" t="str">
        <f t="shared" ca="1" si="32"/>
        <v>F</v>
      </c>
      <c r="AH6" s="11" t="str">
        <f t="shared" ca="1" si="32"/>
        <v>S</v>
      </c>
      <c r="AI6" s="11" t="str">
        <f t="shared" ca="1" si="32"/>
        <v>S</v>
      </c>
      <c r="AJ6" s="11" t="str">
        <f t="shared" ca="1" si="32"/>
        <v>M</v>
      </c>
      <c r="AK6" s="11" t="str">
        <f t="shared" ca="1" si="32"/>
        <v>T</v>
      </c>
      <c r="AL6" s="11" t="str">
        <f t="shared" ca="1" si="32"/>
        <v>W</v>
      </c>
      <c r="AM6" s="11" t="str">
        <f t="shared" ca="1" si="32"/>
        <v>T</v>
      </c>
      <c r="AN6" s="11" t="str">
        <f t="shared" ca="1" si="32"/>
        <v>F</v>
      </c>
      <c r="AO6" s="11" t="str">
        <f t="shared" ca="1" si="32"/>
        <v>S</v>
      </c>
      <c r="AP6" s="11" t="str">
        <f t="shared" ca="1" si="32"/>
        <v>S</v>
      </c>
      <c r="AQ6" s="11" t="str">
        <f t="shared" ca="1" si="32"/>
        <v>M</v>
      </c>
      <c r="AR6" s="11" t="str">
        <f t="shared" ref="AR6:BK6" ca="1" si="33">LEFT(TEXT(AR5,"ddd"),1)</f>
        <v>T</v>
      </c>
      <c r="AS6" s="11" t="str">
        <f t="shared" ca="1" si="33"/>
        <v>W</v>
      </c>
      <c r="AT6" s="11" t="str">
        <f t="shared" ca="1" si="33"/>
        <v>T</v>
      </c>
      <c r="AU6" s="11" t="str">
        <f t="shared" ca="1" si="33"/>
        <v>F</v>
      </c>
      <c r="AV6" s="11" t="str">
        <f t="shared" ca="1" si="33"/>
        <v>S</v>
      </c>
      <c r="AW6" s="11" t="str">
        <f t="shared" ca="1" si="33"/>
        <v>S</v>
      </c>
      <c r="AX6" s="11" t="str">
        <f t="shared" ca="1" si="33"/>
        <v>M</v>
      </c>
      <c r="AY6" s="11" t="str">
        <f t="shared" ca="1" si="33"/>
        <v>T</v>
      </c>
      <c r="AZ6" s="11" t="str">
        <f t="shared" ca="1" si="33"/>
        <v>W</v>
      </c>
      <c r="BA6" s="11" t="str">
        <f t="shared" ca="1" si="33"/>
        <v>T</v>
      </c>
      <c r="BB6" s="11" t="str">
        <f t="shared" ca="1" si="33"/>
        <v>F</v>
      </c>
      <c r="BC6" s="11" t="str">
        <f t="shared" ca="1" si="33"/>
        <v>S</v>
      </c>
      <c r="BD6" s="11" t="str">
        <f t="shared" ca="1" si="33"/>
        <v>S</v>
      </c>
      <c r="BE6" s="11" t="str">
        <f t="shared" ca="1" si="33"/>
        <v>M</v>
      </c>
      <c r="BF6" s="11" t="str">
        <f t="shared" ca="1" si="33"/>
        <v>T</v>
      </c>
      <c r="BG6" s="11" t="str">
        <f t="shared" ca="1" si="33"/>
        <v>W</v>
      </c>
      <c r="BH6" s="11" t="str">
        <f t="shared" ca="1" si="33"/>
        <v>T</v>
      </c>
      <c r="BI6" s="11" t="str">
        <f t="shared" ca="1" si="33"/>
        <v>F</v>
      </c>
      <c r="BJ6" s="11" t="str">
        <f t="shared" ca="1" si="33"/>
        <v>S</v>
      </c>
      <c r="BK6" s="11" t="str">
        <f t="shared" ca="1" si="33"/>
        <v>S</v>
      </c>
      <c r="BL6" s="11" t="str">
        <f t="shared" ref="BL6:BZ6" ca="1" si="34">LEFT(TEXT(BL5,"ddd"),1)</f>
        <v>M</v>
      </c>
      <c r="BM6" s="11" t="str">
        <f t="shared" ca="1" si="34"/>
        <v>T</v>
      </c>
      <c r="BN6" s="11" t="str">
        <f t="shared" ca="1" si="34"/>
        <v>W</v>
      </c>
      <c r="BO6" s="11" t="str">
        <f t="shared" ca="1" si="34"/>
        <v>T</v>
      </c>
      <c r="BP6" s="11" t="str">
        <f t="shared" ca="1" si="34"/>
        <v>F</v>
      </c>
      <c r="BQ6" s="11" t="str">
        <f t="shared" ca="1" si="34"/>
        <v>S</v>
      </c>
      <c r="BR6" s="11" t="str">
        <f t="shared" ca="1" si="34"/>
        <v>S</v>
      </c>
      <c r="BS6" s="11" t="str">
        <f t="shared" ca="1" si="34"/>
        <v>M</v>
      </c>
      <c r="BT6" s="11" t="str">
        <f t="shared" ca="1" si="34"/>
        <v>T</v>
      </c>
      <c r="BU6" s="11" t="str">
        <f t="shared" ca="1" si="34"/>
        <v>W</v>
      </c>
      <c r="BV6" s="11" t="str">
        <f t="shared" ca="1" si="34"/>
        <v>T</v>
      </c>
      <c r="BW6" s="11" t="str">
        <f t="shared" ca="1" si="34"/>
        <v>F</v>
      </c>
      <c r="BX6" s="11" t="str">
        <f t="shared" ca="1" si="34"/>
        <v>S</v>
      </c>
      <c r="BY6" s="11" t="str">
        <f t="shared" ca="1" si="34"/>
        <v>S</v>
      </c>
      <c r="BZ6" s="11" t="str">
        <f t="shared" ca="1" si="34"/>
        <v>M</v>
      </c>
      <c r="CA6" s="11" t="str">
        <f t="shared" ref="CA6:CE6" ca="1" si="35">LEFT(TEXT(CA5,"ddd"),1)</f>
        <v>T</v>
      </c>
      <c r="CB6" s="11" t="str">
        <f t="shared" ca="1" si="35"/>
        <v>W</v>
      </c>
      <c r="CC6" s="11" t="str">
        <f t="shared" ca="1" si="35"/>
        <v>T</v>
      </c>
      <c r="CD6" s="11" t="str">
        <f t="shared" ca="1" si="35"/>
        <v>F</v>
      </c>
      <c r="CE6" s="11" t="str">
        <f t="shared" ca="1" si="35"/>
        <v>S</v>
      </c>
      <c r="CF6" s="11" t="str">
        <f t="shared" ref="CF6:CJ6" ca="1" si="36">LEFT(TEXT(CF5,"ddd"),1)</f>
        <v>S</v>
      </c>
      <c r="CG6" s="11" t="str">
        <f t="shared" ca="1" si="36"/>
        <v>M</v>
      </c>
      <c r="CH6" s="11" t="str">
        <f t="shared" ca="1" si="36"/>
        <v>T</v>
      </c>
      <c r="CI6" s="11" t="str">
        <f t="shared" ca="1" si="36"/>
        <v>W</v>
      </c>
      <c r="CJ6" s="11" t="str">
        <f t="shared" ca="1" si="36"/>
        <v>T</v>
      </c>
    </row>
    <row r="7" spans="1:88" ht="30" hidden="1" customHeight="1" thickBot="1" x14ac:dyDescent="0.25">
      <c r="A7" s="38" t="s">
        <v>26</v>
      </c>
      <c r="D7"/>
      <c r="G7" t="str">
        <f>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row>
    <row r="8" spans="1:88" s="2" customFormat="1" ht="30" customHeight="1" thickBot="1" x14ac:dyDescent="0.25">
      <c r="A8" s="39" t="s">
        <v>32</v>
      </c>
      <c r="B8" s="67" t="s">
        <v>37</v>
      </c>
      <c r="C8" s="14"/>
      <c r="D8" s="15"/>
      <c r="E8" s="16"/>
      <c r="F8" s="13"/>
      <c r="G8" s="13" t="str">
        <f t="shared" ref="G8:G33" si="37">IF(OR(ISBLANK(task_start),ISBLANK(task_end)),"",task_end-task_start+1)</f>
        <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row>
    <row r="9" spans="1:88" s="2" customFormat="1" ht="30" customHeight="1" thickBot="1" x14ac:dyDescent="0.25">
      <c r="A9" s="39" t="s">
        <v>33</v>
      </c>
      <c r="B9" s="68" t="s">
        <v>39</v>
      </c>
      <c r="C9" s="17">
        <v>0.9</v>
      </c>
      <c r="D9" s="52">
        <f ca="1">Project_Start</f>
        <v>44608</v>
      </c>
      <c r="E9" s="52">
        <f ca="1">D9+3</f>
        <v>44611</v>
      </c>
      <c r="F9" s="13"/>
      <c r="G9" s="13">
        <f t="shared" ca="1" si="37"/>
        <v>4</v>
      </c>
      <c r="H9" s="24"/>
      <c r="I9" s="24"/>
      <c r="J9" s="24"/>
      <c r="K9" s="48"/>
      <c r="L9" s="48"/>
      <c r="M9" s="48"/>
      <c r="N9" s="48"/>
      <c r="O9" s="48"/>
      <c r="P9" s="48"/>
      <c r="Q9" s="48"/>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row>
    <row r="10" spans="1:88" s="2" customFormat="1" ht="30" customHeight="1" thickBot="1" x14ac:dyDescent="0.25">
      <c r="A10" s="39" t="s">
        <v>34</v>
      </c>
      <c r="B10" s="69" t="s">
        <v>40</v>
      </c>
      <c r="C10" s="17">
        <v>0.3</v>
      </c>
      <c r="D10" s="52">
        <f ca="1">D9</f>
        <v>44608</v>
      </c>
      <c r="E10" s="52">
        <f ca="1">D10+3</f>
        <v>44611</v>
      </c>
      <c r="F10" s="13"/>
      <c r="G10" s="13">
        <f t="shared" ca="1" si="37"/>
        <v>4</v>
      </c>
      <c r="H10" s="24"/>
      <c r="I10" s="24"/>
      <c r="J10" s="24"/>
      <c r="K10" s="24"/>
      <c r="L10" s="24"/>
      <c r="M10" s="24"/>
      <c r="N10" s="24"/>
      <c r="O10" s="24"/>
      <c r="P10" s="24"/>
      <c r="Q10" s="24"/>
      <c r="R10" s="24"/>
      <c r="S10" s="24"/>
      <c r="T10" s="25"/>
      <c r="U10" s="25"/>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row>
    <row r="11" spans="1:88" s="2" customFormat="1" ht="30" customHeight="1" thickBot="1" x14ac:dyDescent="0.25">
      <c r="A11" s="38"/>
      <c r="B11" s="69" t="s">
        <v>41</v>
      </c>
      <c r="C11" s="17">
        <v>0.8</v>
      </c>
      <c r="D11" s="52">
        <f ca="1">E10</f>
        <v>44611</v>
      </c>
      <c r="E11" s="52">
        <f ca="1">D11+2</f>
        <v>44613</v>
      </c>
      <c r="F11" s="13"/>
      <c r="G11" s="13">
        <f t="shared" ca="1" si="37"/>
        <v>3</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row>
    <row r="12" spans="1:88" s="2" customFormat="1" ht="30" customHeight="1" thickBot="1" x14ac:dyDescent="0.25">
      <c r="A12" s="38"/>
      <c r="B12" s="69" t="s">
        <v>42</v>
      </c>
      <c r="C12" s="17">
        <v>0</v>
      </c>
      <c r="D12" s="52">
        <f ca="1">E11</f>
        <v>44613</v>
      </c>
      <c r="E12" s="52">
        <f ca="1">D12+4</f>
        <v>44617</v>
      </c>
      <c r="F12" s="13"/>
      <c r="G12" s="13">
        <f t="shared" ca="1" si="37"/>
        <v>5</v>
      </c>
      <c r="H12" s="24"/>
      <c r="I12" s="24"/>
      <c r="J12" s="24"/>
      <c r="K12" s="24"/>
      <c r="L12" s="24"/>
      <c r="M12" s="24"/>
      <c r="N12" s="24"/>
      <c r="O12" s="24"/>
      <c r="P12" s="24"/>
      <c r="Q12" s="24"/>
      <c r="R12" s="24"/>
      <c r="S12" s="24"/>
      <c r="T12" s="24"/>
      <c r="U12" s="24"/>
      <c r="V12" s="24"/>
      <c r="W12" s="24"/>
      <c r="X12" s="25"/>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row>
    <row r="13" spans="1:88" s="2" customFormat="1" ht="30" customHeight="1" thickBot="1" x14ac:dyDescent="0.25">
      <c r="A13" s="38"/>
      <c r="B13" s="69" t="s">
        <v>43</v>
      </c>
      <c r="C13" s="17">
        <v>0</v>
      </c>
      <c r="D13" s="52">
        <f ca="1">D12</f>
        <v>44613</v>
      </c>
      <c r="E13" s="52">
        <f ca="1">D13+5</f>
        <v>44618</v>
      </c>
      <c r="F13" s="13"/>
      <c r="G13" s="13"/>
      <c r="H13" s="24"/>
      <c r="I13" s="24"/>
      <c r="J13" s="24"/>
      <c r="K13" s="24"/>
      <c r="L13" s="24"/>
      <c r="M13" s="24"/>
      <c r="N13" s="24"/>
      <c r="O13" s="24"/>
      <c r="P13" s="24"/>
      <c r="Q13" s="24"/>
      <c r="R13" s="24"/>
      <c r="S13" s="24"/>
      <c r="T13" s="24"/>
      <c r="U13" s="24"/>
      <c r="V13" s="24"/>
      <c r="W13" s="24"/>
      <c r="X13" s="25"/>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row>
    <row r="14" spans="1:88" s="2" customFormat="1" ht="30" customHeight="1" thickBot="1" x14ac:dyDescent="0.25">
      <c r="A14" s="38"/>
      <c r="B14" s="69" t="s">
        <v>44</v>
      </c>
      <c r="C14" s="17">
        <v>0</v>
      </c>
      <c r="D14" s="52">
        <f ca="1">D13</f>
        <v>44613</v>
      </c>
      <c r="E14" s="52">
        <f ca="1">E13</f>
        <v>44618</v>
      </c>
      <c r="F14" s="13"/>
      <c r="G14" s="13"/>
      <c r="H14" s="24"/>
      <c r="I14" s="24"/>
      <c r="J14" s="24"/>
      <c r="K14" s="24"/>
      <c r="L14" s="24"/>
      <c r="M14" s="24"/>
      <c r="N14" s="24"/>
      <c r="O14" s="24"/>
      <c r="P14" s="24"/>
      <c r="Q14" s="24"/>
      <c r="R14" s="24"/>
      <c r="S14" s="24"/>
      <c r="T14" s="24"/>
      <c r="U14" s="24"/>
      <c r="V14" s="24"/>
      <c r="W14" s="24"/>
      <c r="X14" s="25"/>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row>
    <row r="15" spans="1:88" s="2" customFormat="1" ht="30" customHeight="1" thickBot="1" x14ac:dyDescent="0.25">
      <c r="A15" s="38"/>
      <c r="B15" s="69" t="s">
        <v>45</v>
      </c>
      <c r="C15" s="17">
        <v>0</v>
      </c>
      <c r="D15" s="52">
        <f ca="1">E12</f>
        <v>44617</v>
      </c>
      <c r="E15" s="52">
        <f ca="1">D15+5</f>
        <v>44622</v>
      </c>
      <c r="F15" s="13"/>
      <c r="G15" s="13"/>
      <c r="H15" s="24"/>
      <c r="I15" s="24"/>
      <c r="J15" s="24"/>
      <c r="K15" s="24"/>
      <c r="L15" s="24"/>
      <c r="M15" s="24"/>
      <c r="N15" s="24"/>
      <c r="O15" s="24"/>
      <c r="P15" s="24"/>
      <c r="Q15" s="24"/>
      <c r="R15" s="24"/>
      <c r="S15" s="24"/>
      <c r="T15" s="24"/>
      <c r="U15" s="24"/>
      <c r="V15" s="24"/>
      <c r="W15" s="24"/>
      <c r="X15" s="25"/>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row>
    <row r="16" spans="1:88" s="2" customFormat="1" ht="30" customHeight="1" thickBot="1" x14ac:dyDescent="0.25">
      <c r="A16" s="38"/>
      <c r="B16" s="69" t="s">
        <v>46</v>
      </c>
      <c r="C16" s="17">
        <v>0</v>
      </c>
      <c r="D16" s="52">
        <f ca="1">E11</f>
        <v>44613</v>
      </c>
      <c r="E16" s="52">
        <f ca="1">D16+1</f>
        <v>44614</v>
      </c>
      <c r="F16" s="13"/>
      <c r="G16" s="13"/>
      <c r="H16" s="24"/>
      <c r="I16" s="24"/>
      <c r="J16" s="24"/>
      <c r="K16" s="24"/>
      <c r="L16" s="24"/>
      <c r="M16" s="24"/>
      <c r="N16" s="24"/>
      <c r="O16" s="24"/>
      <c r="P16" s="24"/>
      <c r="Q16" s="24"/>
      <c r="R16" s="24"/>
      <c r="S16" s="24"/>
      <c r="T16" s="24"/>
      <c r="U16" s="24"/>
      <c r="V16" s="24"/>
      <c r="W16" s="24"/>
      <c r="X16" s="25"/>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row>
    <row r="17" spans="1:88" s="2" customFormat="1" ht="30" customHeight="1" thickBot="1" x14ac:dyDescent="0.25">
      <c r="A17" s="38"/>
      <c r="B17" s="69" t="s">
        <v>47</v>
      </c>
      <c r="C17" s="17">
        <v>0</v>
      </c>
      <c r="D17" s="52">
        <f ca="1">E15</f>
        <v>44622</v>
      </c>
      <c r="E17" s="52">
        <f ca="1">D17+4</f>
        <v>44626</v>
      </c>
      <c r="F17" s="13"/>
      <c r="G17" s="13"/>
      <c r="H17" s="24"/>
      <c r="I17" s="24"/>
      <c r="J17" s="24"/>
      <c r="K17" s="24"/>
      <c r="L17" s="24"/>
      <c r="M17" s="24"/>
      <c r="N17" s="24"/>
      <c r="O17" s="24"/>
      <c r="P17" s="24"/>
      <c r="Q17" s="24"/>
      <c r="R17" s="24"/>
      <c r="S17" s="24"/>
      <c r="T17" s="24"/>
      <c r="U17" s="24"/>
      <c r="V17" s="24"/>
      <c r="W17" s="24"/>
      <c r="X17" s="25"/>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row>
    <row r="18" spans="1:88" s="2" customFormat="1" ht="30" customHeight="1" thickBot="1" x14ac:dyDescent="0.25">
      <c r="A18" s="38"/>
      <c r="B18" s="69" t="s">
        <v>48</v>
      </c>
      <c r="C18" s="17">
        <v>0</v>
      </c>
      <c r="D18" s="52">
        <f ca="1">D16</f>
        <v>44613</v>
      </c>
      <c r="E18" s="52">
        <f ca="1">E16</f>
        <v>44614</v>
      </c>
      <c r="F18" s="13"/>
      <c r="G18" s="13"/>
      <c r="H18" s="24"/>
      <c r="I18" s="24"/>
      <c r="J18" s="24"/>
      <c r="K18" s="24"/>
      <c r="L18" s="24"/>
      <c r="M18" s="24"/>
      <c r="N18" s="24"/>
      <c r="O18" s="24"/>
      <c r="P18" s="24"/>
      <c r="Q18" s="24"/>
      <c r="R18" s="24"/>
      <c r="S18" s="24"/>
      <c r="T18" s="24"/>
      <c r="U18" s="24"/>
      <c r="V18" s="24"/>
      <c r="W18" s="24"/>
      <c r="X18" s="25"/>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row>
    <row r="19" spans="1:88" s="2" customFormat="1" ht="30" customHeight="1" thickBot="1" x14ac:dyDescent="0.25">
      <c r="A19" s="38"/>
      <c r="B19" s="69" t="s">
        <v>56</v>
      </c>
      <c r="C19" s="17">
        <v>0</v>
      </c>
      <c r="D19" s="52">
        <f ca="1">E17+1</f>
        <v>44627</v>
      </c>
      <c r="E19" s="52"/>
      <c r="F19" s="13"/>
      <c r="G19" s="13"/>
      <c r="H19" s="24"/>
      <c r="I19" s="24"/>
      <c r="J19" s="24"/>
      <c r="K19" s="24"/>
      <c r="L19" s="24"/>
      <c r="M19" s="24"/>
      <c r="N19" s="24"/>
      <c r="O19" s="24"/>
      <c r="P19" s="24"/>
      <c r="Q19" s="24"/>
      <c r="R19" s="24"/>
      <c r="S19" s="24"/>
      <c r="T19" s="24"/>
      <c r="U19" s="24"/>
      <c r="V19" s="24"/>
      <c r="W19" s="24"/>
      <c r="X19" s="25"/>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row>
    <row r="20" spans="1:88" s="60" customFormat="1" ht="18" customHeight="1" thickBot="1" x14ac:dyDescent="0.25">
      <c r="A20" s="56"/>
      <c r="B20" s="70"/>
      <c r="C20" s="57"/>
      <c r="D20" s="58"/>
      <c r="E20" s="58"/>
      <c r="F20" s="59"/>
      <c r="G20" s="59"/>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row>
    <row r="21" spans="1:88" s="2" customFormat="1" ht="30" customHeight="1" thickBot="1" x14ac:dyDescent="0.25">
      <c r="A21" s="39" t="s">
        <v>35</v>
      </c>
      <c r="B21" s="71" t="s">
        <v>38</v>
      </c>
      <c r="C21" s="18"/>
      <c r="D21" s="53"/>
      <c r="E21" s="54"/>
      <c r="F21" s="13"/>
      <c r="G21" s="13" t="str">
        <f t="shared" si="37"/>
        <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row>
    <row r="22" spans="1:88" s="2" customFormat="1" ht="30" customHeight="1" thickBot="1" x14ac:dyDescent="0.25">
      <c r="A22" s="39"/>
      <c r="B22" s="72" t="s">
        <v>49</v>
      </c>
      <c r="C22" s="19">
        <v>0</v>
      </c>
      <c r="D22" s="55">
        <f ca="1">D19+2</f>
        <v>44629</v>
      </c>
      <c r="E22" s="55">
        <f ca="1">D22+14</f>
        <v>44643</v>
      </c>
      <c r="F22" s="13"/>
      <c r="G22" s="13">
        <f t="shared" ca="1" si="37"/>
        <v>15</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row>
    <row r="23" spans="1:88" s="2" customFormat="1" ht="30" customHeight="1" thickBot="1" x14ac:dyDescent="0.25">
      <c r="A23" s="38"/>
      <c r="B23" s="72" t="s">
        <v>57</v>
      </c>
      <c r="C23" s="19">
        <v>0</v>
      </c>
      <c r="D23" s="55">
        <f ca="1">D22</f>
        <v>44629</v>
      </c>
      <c r="E23" s="55">
        <f ca="1">E22</f>
        <v>44643</v>
      </c>
      <c r="F23" s="13"/>
      <c r="G23" s="13">
        <f t="shared" ca="1" si="37"/>
        <v>15</v>
      </c>
      <c r="H23" s="24"/>
      <c r="I23" s="24"/>
      <c r="J23" s="24"/>
      <c r="K23" s="24"/>
      <c r="L23" s="24"/>
      <c r="M23" s="24"/>
      <c r="N23" s="24"/>
      <c r="O23" s="24"/>
      <c r="P23" s="24"/>
      <c r="Q23" s="24"/>
      <c r="R23" s="24"/>
      <c r="S23" s="24"/>
      <c r="T23" s="25"/>
      <c r="U23" s="25"/>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row>
    <row r="24" spans="1:88" s="2" customFormat="1" ht="30" customHeight="1" thickBot="1" x14ac:dyDescent="0.25">
      <c r="A24" s="38"/>
      <c r="B24" s="72" t="s">
        <v>58</v>
      </c>
      <c r="C24" s="19">
        <v>0</v>
      </c>
      <c r="D24" s="55">
        <f ca="1">D23</f>
        <v>44629</v>
      </c>
      <c r="E24" s="55">
        <f ca="1">E23</f>
        <v>44643</v>
      </c>
      <c r="F24" s="13"/>
      <c r="G24" s="13">
        <f t="shared" ca="1" si="37"/>
        <v>15</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row>
    <row r="25" spans="1:88" s="2" customFormat="1" ht="30" customHeight="1" thickBot="1" x14ac:dyDescent="0.25">
      <c r="A25" s="38"/>
      <c r="B25" s="72" t="s">
        <v>59</v>
      </c>
      <c r="C25" s="19">
        <v>0</v>
      </c>
      <c r="D25" s="55">
        <f ca="1">E24</f>
        <v>44643</v>
      </c>
      <c r="E25" s="55">
        <f ca="1">D25+3</f>
        <v>44646</v>
      </c>
      <c r="F25" s="13"/>
      <c r="G25" s="13">
        <f t="shared" ca="1" si="37"/>
        <v>4</v>
      </c>
      <c r="H25" s="24"/>
      <c r="I25" s="24"/>
      <c r="J25" s="24"/>
      <c r="K25" s="24"/>
      <c r="L25" s="24"/>
      <c r="M25" s="24"/>
      <c r="N25" s="24"/>
      <c r="O25" s="24"/>
      <c r="P25" s="24"/>
      <c r="Q25" s="24"/>
      <c r="R25" s="24"/>
      <c r="S25" s="24"/>
      <c r="T25" s="24"/>
      <c r="U25" s="24"/>
      <c r="V25" s="24"/>
      <c r="W25" s="24"/>
      <c r="X25" s="25"/>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row>
    <row r="26" spans="1:88" s="2" customFormat="1" ht="30" customHeight="1" thickBot="1" x14ac:dyDescent="0.25">
      <c r="A26" s="38"/>
      <c r="B26" s="72" t="s">
        <v>53</v>
      </c>
      <c r="C26" s="19">
        <v>0</v>
      </c>
      <c r="D26" s="55">
        <f ca="1">E25</f>
        <v>44646</v>
      </c>
      <c r="E26" s="55">
        <f ca="1">D26+9</f>
        <v>44655</v>
      </c>
      <c r="F26" s="13"/>
      <c r="G26" s="13"/>
      <c r="H26" s="24"/>
      <c r="I26" s="24"/>
      <c r="J26" s="24"/>
      <c r="K26" s="24"/>
      <c r="L26" s="24"/>
      <c r="M26" s="24"/>
      <c r="N26" s="24"/>
      <c r="O26" s="24"/>
      <c r="P26" s="24"/>
      <c r="Q26" s="24"/>
      <c r="R26" s="24"/>
      <c r="S26" s="24"/>
      <c r="T26" s="24"/>
      <c r="U26" s="24"/>
      <c r="V26" s="24"/>
      <c r="W26" s="24"/>
      <c r="X26" s="25"/>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row>
    <row r="27" spans="1:88" s="2" customFormat="1" ht="30" customHeight="1" thickBot="1" x14ac:dyDescent="0.25">
      <c r="A27" s="38"/>
      <c r="B27" s="72" t="s">
        <v>54</v>
      </c>
      <c r="C27" s="19">
        <v>0</v>
      </c>
      <c r="D27" s="55">
        <f ca="1">D26</f>
        <v>44646</v>
      </c>
      <c r="E27" s="55">
        <f ca="1">E26</f>
        <v>44655</v>
      </c>
      <c r="F27" s="13"/>
      <c r="G27" s="13"/>
      <c r="H27" s="24"/>
      <c r="I27" s="24"/>
      <c r="J27" s="24"/>
      <c r="K27" s="24"/>
      <c r="L27" s="24"/>
      <c r="M27" s="24"/>
      <c r="N27" s="24"/>
      <c r="O27" s="24"/>
      <c r="P27" s="24"/>
      <c r="Q27" s="24"/>
      <c r="R27" s="24"/>
      <c r="S27" s="24"/>
      <c r="T27" s="24"/>
      <c r="U27" s="24"/>
      <c r="V27" s="24"/>
      <c r="W27" s="24"/>
      <c r="X27" s="25"/>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row>
    <row r="28" spans="1:88" s="2" customFormat="1" ht="18" customHeight="1" thickBot="1" x14ac:dyDescent="0.25">
      <c r="A28" s="38"/>
      <c r="B28" s="76" t="s">
        <v>63</v>
      </c>
      <c r="C28" s="78">
        <v>1</v>
      </c>
      <c r="D28" s="77">
        <f ca="1">E27+9</f>
        <v>44664</v>
      </c>
      <c r="E28" s="77">
        <f ca="1">D28+6</f>
        <v>44670</v>
      </c>
      <c r="F28" s="13"/>
      <c r="G28" s="13"/>
      <c r="H28" s="24"/>
      <c r="I28" s="24"/>
      <c r="J28" s="24"/>
      <c r="K28" s="24"/>
      <c r="L28" s="24"/>
      <c r="M28" s="24"/>
      <c r="N28" s="24"/>
      <c r="O28" s="24"/>
      <c r="P28" s="24"/>
      <c r="Q28" s="24"/>
      <c r="R28" s="24"/>
      <c r="S28" s="24"/>
      <c r="T28" s="24"/>
      <c r="U28" s="24"/>
      <c r="V28" s="24"/>
      <c r="W28" s="24"/>
      <c r="X28" s="25"/>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row>
    <row r="29" spans="1:88" s="2" customFormat="1" ht="30" customHeight="1" thickBot="1" x14ac:dyDescent="0.25">
      <c r="A29" s="38"/>
      <c r="B29" s="72" t="s">
        <v>61</v>
      </c>
      <c r="C29" s="19">
        <v>0</v>
      </c>
      <c r="D29" s="55">
        <f ca="1">E27</f>
        <v>44655</v>
      </c>
      <c r="E29" s="55">
        <f ca="1">D29+14</f>
        <v>44669</v>
      </c>
      <c r="F29" s="13"/>
      <c r="G29" s="13"/>
      <c r="H29" s="24"/>
      <c r="I29" s="24"/>
      <c r="J29" s="24"/>
      <c r="K29" s="24"/>
      <c r="L29" s="24"/>
      <c r="M29" s="24"/>
      <c r="N29" s="24"/>
      <c r="O29" s="24"/>
      <c r="P29" s="24"/>
      <c r="Q29" s="24"/>
      <c r="R29" s="24"/>
      <c r="S29" s="24"/>
      <c r="T29" s="24"/>
      <c r="U29" s="24"/>
      <c r="V29" s="24"/>
      <c r="W29" s="24"/>
      <c r="X29" s="25"/>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row>
    <row r="30" spans="1:88" s="2" customFormat="1" ht="30" customHeight="1" thickBot="1" x14ac:dyDescent="0.25">
      <c r="A30" s="38"/>
      <c r="B30" s="72" t="s">
        <v>62</v>
      </c>
      <c r="C30" s="19">
        <v>0</v>
      </c>
      <c r="D30" s="55">
        <f ca="1">D29</f>
        <v>44655</v>
      </c>
      <c r="E30" s="55">
        <f ca="1">E29</f>
        <v>44669</v>
      </c>
      <c r="F30" s="13"/>
      <c r="G30" s="13"/>
      <c r="H30" s="24"/>
      <c r="I30" s="24"/>
      <c r="J30" s="24"/>
      <c r="K30" s="24"/>
      <c r="L30" s="24"/>
      <c r="M30" s="24"/>
      <c r="N30" s="24"/>
      <c r="O30" s="24"/>
      <c r="P30" s="24"/>
      <c r="Q30" s="24"/>
      <c r="R30" s="24"/>
      <c r="S30" s="24"/>
      <c r="T30" s="24"/>
      <c r="U30" s="24"/>
      <c r="V30" s="24"/>
      <c r="W30" s="24"/>
      <c r="X30" s="25"/>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row>
    <row r="31" spans="1:88" s="2" customFormat="1" ht="30" customHeight="1" thickBot="1" x14ac:dyDescent="0.25">
      <c r="A31" s="38"/>
      <c r="B31" s="75" t="s">
        <v>60</v>
      </c>
      <c r="C31" s="19">
        <v>0</v>
      </c>
      <c r="D31" s="55"/>
      <c r="E31" s="55"/>
      <c r="F31" s="13"/>
      <c r="G31" s="13" t="str">
        <f t="shared" si="37"/>
        <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row>
    <row r="32" spans="1:88" s="2" customFormat="1" ht="30" customHeight="1" thickBot="1" x14ac:dyDescent="0.25">
      <c r="A32" s="38" t="s">
        <v>25</v>
      </c>
      <c r="B32" s="73"/>
      <c r="C32" s="12"/>
      <c r="D32" s="42"/>
      <c r="E32" s="42"/>
      <c r="F32" s="13"/>
      <c r="G32" s="13" t="str">
        <f t="shared" si="37"/>
        <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row>
    <row r="33" spans="1:88" s="2" customFormat="1" ht="30" customHeight="1" thickBot="1" x14ac:dyDescent="0.25">
      <c r="A33" s="39" t="s">
        <v>24</v>
      </c>
      <c r="B33" s="74" t="s">
        <v>0</v>
      </c>
      <c r="C33" s="20"/>
      <c r="D33" s="21"/>
      <c r="E33" s="22"/>
      <c r="F33" s="23"/>
      <c r="G33" s="23" t="str">
        <f t="shared" si="37"/>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row>
    <row r="34" spans="1:88" ht="30" customHeight="1" x14ac:dyDescent="0.2">
      <c r="F34" s="5"/>
    </row>
    <row r="35" spans="1:88" ht="30" customHeight="1" x14ac:dyDescent="0.2">
      <c r="E35" s="40"/>
    </row>
  </sheetData>
  <mergeCells count="12">
    <mergeCell ref="BL4:BR4"/>
    <mergeCell ref="BS4:BY4"/>
    <mergeCell ref="BZ4:CF4"/>
    <mergeCell ref="BE4:BK4"/>
    <mergeCell ref="D3:E3"/>
    <mergeCell ref="H4:N4"/>
    <mergeCell ref="O4:U4"/>
    <mergeCell ref="V4:AB4"/>
    <mergeCell ref="AC4:AI4"/>
    <mergeCell ref="AJ4:AP4"/>
    <mergeCell ref="AQ4:AW4"/>
    <mergeCell ref="AX4:BD4"/>
  </mergeCells>
  <conditionalFormatting sqref="C7:C17 C19:C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CJ33">
    <cfRule type="expression" dxfId="2" priority="34">
      <formula>AND(TODAY()&gt;=H$5,TODAY()&lt;I$5)</formula>
    </cfRule>
  </conditionalFormatting>
  <conditionalFormatting sqref="H7:CJ33">
    <cfRule type="expression" dxfId="1" priority="28">
      <formula>AND(task_start&lt;=H$5,ROUNDDOWN((task_end-task_start+1)*task_progress,0)+task_start-1&gt;=H$5)</formula>
    </cfRule>
    <cfRule type="expression" dxfId="0" priority="29" stopIfTrue="1">
      <formula>AND(task_end&gt;=H$5,task_start&lt;I$5)</formula>
    </cfRule>
  </conditionalFormatting>
  <conditionalFormatting sqref="C18">
    <cfRule type="dataBar" priority="1">
      <dataBar>
        <cfvo type="num" val="0"/>
        <cfvo type="num" val="1"/>
        <color theme="0" tint="-0.249977111117893"/>
      </dataBar>
      <extLst>
        <ext xmlns:x14="http://schemas.microsoft.com/office/spreadsheetml/2009/9/main" uri="{B025F937-C7B1-47D3-B67F-A62EFF666E3E}">
          <x14:id>{EC9BAA7B-7163-FD46-A50A-E69AD4323F20}</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D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C7:C17 C19:C33</xm:sqref>
        </x14:conditionalFormatting>
        <x14:conditionalFormatting xmlns:xm="http://schemas.microsoft.com/office/excel/2006/main">
          <x14:cfRule type="dataBar" id="{EC9BAA7B-7163-FD46-A50A-E69AD4323F20}">
            <x14:dataBar minLength="0" maxLength="100" gradient="0">
              <x14:cfvo type="num">
                <xm:f>0</xm:f>
              </x14:cfvo>
              <x14:cfvo type="num">
                <xm:f>1</xm:f>
              </x14:cfvo>
              <x14:negativeFillColor rgb="FFFF0000"/>
              <x14:axisColor rgb="FF000000"/>
            </x14:dataBar>
          </x14:cfRule>
          <xm:sqref>C18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92126-816D-5B43-AA8D-6D6993C6A51E}">
  <dimension ref="A1:A7"/>
  <sheetViews>
    <sheetView workbookViewId="0">
      <selection sqref="A1:A7"/>
    </sheetView>
  </sheetViews>
  <sheetFormatPr baseColWidth="10" defaultRowHeight="15" x14ac:dyDescent="0.2"/>
  <sheetData>
    <row r="1" spans="1:1" ht="16" thickBot="1" x14ac:dyDescent="0.25">
      <c r="A1" s="43" t="s">
        <v>49</v>
      </c>
    </row>
    <row r="2" spans="1:1" ht="16" thickBot="1" x14ac:dyDescent="0.25">
      <c r="A2" s="43" t="s">
        <v>50</v>
      </c>
    </row>
    <row r="3" spans="1:1" ht="16" thickBot="1" x14ac:dyDescent="0.25">
      <c r="A3" s="43" t="s">
        <v>51</v>
      </c>
    </row>
    <row r="4" spans="1:1" ht="16" thickBot="1" x14ac:dyDescent="0.25">
      <c r="A4" s="43" t="s">
        <v>52</v>
      </c>
    </row>
    <row r="5" spans="1:1" ht="16" thickBot="1" x14ac:dyDescent="0.25">
      <c r="A5" s="43" t="s">
        <v>53</v>
      </c>
    </row>
    <row r="6" spans="1:1" ht="16" thickBot="1" x14ac:dyDescent="0.25">
      <c r="A6" s="43" t="s">
        <v>54</v>
      </c>
    </row>
    <row r="7" spans="1:1" x14ac:dyDescent="0.2">
      <c r="A7"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640625" defaultRowHeight="14" x14ac:dyDescent="0.2"/>
  <cols>
    <col min="1" max="1" width="87.1640625" style="28" customWidth="1"/>
    <col min="2" max="16384" width="9.1640625" style="1"/>
  </cols>
  <sheetData>
    <row r="1" spans="1:2" ht="46.5" customHeight="1" x14ac:dyDescent="0.2"/>
    <row r="2" spans="1:2" s="30" customFormat="1" ht="16" x14ac:dyDescent="0.2">
      <c r="A2" s="29" t="s">
        <v>11</v>
      </c>
      <c r="B2" s="29"/>
    </row>
    <row r="3" spans="1:2" s="34" customFormat="1" ht="27" customHeight="1" x14ac:dyDescent="0.2">
      <c r="A3" s="47" t="s">
        <v>16</v>
      </c>
      <c r="B3" s="35"/>
    </row>
    <row r="4" spans="1:2" s="31" customFormat="1" ht="26" x14ac:dyDescent="0.3">
      <c r="A4" s="32" t="s">
        <v>10</v>
      </c>
    </row>
    <row r="5" spans="1:2" ht="74" customHeight="1" x14ac:dyDescent="0.2">
      <c r="A5" s="33" t="s">
        <v>19</v>
      </c>
    </row>
    <row r="6" spans="1:2" ht="26.25" customHeight="1" x14ac:dyDescent="0.2">
      <c r="A6" s="32" t="s">
        <v>22</v>
      </c>
    </row>
    <row r="7" spans="1:2" s="28" customFormat="1" ht="205" customHeight="1" x14ac:dyDescent="0.2">
      <c r="A7" s="37" t="s">
        <v>21</v>
      </c>
    </row>
    <row r="8" spans="1:2" s="31" customFormat="1" ht="26" x14ac:dyDescent="0.3">
      <c r="A8" s="32" t="s">
        <v>12</v>
      </c>
    </row>
    <row r="9" spans="1:2" ht="48" x14ac:dyDescent="0.2">
      <c r="A9" s="33" t="s">
        <v>20</v>
      </c>
    </row>
    <row r="10" spans="1:2" s="28" customFormat="1" ht="28" customHeight="1" x14ac:dyDescent="0.2">
      <c r="A10" s="36" t="s">
        <v>18</v>
      </c>
    </row>
    <row r="11" spans="1:2" s="31" customFormat="1" ht="26" x14ac:dyDescent="0.3">
      <c r="A11" s="32" t="s">
        <v>9</v>
      </c>
    </row>
    <row r="12" spans="1:2" ht="32" x14ac:dyDescent="0.2">
      <c r="A12" s="33" t="s">
        <v>17</v>
      </c>
    </row>
    <row r="13" spans="1:2" s="28" customFormat="1" ht="28" customHeight="1" x14ac:dyDescent="0.2">
      <c r="A13" s="36" t="s">
        <v>3</v>
      </c>
    </row>
    <row r="14" spans="1:2" s="31" customFormat="1" ht="26" x14ac:dyDescent="0.3">
      <c r="A14" s="32" t="s">
        <v>13</v>
      </c>
    </row>
    <row r="15" spans="1:2" ht="75" customHeight="1" x14ac:dyDescent="0.2">
      <c r="A15" s="33" t="s">
        <v>14</v>
      </c>
    </row>
    <row r="16" spans="1:2" ht="64" x14ac:dyDescent="0.2">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Sheet1</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2022-02-16T13:11:50Z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