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schoeters\Documents\Imec USEEG\Matlab\Results\"/>
    </mc:Choice>
  </mc:AlternateContent>
  <xr:revisionPtr revIDLastSave="0" documentId="13_ncr:1_{A943CAF2-0B1F-4932-B3D0-528DD7044602}" xr6:coauthVersionLast="47" xr6:coauthVersionMax="47" xr10:uidLastSave="{00000000-0000-0000-0000-000000000000}"/>
  <bookViews>
    <workbookView xWindow="5190" yWindow="2910" windowWidth="21600" windowHeight="11385" activeTab="1" xr2:uid="{2FEA3724-0979-4D46-96B0-CC5D84416FEE}"/>
  </bookViews>
  <sheets>
    <sheet name="kAus" sheetId="1" r:id="rId1"/>
    <sheet name="A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2" l="1"/>
  <c r="I50" i="2"/>
  <c r="G50" i="2"/>
  <c r="F50" i="2"/>
  <c r="D50" i="2"/>
  <c r="C50" i="2"/>
  <c r="J49" i="2"/>
  <c r="I49" i="2"/>
  <c r="G49" i="2"/>
  <c r="F49" i="2"/>
  <c r="D49" i="2"/>
  <c r="C49" i="2"/>
  <c r="J39" i="2"/>
  <c r="C28" i="2"/>
  <c r="D28" i="2"/>
  <c r="C45" i="2" s="1"/>
  <c r="E28" i="2"/>
  <c r="D45" i="2" s="1"/>
  <c r="F28" i="2"/>
  <c r="G28" i="2"/>
  <c r="F45" i="2" s="1"/>
  <c r="H28" i="2"/>
  <c r="G45" i="2" s="1"/>
  <c r="I28" i="2"/>
  <c r="J28" i="2"/>
  <c r="I45" i="2" s="1"/>
  <c r="K28" i="2"/>
  <c r="J45" i="2" s="1"/>
  <c r="C29" i="2"/>
  <c r="D29" i="2"/>
  <c r="C46" i="2" s="1"/>
  <c r="E29" i="2"/>
  <c r="D46" i="2" s="1"/>
  <c r="F29" i="2"/>
  <c r="G29" i="2"/>
  <c r="F46" i="2" s="1"/>
  <c r="H29" i="2"/>
  <c r="I29" i="2"/>
  <c r="J29" i="2"/>
  <c r="I46" i="2" s="1"/>
  <c r="K29" i="2"/>
  <c r="J46" i="2" s="1"/>
  <c r="C30" i="2"/>
  <c r="D30" i="2"/>
  <c r="E30" i="2"/>
  <c r="D47" i="2" s="1"/>
  <c r="F30" i="2"/>
  <c r="G30" i="2"/>
  <c r="H30" i="2"/>
  <c r="G47" i="2" s="1"/>
  <c r="I30" i="2"/>
  <c r="J30" i="2"/>
  <c r="I47" i="2" s="1"/>
  <c r="K30" i="2"/>
  <c r="J47" i="2" s="1"/>
  <c r="C31" i="2"/>
  <c r="D31" i="2"/>
  <c r="C48" i="2" s="1"/>
  <c r="E31" i="2"/>
  <c r="D48" i="2" s="1"/>
  <c r="F31" i="2"/>
  <c r="G31" i="2"/>
  <c r="F48" i="2" s="1"/>
  <c r="H31" i="2"/>
  <c r="G48" i="2" s="1"/>
  <c r="I31" i="2"/>
  <c r="J31" i="2"/>
  <c r="I48" i="2" s="1"/>
  <c r="K31" i="2"/>
  <c r="C22" i="2"/>
  <c r="D22" i="2"/>
  <c r="C37" i="2" s="1"/>
  <c r="E22" i="2"/>
  <c r="F22" i="2"/>
  <c r="G22" i="2"/>
  <c r="F37" i="2" s="1"/>
  <c r="H22" i="2"/>
  <c r="G37" i="2" s="1"/>
  <c r="I22" i="2"/>
  <c r="J22" i="2"/>
  <c r="K22" i="2"/>
  <c r="J37" i="2" s="1"/>
  <c r="C23" i="2"/>
  <c r="D23" i="2"/>
  <c r="E23" i="2"/>
  <c r="F23" i="2"/>
  <c r="G23" i="2"/>
  <c r="F38" i="2" s="1"/>
  <c r="H23" i="2"/>
  <c r="G38" i="2" s="1"/>
  <c r="I23" i="2"/>
  <c r="J23" i="2"/>
  <c r="I38" i="2" s="1"/>
  <c r="K23" i="2"/>
  <c r="J38" i="2" s="1"/>
  <c r="C24" i="2"/>
  <c r="D24" i="2"/>
  <c r="C39" i="2" s="1"/>
  <c r="E24" i="2"/>
  <c r="D39" i="2" s="1"/>
  <c r="F24" i="2"/>
  <c r="G24" i="2"/>
  <c r="F39" i="2" s="1"/>
  <c r="H24" i="2"/>
  <c r="G39" i="2" s="1"/>
  <c r="I24" i="2"/>
  <c r="J24" i="2"/>
  <c r="I39" i="2" s="1"/>
  <c r="K24" i="2"/>
  <c r="D21" i="2"/>
  <c r="E21" i="2"/>
  <c r="F21" i="2"/>
  <c r="G21" i="2"/>
  <c r="F36" i="2" s="1"/>
  <c r="F40" i="2" s="1"/>
  <c r="H21" i="2"/>
  <c r="G36" i="2" s="1"/>
  <c r="I21" i="2"/>
  <c r="J21" i="2"/>
  <c r="I36" i="2" s="1"/>
  <c r="K21" i="2"/>
  <c r="C21" i="2"/>
  <c r="F42" i="1"/>
  <c r="G42" i="1"/>
  <c r="I42" i="1"/>
  <c r="J42" i="1"/>
  <c r="F43" i="1"/>
  <c r="G43" i="1"/>
  <c r="I43" i="1"/>
  <c r="J43" i="1"/>
  <c r="F44" i="1"/>
  <c r="G44" i="1"/>
  <c r="I44" i="1"/>
  <c r="J44" i="1"/>
  <c r="F45" i="1"/>
  <c r="G45" i="1"/>
  <c r="I45" i="1"/>
  <c r="J45" i="1"/>
  <c r="C42" i="1"/>
  <c r="D42" i="1"/>
  <c r="C43" i="1"/>
  <c r="D43" i="1"/>
  <c r="C44" i="1"/>
  <c r="D44" i="1"/>
  <c r="C45" i="1"/>
  <c r="D45" i="1"/>
  <c r="J38" i="1"/>
  <c r="I38" i="1"/>
  <c r="J37" i="1"/>
  <c r="I37" i="1"/>
  <c r="J36" i="1"/>
  <c r="I36" i="1"/>
  <c r="J35" i="1"/>
  <c r="I35" i="1"/>
  <c r="G38" i="1"/>
  <c r="F38" i="1"/>
  <c r="G37" i="1"/>
  <c r="F37" i="1"/>
  <c r="G36" i="1"/>
  <c r="F36" i="1"/>
  <c r="G35" i="1"/>
  <c r="F35" i="1"/>
  <c r="D36" i="1"/>
  <c r="D37" i="1"/>
  <c r="D38" i="1"/>
  <c r="D35" i="1"/>
  <c r="C36" i="1"/>
  <c r="C37" i="1"/>
  <c r="C38" i="1"/>
  <c r="C35" i="1"/>
  <c r="C30" i="1"/>
  <c r="D30" i="1"/>
  <c r="E30" i="1"/>
  <c r="F30" i="1"/>
  <c r="G30" i="1"/>
  <c r="H30" i="1"/>
  <c r="I30" i="1"/>
  <c r="J30" i="1"/>
  <c r="K3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D20" i="1"/>
  <c r="E20" i="1"/>
  <c r="F20" i="1"/>
  <c r="G20" i="1"/>
  <c r="H20" i="1"/>
  <c r="I20" i="1"/>
  <c r="J20" i="1"/>
  <c r="K20" i="1"/>
  <c r="C20" i="1"/>
  <c r="G40" i="2" l="1"/>
  <c r="I37" i="2"/>
  <c r="I41" i="2" s="1"/>
  <c r="C47" i="2"/>
  <c r="J48" i="2"/>
  <c r="D36" i="2"/>
  <c r="G41" i="2"/>
  <c r="C36" i="2"/>
  <c r="D38" i="2"/>
  <c r="F41" i="2"/>
  <c r="J36" i="2"/>
  <c r="C38" i="2"/>
  <c r="D37" i="2"/>
  <c r="F47" i="2"/>
  <c r="G46" i="2"/>
  <c r="I40" i="2"/>
  <c r="J40" i="2" l="1"/>
  <c r="J41" i="2"/>
  <c r="C40" i="2"/>
  <c r="C41" i="2"/>
  <c r="D40" i="2"/>
  <c r="D41" i="2"/>
</calcChain>
</file>

<file path=xl/sharedStrings.xml><?xml version="1.0" encoding="utf-8"?>
<sst xmlns="http://schemas.openxmlformats.org/spreadsheetml/2006/main" count="162" uniqueCount="25">
  <si>
    <t>human air</t>
  </si>
  <si>
    <t>human scalp</t>
  </si>
  <si>
    <t>human cortex</t>
  </si>
  <si>
    <t>mouse fair0</t>
  </si>
  <si>
    <t>th5 alpha</t>
  </si>
  <si>
    <t>th10 alpha</t>
  </si>
  <si>
    <t>th5 alphaTrain</t>
  </si>
  <si>
    <t>Cortex</t>
  </si>
  <si>
    <t>th5 alphaTrian</t>
  </si>
  <si>
    <t>deep</t>
  </si>
  <si>
    <t>cortex</t>
  </si>
  <si>
    <t>scalp</t>
  </si>
  <si>
    <t>cort</t>
  </si>
  <si>
    <t>air</t>
  </si>
  <si>
    <t>mouse</t>
  </si>
  <si>
    <t>Deep</t>
  </si>
  <si>
    <t>th10</t>
  </si>
  <si>
    <t>kAus in cm</t>
  </si>
  <si>
    <t>10/5</t>
  </si>
  <si>
    <t>train/a</t>
  </si>
  <si>
    <t>Amp</t>
  </si>
  <si>
    <t>th5</t>
  </si>
  <si>
    <t>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</si>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</sst>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0" fontId="0" fillId="0" borderId="0" xfId="0" quotePrefix="1"/>
    <xf numFmtId="9" fontId="0" fillId="0" borderId="0" xfId="1" applyFont="1"/>
    <xf numFmtId="11" fontId="0" fillId="0" borderId="0" xfId="0" applyNumberFormat="1"/>
    <xf numFmtId="11" fontId="0" fillId="0" borderId="6" xfId="0" applyNumberFormat="1" applyBorder="1"/>
    <xf numFmtId="11" fontId="0" fillId="0" borderId="7" xfId="0" applyNumberFormat="1" applyBorder="1"/>
    <xf numFmtId="11" fontId="0" fillId="0" borderId="1" xfId="0" applyNumberFormat="1" applyBorder="1"/>
    <xf numFmtId="11" fontId="0" fillId="0" borderId="0" xfId="0" applyNumberFormat="1" applyBorder="1"/>
    <xf numFmtId="11" fontId="0" fillId="0" borderId="8" xfId="0" applyNumberFormat="1" applyBorder="1"/>
    <xf numFmtId="11" fontId="0" fillId="0" borderId="2" xfId="0" applyNumberFormat="1" applyBorder="1"/>
    <xf numFmtId="9" fontId="0" fillId="0" borderId="1" xfId="1" applyFont="1" applyBorder="1"/>
    <xf numFmtId="9" fontId="0" fillId="0" borderId="0" xfId="1" applyFont="1" applyBorder="1"/>
    <xf numFmtId="9" fontId="0" fillId="0" borderId="0" xfId="0" applyNumberFormat="1"/>
    <xf numFmtId="9" fontId="0" fillId="0" borderId="7" xfId="0" applyNumberFormat="1" applyBorder="1"/>
    <xf numFmtId="9" fontId="0" fillId="0" borderId="0" xfId="0" applyNumberFormat="1" applyBorder="1"/>
    <xf numFmtId="0" fontId="0" fillId="0" borderId="4" xfId="0" quotePrefix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DB8-99C1-4254-A61D-6A3FD71A126C}">
  <dimension ref="B1:Q45"/>
  <sheetViews>
    <sheetView topLeftCell="A25" workbookViewId="0">
      <selection activeCell="C34" sqref="C34:J34"/>
    </sheetView>
  </sheetViews>
  <sheetFormatPr defaultRowHeight="15" x14ac:dyDescent="0.25"/>
  <cols>
    <col min="2" max="2" width="13.42578125" customWidth="1"/>
    <col min="4" max="4" width="10.140625" bestFit="1" customWidth="1"/>
    <col min="5" max="5" width="16.7109375" customWidth="1"/>
    <col min="7" max="7" width="10.140625" bestFit="1" customWidth="1"/>
    <col min="8" max="8" width="13.7109375" bestFit="1" customWidth="1"/>
    <col min="9" max="9" width="11.28515625" customWidth="1"/>
    <col min="10" max="10" width="10.140625" bestFit="1" customWidth="1"/>
    <col min="11" max="11" width="13.7109375" bestFit="1" customWidth="1"/>
    <col min="15" max="15" width="21.42578125" customWidth="1"/>
  </cols>
  <sheetData>
    <row r="1" spans="2:17" x14ac:dyDescent="0.25">
      <c r="B1" t="s">
        <v>17</v>
      </c>
    </row>
    <row r="2" spans="2:17" x14ac:dyDescent="0.25">
      <c r="B2" s="4" t="s">
        <v>7</v>
      </c>
      <c r="C2" s="1">
        <v>10000</v>
      </c>
      <c r="D2" s="2"/>
      <c r="E2" s="5"/>
      <c r="F2" s="1">
        <v>30000</v>
      </c>
      <c r="G2" s="2"/>
      <c r="H2" s="5"/>
      <c r="I2" s="2">
        <v>100000</v>
      </c>
      <c r="J2" s="2"/>
      <c r="K2" s="2"/>
      <c r="O2" t="s">
        <v>8</v>
      </c>
    </row>
    <row r="3" spans="2:17" x14ac:dyDescent="0.25">
      <c r="B3" s="7"/>
      <c r="C3" s="8" t="s">
        <v>4</v>
      </c>
      <c r="D3" s="7" t="s">
        <v>5</v>
      </c>
      <c r="E3" s="9" t="s">
        <v>6</v>
      </c>
      <c r="F3" s="8" t="s">
        <v>4</v>
      </c>
      <c r="G3" s="7" t="s">
        <v>5</v>
      </c>
      <c r="H3" s="9" t="s">
        <v>6</v>
      </c>
      <c r="I3" s="7" t="s">
        <v>4</v>
      </c>
      <c r="J3" s="7" t="s">
        <v>5</v>
      </c>
      <c r="K3" s="7" t="s">
        <v>6</v>
      </c>
      <c r="M3" t="s">
        <v>11</v>
      </c>
      <c r="N3" t="s">
        <v>9</v>
      </c>
      <c r="O3">
        <v>0.452151919701206</v>
      </c>
      <c r="P3">
        <v>0.40888271697897099</v>
      </c>
      <c r="Q3">
        <v>0.36975421082937299</v>
      </c>
    </row>
    <row r="4" spans="2:17" x14ac:dyDescent="0.25">
      <c r="B4" t="s">
        <v>0</v>
      </c>
      <c r="C4" s="10">
        <v>6.4938163157621104E-2</v>
      </c>
      <c r="D4">
        <v>7.4989420933245607E-2</v>
      </c>
      <c r="E4" s="6">
        <v>4.2169650342858203E-2</v>
      </c>
      <c r="F4">
        <v>3.1622776601683798E-2</v>
      </c>
      <c r="G4">
        <v>6.4938163157621104E-2</v>
      </c>
      <c r="H4" s="6">
        <v>3.1622776601683798E-2</v>
      </c>
      <c r="I4">
        <v>1.7782794100389201E-2</v>
      </c>
      <c r="J4">
        <v>2.3713737056616599E-2</v>
      </c>
      <c r="K4">
        <v>0.01</v>
      </c>
      <c r="N4" t="s">
        <v>10</v>
      </c>
      <c r="O4">
        <v>4.8696752516586297E-2</v>
      </c>
      <c r="P4">
        <v>2.3713737056616599E-2</v>
      </c>
      <c r="Q4">
        <v>0.01</v>
      </c>
    </row>
    <row r="5" spans="2:17" x14ac:dyDescent="0.25">
      <c r="B5" t="s">
        <v>1</v>
      </c>
      <c r="C5" s="3">
        <v>4.8696752516586297E-2</v>
      </c>
      <c r="D5">
        <v>0.1</v>
      </c>
      <c r="E5" s="6">
        <v>4.8696752516586297E-2</v>
      </c>
      <c r="F5">
        <v>2.3713737056616599E-2</v>
      </c>
      <c r="G5">
        <v>5.6234132519034898E-2</v>
      </c>
      <c r="H5" s="6">
        <v>2.3713737056616599E-2</v>
      </c>
      <c r="I5">
        <v>0.01</v>
      </c>
      <c r="J5">
        <v>2.3713737056616599E-2</v>
      </c>
      <c r="K5">
        <v>0.01</v>
      </c>
      <c r="M5" t="s">
        <v>12</v>
      </c>
      <c r="O5">
        <v>0.42997337756503801</v>
      </c>
      <c r="P5">
        <v>0.38882657617288602</v>
      </c>
      <c r="Q5">
        <v>0.31796893379840102</v>
      </c>
    </row>
    <row r="6" spans="2:17" x14ac:dyDescent="0.25">
      <c r="B6" t="s">
        <v>2</v>
      </c>
      <c r="C6" s="3">
        <v>7.4989420933245607E-2</v>
      </c>
      <c r="D6">
        <v>0.12228445449938501</v>
      </c>
      <c r="E6" s="6">
        <v>7.4989420933245607E-2</v>
      </c>
      <c r="F6">
        <v>4.2169650342858203E-2</v>
      </c>
      <c r="G6">
        <v>4.8696752516586297E-2</v>
      </c>
      <c r="H6" s="6">
        <v>4.8696752516586297E-2</v>
      </c>
      <c r="I6">
        <v>1.7782794100389201E-2</v>
      </c>
      <c r="J6">
        <v>2.3713737056616599E-2</v>
      </c>
      <c r="K6">
        <v>2.3713737056616599E-2</v>
      </c>
      <c r="O6">
        <v>7.4989420933245607E-2</v>
      </c>
      <c r="P6">
        <v>4.8696752516586297E-2</v>
      </c>
      <c r="Q6">
        <v>2.3713737056616599E-2</v>
      </c>
    </row>
    <row r="7" spans="2:17" x14ac:dyDescent="0.25">
      <c r="B7" t="s">
        <v>3</v>
      </c>
      <c r="C7" s="3">
        <v>1E-3</v>
      </c>
      <c r="D7">
        <v>1E-3</v>
      </c>
      <c r="E7" s="6">
        <v>1E-3</v>
      </c>
      <c r="F7">
        <v>1E-3</v>
      </c>
      <c r="G7">
        <v>1E-3</v>
      </c>
      <c r="H7" s="6">
        <v>1E-3</v>
      </c>
      <c r="I7">
        <v>1E-3</v>
      </c>
      <c r="J7">
        <v>1E-3</v>
      </c>
      <c r="K7">
        <v>1E-4</v>
      </c>
      <c r="M7" t="s">
        <v>13</v>
      </c>
      <c r="O7">
        <v>0.452151919701206</v>
      </c>
      <c r="P7">
        <v>0.36975421082937299</v>
      </c>
      <c r="Q7">
        <v>0.36975421082937299</v>
      </c>
    </row>
    <row r="8" spans="2:17" x14ac:dyDescent="0.25">
      <c r="B8" s="4"/>
      <c r="C8" s="4"/>
      <c r="D8" s="4"/>
      <c r="E8" s="4"/>
      <c r="F8" s="4"/>
      <c r="G8" s="4"/>
      <c r="H8" s="4"/>
      <c r="I8" s="4"/>
      <c r="J8" s="4"/>
      <c r="O8">
        <v>4.2169650342858203E-2</v>
      </c>
      <c r="P8">
        <v>3.1622776601683798E-2</v>
      </c>
      <c r="Q8">
        <v>0.01</v>
      </c>
    </row>
    <row r="9" spans="2:17" x14ac:dyDescent="0.25">
      <c r="B9" t="s">
        <v>15</v>
      </c>
      <c r="C9" s="4"/>
      <c r="D9" s="4"/>
      <c r="E9" s="4"/>
      <c r="F9" s="4"/>
      <c r="G9" s="4"/>
      <c r="H9" s="4"/>
      <c r="I9" s="4"/>
      <c r="J9" s="4"/>
      <c r="K9" s="4"/>
      <c r="M9" t="s">
        <v>14</v>
      </c>
      <c r="O9">
        <v>2.3713737056616599E-2</v>
      </c>
      <c r="P9">
        <v>2.3713737056616599E-2</v>
      </c>
      <c r="Q9">
        <v>1.7782794100389201E-2</v>
      </c>
    </row>
    <row r="10" spans="2:17" x14ac:dyDescent="0.25">
      <c r="C10" s="3"/>
      <c r="D10" s="4"/>
      <c r="E10" s="6"/>
      <c r="F10" s="3"/>
      <c r="G10" s="4"/>
      <c r="H10" s="6"/>
      <c r="O10">
        <v>1E-3</v>
      </c>
      <c r="P10">
        <v>1E-3</v>
      </c>
      <c r="Q10">
        <v>1E-4</v>
      </c>
    </row>
    <row r="11" spans="2:17" x14ac:dyDescent="0.25">
      <c r="B11" t="s">
        <v>0</v>
      </c>
      <c r="C11" s="3">
        <v>0.42997337756503801</v>
      </c>
      <c r="D11">
        <v>0.51094857432705798</v>
      </c>
      <c r="E11" s="6">
        <v>0.452151919701206</v>
      </c>
      <c r="F11">
        <v>0.38882657617288602</v>
      </c>
      <c r="G11">
        <v>0.5</v>
      </c>
      <c r="H11" s="6">
        <v>0.36975421082937299</v>
      </c>
      <c r="I11">
        <v>0.35161736569483498</v>
      </c>
      <c r="J11">
        <v>0.38882657617288602</v>
      </c>
      <c r="K11">
        <v>0.36975421082937299</v>
      </c>
    </row>
    <row r="12" spans="2:17" x14ac:dyDescent="0.25">
      <c r="B12" t="s">
        <v>1</v>
      </c>
      <c r="C12" s="3">
        <v>0.38882657617288602</v>
      </c>
      <c r="D12">
        <v>0.59460355750136096</v>
      </c>
      <c r="E12" s="6">
        <v>0.452151919701206</v>
      </c>
      <c r="F12">
        <v>0.40888271697897099</v>
      </c>
      <c r="G12">
        <v>0.452151919701206</v>
      </c>
      <c r="H12" s="6">
        <v>0.40888271697897099</v>
      </c>
      <c r="I12">
        <v>0.35161736569483498</v>
      </c>
      <c r="J12">
        <v>0.42997337756503801</v>
      </c>
      <c r="K12">
        <v>0.36975421082937299</v>
      </c>
      <c r="O12" t="s">
        <v>16</v>
      </c>
    </row>
    <row r="13" spans="2:17" x14ac:dyDescent="0.25">
      <c r="B13" t="s">
        <v>2</v>
      </c>
      <c r="C13" s="3">
        <v>0.42997337756503801</v>
      </c>
      <c r="D13">
        <v>0.51094857432705798</v>
      </c>
      <c r="E13" s="6">
        <v>0.42997337756503801</v>
      </c>
      <c r="F13">
        <v>0.40888271697897099</v>
      </c>
      <c r="G13">
        <v>0.5</v>
      </c>
      <c r="H13" s="6">
        <v>0.38882657617288602</v>
      </c>
      <c r="I13">
        <v>0.35161736569483498</v>
      </c>
      <c r="J13">
        <v>0.38882657617288602</v>
      </c>
      <c r="K13">
        <v>0.31796893379840102</v>
      </c>
      <c r="M13" t="s">
        <v>11</v>
      </c>
      <c r="N13" t="s">
        <v>9</v>
      </c>
      <c r="O13">
        <v>0.59460355750136096</v>
      </c>
      <c r="P13">
        <v>0.452151919701206</v>
      </c>
      <c r="Q13">
        <v>0.42997337756503801</v>
      </c>
    </row>
    <row r="14" spans="2:17" x14ac:dyDescent="0.25">
      <c r="B14" t="s">
        <v>3</v>
      </c>
      <c r="C14" s="3">
        <v>2.3713737056616599E-2</v>
      </c>
      <c r="D14">
        <v>3.1622776601683798E-2</v>
      </c>
      <c r="E14" s="6">
        <v>2.3713737056616599E-2</v>
      </c>
      <c r="F14">
        <v>2.3713737056616599E-2</v>
      </c>
      <c r="G14">
        <v>2.3713737056616599E-2</v>
      </c>
      <c r="H14" s="6">
        <v>2.3713737056616599E-2</v>
      </c>
      <c r="I14">
        <v>1.7782794100389201E-2</v>
      </c>
      <c r="J14">
        <v>2.3713737056616599E-2</v>
      </c>
      <c r="K14">
        <v>1.7782794100389201E-2</v>
      </c>
      <c r="N14" t="s">
        <v>10</v>
      </c>
      <c r="O14">
        <v>0.1</v>
      </c>
      <c r="P14">
        <v>5.6234132519034898E-2</v>
      </c>
      <c r="Q14">
        <v>2.3713737056616599E-2</v>
      </c>
    </row>
    <row r="15" spans="2:17" x14ac:dyDescent="0.25">
      <c r="M15" t="s">
        <v>12</v>
      </c>
      <c r="O15">
        <v>0.51094857432705798</v>
      </c>
      <c r="P15">
        <v>0.5</v>
      </c>
      <c r="Q15">
        <v>0.38882657617288602</v>
      </c>
    </row>
    <row r="16" spans="2:17" x14ac:dyDescent="0.25">
      <c r="O16">
        <v>0.12228445449938501</v>
      </c>
      <c r="P16">
        <v>4.8696752516586297E-2</v>
      </c>
      <c r="Q16">
        <v>2.3713737056616599E-2</v>
      </c>
    </row>
    <row r="17" spans="2:17" x14ac:dyDescent="0.25">
      <c r="M17" t="s">
        <v>13</v>
      </c>
      <c r="O17">
        <v>0.51094857432705798</v>
      </c>
      <c r="P17">
        <v>0.5</v>
      </c>
      <c r="Q17">
        <v>0.38882657617288602</v>
      </c>
    </row>
    <row r="18" spans="2:17" x14ac:dyDescent="0.25">
      <c r="B18" s="4" t="s">
        <v>7</v>
      </c>
      <c r="C18" s="1">
        <v>10000</v>
      </c>
      <c r="D18" s="2"/>
      <c r="E18" s="5"/>
      <c r="F18" s="1">
        <v>30000</v>
      </c>
      <c r="G18" s="2"/>
      <c r="H18" s="5"/>
      <c r="I18" s="2">
        <v>100000</v>
      </c>
      <c r="J18" s="2"/>
      <c r="K18" s="2"/>
      <c r="O18">
        <v>7.4989420933245607E-2</v>
      </c>
      <c r="P18">
        <v>6.4938163157621104E-2</v>
      </c>
      <c r="Q18">
        <v>2.3713737056616599E-2</v>
      </c>
    </row>
    <row r="19" spans="2:17" x14ac:dyDescent="0.25">
      <c r="B19" s="7"/>
      <c r="C19" s="8" t="s">
        <v>4</v>
      </c>
      <c r="D19" s="7" t="s">
        <v>5</v>
      </c>
      <c r="E19" s="9" t="s">
        <v>6</v>
      </c>
      <c r="F19" s="8" t="s">
        <v>4</v>
      </c>
      <c r="G19" s="7" t="s">
        <v>5</v>
      </c>
      <c r="H19" s="9" t="s">
        <v>6</v>
      </c>
      <c r="I19" s="7" t="s">
        <v>4</v>
      </c>
      <c r="J19" s="7" t="s">
        <v>5</v>
      </c>
      <c r="K19" s="7" t="s">
        <v>6</v>
      </c>
      <c r="M19" t="s">
        <v>14</v>
      </c>
      <c r="O19">
        <v>3.1622776601683798E-2</v>
      </c>
      <c r="P19">
        <v>2.3713737056616599E-2</v>
      </c>
      <c r="Q19">
        <v>2.3713737056616599E-2</v>
      </c>
    </row>
    <row r="20" spans="2:17" x14ac:dyDescent="0.25">
      <c r="B20" t="s">
        <v>0</v>
      </c>
      <c r="C20" s="13">
        <f>C4*10</f>
        <v>0.64938163157621109</v>
      </c>
      <c r="D20" s="14">
        <f t="shared" ref="D20:K20" si="0">D4*10</f>
        <v>0.7498942093324561</v>
      </c>
      <c r="E20" s="15">
        <f t="shared" si="0"/>
        <v>0.421696503428582</v>
      </c>
      <c r="F20" s="16">
        <f t="shared" si="0"/>
        <v>0.316227766016838</v>
      </c>
      <c r="G20" s="16">
        <f t="shared" si="0"/>
        <v>0.64938163157621109</v>
      </c>
      <c r="H20" s="16">
        <f t="shared" si="0"/>
        <v>0.316227766016838</v>
      </c>
      <c r="I20" s="13">
        <f t="shared" si="0"/>
        <v>0.17782794100389201</v>
      </c>
      <c r="J20" s="14">
        <f t="shared" si="0"/>
        <v>0.23713737056616599</v>
      </c>
      <c r="K20" s="15">
        <f t="shared" si="0"/>
        <v>0.1</v>
      </c>
      <c r="O20">
        <v>1E-3</v>
      </c>
      <c r="P20">
        <v>1E-3</v>
      </c>
      <c r="Q20">
        <v>1E-3</v>
      </c>
    </row>
    <row r="21" spans="2:17" x14ac:dyDescent="0.25">
      <c r="B21" t="s">
        <v>1</v>
      </c>
      <c r="C21" s="17">
        <f t="shared" ref="C21:K21" si="1">C5*10</f>
        <v>0.48696752516586295</v>
      </c>
      <c r="D21" s="18">
        <f t="shared" si="1"/>
        <v>1</v>
      </c>
      <c r="E21" s="19">
        <f t="shared" si="1"/>
        <v>0.48696752516586295</v>
      </c>
      <c r="F21" s="16">
        <f t="shared" si="1"/>
        <v>0.23713737056616599</v>
      </c>
      <c r="G21" s="16">
        <f t="shared" si="1"/>
        <v>0.56234132519034896</v>
      </c>
      <c r="H21" s="16">
        <f t="shared" si="1"/>
        <v>0.23713737056616599</v>
      </c>
      <c r="I21" s="17">
        <f t="shared" si="1"/>
        <v>0.1</v>
      </c>
      <c r="J21" s="18">
        <f t="shared" si="1"/>
        <v>0.23713737056616599</v>
      </c>
      <c r="K21" s="19">
        <f t="shared" si="1"/>
        <v>0.1</v>
      </c>
    </row>
    <row r="22" spans="2:17" x14ac:dyDescent="0.25">
      <c r="B22" t="s">
        <v>2</v>
      </c>
      <c r="C22" s="17">
        <f t="shared" ref="C22:K22" si="2">C6*10</f>
        <v>0.7498942093324561</v>
      </c>
      <c r="D22" s="18">
        <f t="shared" si="2"/>
        <v>1.2228445449938501</v>
      </c>
      <c r="E22" s="19">
        <f t="shared" si="2"/>
        <v>0.7498942093324561</v>
      </c>
      <c r="F22" s="16">
        <f t="shared" si="2"/>
        <v>0.421696503428582</v>
      </c>
      <c r="G22" s="16">
        <f t="shared" si="2"/>
        <v>0.48696752516586295</v>
      </c>
      <c r="H22" s="16">
        <f t="shared" si="2"/>
        <v>0.48696752516586295</v>
      </c>
      <c r="I22" s="17">
        <f t="shared" si="2"/>
        <v>0.17782794100389201</v>
      </c>
      <c r="J22" s="18">
        <f t="shared" si="2"/>
        <v>0.23713737056616599</v>
      </c>
      <c r="K22" s="19">
        <f t="shared" si="2"/>
        <v>0.23713737056616599</v>
      </c>
      <c r="M22" t="s">
        <v>11</v>
      </c>
      <c r="N22" t="s">
        <v>9</v>
      </c>
      <c r="O22">
        <v>0.38882657617288602</v>
      </c>
      <c r="P22">
        <v>0.40888271697897099</v>
      </c>
      <c r="Q22">
        <v>0.35161736569483498</v>
      </c>
    </row>
    <row r="23" spans="2:17" x14ac:dyDescent="0.25">
      <c r="B23" t="s">
        <v>3</v>
      </c>
      <c r="C23" s="17">
        <f t="shared" ref="C23:K23" si="3">C7*10</f>
        <v>0.01</v>
      </c>
      <c r="D23" s="18">
        <f t="shared" si="3"/>
        <v>0.01</v>
      </c>
      <c r="E23" s="19">
        <f t="shared" si="3"/>
        <v>0.01</v>
      </c>
      <c r="F23" s="16">
        <f t="shared" si="3"/>
        <v>0.01</v>
      </c>
      <c r="G23" s="16">
        <f t="shared" si="3"/>
        <v>0.01</v>
      </c>
      <c r="H23" s="16">
        <f t="shared" si="3"/>
        <v>0.01</v>
      </c>
      <c r="I23" s="17">
        <f t="shared" si="3"/>
        <v>0.01</v>
      </c>
      <c r="J23" s="18">
        <f t="shared" si="3"/>
        <v>0.01</v>
      </c>
      <c r="K23" s="19">
        <f t="shared" si="3"/>
        <v>1E-3</v>
      </c>
      <c r="N23" t="s">
        <v>10</v>
      </c>
      <c r="O23">
        <v>4.8696752516586297E-2</v>
      </c>
      <c r="P23">
        <v>2.3713737056616599E-2</v>
      </c>
      <c r="Q23">
        <v>0.01</v>
      </c>
    </row>
    <row r="24" spans="2:17" x14ac:dyDescent="0.25">
      <c r="B24" s="4"/>
      <c r="C24" s="18"/>
      <c r="D24" s="18"/>
      <c r="E24" s="18"/>
      <c r="F24" s="18"/>
      <c r="G24" s="18"/>
      <c r="H24" s="18"/>
      <c r="I24" s="18"/>
      <c r="J24" s="18"/>
      <c r="K24" s="18"/>
      <c r="M24" t="s">
        <v>12</v>
      </c>
      <c r="O24">
        <v>0.42997337756503801</v>
      </c>
      <c r="P24">
        <v>0.40888271697897099</v>
      </c>
      <c r="Q24">
        <v>0.35161736569483498</v>
      </c>
    </row>
    <row r="25" spans="2:17" x14ac:dyDescent="0.25">
      <c r="B25" t="s">
        <v>15</v>
      </c>
      <c r="C25" s="18"/>
      <c r="D25" s="18"/>
      <c r="E25" s="18"/>
      <c r="F25" s="18"/>
      <c r="G25" s="18"/>
      <c r="H25" s="18"/>
      <c r="I25" s="18"/>
      <c r="J25" s="18"/>
      <c r="K25" s="18"/>
      <c r="O25">
        <v>7.4989420933245607E-2</v>
      </c>
      <c r="P25">
        <v>4.2169650342858203E-2</v>
      </c>
      <c r="Q25">
        <v>1.7782794100389201E-2</v>
      </c>
    </row>
    <row r="26" spans="2:17" x14ac:dyDescent="0.25">
      <c r="C26" s="18"/>
      <c r="D26" s="18"/>
      <c r="E26" s="18"/>
      <c r="F26" s="18"/>
      <c r="G26" s="18"/>
      <c r="H26" s="18"/>
      <c r="I26" s="18"/>
      <c r="J26" s="18"/>
      <c r="K26" s="18"/>
      <c r="M26" t="s">
        <v>13</v>
      </c>
      <c r="O26">
        <v>0.42997337756503801</v>
      </c>
      <c r="P26">
        <v>0.38882657617288602</v>
      </c>
      <c r="Q26">
        <v>0.35161736569483498</v>
      </c>
    </row>
    <row r="27" spans="2:17" x14ac:dyDescent="0.25">
      <c r="B27" t="s">
        <v>0</v>
      </c>
      <c r="C27" s="17">
        <f t="shared" ref="C27:K27" si="4">C11*10</f>
        <v>4.2997337756503802</v>
      </c>
      <c r="D27" s="18">
        <f t="shared" si="4"/>
        <v>5.1094857432705796</v>
      </c>
      <c r="E27" s="19">
        <f t="shared" si="4"/>
        <v>4.5215191970120596</v>
      </c>
      <c r="F27" s="16">
        <f t="shared" si="4"/>
        <v>3.8882657617288601</v>
      </c>
      <c r="G27" s="16">
        <f t="shared" si="4"/>
        <v>5</v>
      </c>
      <c r="H27" s="16">
        <f t="shared" si="4"/>
        <v>3.6975421082937299</v>
      </c>
      <c r="I27" s="17">
        <f t="shared" si="4"/>
        <v>3.5161736569483497</v>
      </c>
      <c r="J27" s="18">
        <f t="shared" si="4"/>
        <v>3.8882657617288601</v>
      </c>
      <c r="K27" s="19">
        <f t="shared" si="4"/>
        <v>3.6975421082937299</v>
      </c>
      <c r="O27">
        <v>6.4938163157621104E-2</v>
      </c>
      <c r="P27">
        <v>3.1622776601683798E-2</v>
      </c>
      <c r="Q27">
        <v>1.7782794100389201E-2</v>
      </c>
    </row>
    <row r="28" spans="2:17" x14ac:dyDescent="0.25">
      <c r="B28" t="s">
        <v>1</v>
      </c>
      <c r="C28" s="17">
        <f t="shared" ref="C28:K28" si="5">C12*10</f>
        <v>3.8882657617288601</v>
      </c>
      <c r="D28" s="18">
        <f t="shared" si="5"/>
        <v>5.9460355750136094</v>
      </c>
      <c r="E28" s="19">
        <f t="shared" si="5"/>
        <v>4.5215191970120596</v>
      </c>
      <c r="F28" s="16">
        <f t="shared" si="5"/>
        <v>4.0888271697897096</v>
      </c>
      <c r="G28" s="16">
        <f t="shared" si="5"/>
        <v>4.5215191970120596</v>
      </c>
      <c r="H28" s="16">
        <f t="shared" si="5"/>
        <v>4.0888271697897096</v>
      </c>
      <c r="I28" s="17">
        <f t="shared" si="5"/>
        <v>3.5161736569483497</v>
      </c>
      <c r="J28" s="18">
        <f t="shared" si="5"/>
        <v>4.2997337756503802</v>
      </c>
      <c r="K28" s="19">
        <f t="shared" si="5"/>
        <v>3.6975421082937299</v>
      </c>
      <c r="M28" t="s">
        <v>14</v>
      </c>
      <c r="O28">
        <v>2.3713737056616599E-2</v>
      </c>
      <c r="P28">
        <v>2.3713737056616599E-2</v>
      </c>
      <c r="Q28">
        <v>1.7782794100389201E-2</v>
      </c>
    </row>
    <row r="29" spans="2:17" x14ac:dyDescent="0.25">
      <c r="B29" t="s">
        <v>2</v>
      </c>
      <c r="C29" s="17">
        <f t="shared" ref="C29:K30" si="6">C13*10</f>
        <v>4.2997337756503802</v>
      </c>
      <c r="D29" s="18">
        <f t="shared" si="6"/>
        <v>5.1094857432705796</v>
      </c>
      <c r="E29" s="19">
        <f t="shared" si="6"/>
        <v>4.2997337756503802</v>
      </c>
      <c r="F29" s="16">
        <f t="shared" si="6"/>
        <v>4.0888271697897096</v>
      </c>
      <c r="G29" s="16">
        <f t="shared" si="6"/>
        <v>5</v>
      </c>
      <c r="H29" s="16">
        <f t="shared" si="6"/>
        <v>3.8882657617288601</v>
      </c>
      <c r="I29" s="17">
        <f t="shared" si="6"/>
        <v>3.5161736569483497</v>
      </c>
      <c r="J29" s="18">
        <f t="shared" si="6"/>
        <v>3.8882657617288601</v>
      </c>
      <c r="K29" s="19">
        <f t="shared" si="6"/>
        <v>3.1796893379840103</v>
      </c>
      <c r="O29">
        <v>1E-3</v>
      </c>
      <c r="P29">
        <v>1E-3</v>
      </c>
      <c r="Q29">
        <v>1E-3</v>
      </c>
    </row>
    <row r="30" spans="2:17" x14ac:dyDescent="0.25">
      <c r="B30" t="s">
        <v>3</v>
      </c>
      <c r="C30" s="17">
        <f>C14*10</f>
        <v>0.23713737056616599</v>
      </c>
      <c r="D30" s="18">
        <f t="shared" si="6"/>
        <v>0.316227766016838</v>
      </c>
      <c r="E30" s="19">
        <f t="shared" si="6"/>
        <v>0.23713737056616599</v>
      </c>
      <c r="F30" s="16">
        <f t="shared" si="6"/>
        <v>0.23713737056616599</v>
      </c>
      <c r="G30" s="16">
        <f t="shared" si="6"/>
        <v>0.23713737056616599</v>
      </c>
      <c r="H30" s="16">
        <f t="shared" si="6"/>
        <v>0.23713737056616599</v>
      </c>
      <c r="I30" s="17">
        <f t="shared" si="6"/>
        <v>0.17782794100389201</v>
      </c>
      <c r="J30" s="18">
        <f t="shared" si="6"/>
        <v>0.23713737056616599</v>
      </c>
      <c r="K30" s="19">
        <f t="shared" si="6"/>
        <v>0.17782794100389201</v>
      </c>
    </row>
    <row r="33" spans="2:10" x14ac:dyDescent="0.25">
      <c r="B33" s="4" t="s">
        <v>7</v>
      </c>
    </row>
    <row r="34" spans="2:10" x14ac:dyDescent="0.25">
      <c r="B34" s="7"/>
      <c r="C34" s="20" t="s">
        <v>18</v>
      </c>
      <c r="D34" t="s">
        <v>19</v>
      </c>
      <c r="F34" s="20" t="s">
        <v>18</v>
      </c>
      <c r="G34" t="s">
        <v>19</v>
      </c>
      <c r="I34" s="20" t="s">
        <v>18</v>
      </c>
      <c r="J34" t="s">
        <v>19</v>
      </c>
    </row>
    <row r="35" spans="2:10" x14ac:dyDescent="0.25">
      <c r="B35" t="s">
        <v>0</v>
      </c>
      <c r="C35" s="21">
        <f>D20/C20</f>
        <v>1.1547819846894589</v>
      </c>
      <c r="D35" s="21">
        <f>E20/C20</f>
        <v>0.6493816315762112</v>
      </c>
      <c r="E35" s="21"/>
      <c r="F35" s="21">
        <f>G20/F20</f>
        <v>2.053525026457145</v>
      </c>
      <c r="G35" s="21">
        <f>H20/F20</f>
        <v>1</v>
      </c>
      <c r="H35" s="21"/>
      <c r="I35" s="21">
        <f>J20/I20</f>
        <v>1.3335214321633286</v>
      </c>
      <c r="J35" s="21">
        <f>K20/I20</f>
        <v>0.56234132519034996</v>
      </c>
    </row>
    <row r="36" spans="2:10" x14ac:dyDescent="0.25">
      <c r="B36" t="s">
        <v>1</v>
      </c>
      <c r="C36" s="21">
        <f>D21/C21</f>
        <v>2.0535250264571467</v>
      </c>
      <c r="D36" s="21">
        <f>E21/C21</f>
        <v>1</v>
      </c>
      <c r="E36" s="21"/>
      <c r="F36" s="21">
        <f>G21/F21</f>
        <v>2.3713737056616502</v>
      </c>
      <c r="G36" s="21">
        <f>H21/F21</f>
        <v>1</v>
      </c>
      <c r="H36" s="21"/>
      <c r="I36" s="21">
        <f>J21/I21</f>
        <v>2.3713737056616599</v>
      </c>
      <c r="J36" s="21">
        <f>K21/I21</f>
        <v>1</v>
      </c>
    </row>
    <row r="37" spans="2:10" x14ac:dyDescent="0.25">
      <c r="B37" t="s">
        <v>2</v>
      </c>
      <c r="C37" s="21">
        <f>D22/C22</f>
        <v>1.6306894089533066</v>
      </c>
      <c r="D37" s="21">
        <f>E22/C22</f>
        <v>1</v>
      </c>
      <c r="E37" s="21"/>
      <c r="F37" s="21">
        <f>G22/F22</f>
        <v>1.1547819846894585</v>
      </c>
      <c r="G37" s="21">
        <f>H22/F22</f>
        <v>1.1547819846894585</v>
      </c>
      <c r="H37" s="21"/>
      <c r="I37" s="21">
        <f>J22/I22</f>
        <v>1.3335214321633286</v>
      </c>
      <c r="J37" s="21">
        <f>K22/I22</f>
        <v>1.3335214321633286</v>
      </c>
    </row>
    <row r="38" spans="2:10" x14ac:dyDescent="0.25">
      <c r="B38" t="s">
        <v>3</v>
      </c>
      <c r="C38" s="21">
        <f>D23/C23</f>
        <v>1</v>
      </c>
      <c r="D38" s="21">
        <f>E23/C23</f>
        <v>1</v>
      </c>
      <c r="E38" s="21"/>
      <c r="F38" s="21">
        <f>G23/F23</f>
        <v>1</v>
      </c>
      <c r="G38" s="21">
        <f>H23/F23</f>
        <v>1</v>
      </c>
      <c r="H38" s="21"/>
      <c r="I38" s="21">
        <f>J23/I23</f>
        <v>1</v>
      </c>
      <c r="J38" s="21">
        <f>K23/I23</f>
        <v>0.1</v>
      </c>
    </row>
    <row r="39" spans="2:10" x14ac:dyDescent="0.25">
      <c r="C39" s="21"/>
      <c r="D39" s="21"/>
      <c r="E39" s="21"/>
      <c r="F39" s="21"/>
      <c r="G39" s="21"/>
      <c r="H39" s="21"/>
      <c r="I39" s="21"/>
      <c r="J39" s="21"/>
    </row>
    <row r="40" spans="2:10" x14ac:dyDescent="0.25">
      <c r="B40" s="4" t="s">
        <v>15</v>
      </c>
      <c r="C40" s="21"/>
      <c r="D40" s="21"/>
      <c r="E40" s="21"/>
      <c r="F40" s="21"/>
      <c r="G40" s="21"/>
      <c r="H40" s="21"/>
      <c r="I40" s="21"/>
      <c r="J40" s="21"/>
    </row>
    <row r="41" spans="2:10" x14ac:dyDescent="0.25">
      <c r="B41" s="7"/>
      <c r="C41" s="21"/>
      <c r="D41" s="21"/>
      <c r="E41" s="21"/>
      <c r="F41" s="21"/>
      <c r="G41" s="21"/>
      <c r="H41" s="21"/>
      <c r="I41" s="21"/>
      <c r="J41" s="21"/>
    </row>
    <row r="42" spans="2:10" x14ac:dyDescent="0.25">
      <c r="B42" t="s">
        <v>0</v>
      </c>
      <c r="C42" s="21">
        <f t="shared" ref="C39:C46" si="7">D27/C27</f>
        <v>1.1883260708385872</v>
      </c>
      <c r="D42" s="21">
        <f t="shared" ref="D39:D46" si="8">E27/C27</f>
        <v>1.0515811984959771</v>
      </c>
      <c r="E42" s="21"/>
      <c r="F42" s="21">
        <f t="shared" ref="F39:F46" si="9">G27/F27</f>
        <v>1.2859203321989039</v>
      </c>
      <c r="G42" s="21">
        <f t="shared" ref="G39:G46" si="10">H27/F27</f>
        <v>0.95094891524330172</v>
      </c>
      <c r="H42" s="21"/>
      <c r="I42" s="21">
        <f t="shared" ref="I39:I46" si="11">J27/I27</f>
        <v>1.1058230170302354</v>
      </c>
      <c r="J42" s="21">
        <f t="shared" ref="J39:J46" si="12">K27/I27</f>
        <v>1.0515811984959775</v>
      </c>
    </row>
    <row r="43" spans="2:10" x14ac:dyDescent="0.25">
      <c r="B43" t="s">
        <v>1</v>
      </c>
      <c r="C43" s="21">
        <f t="shared" si="7"/>
        <v>1.5292256083776004</v>
      </c>
      <c r="D43" s="21">
        <f t="shared" si="8"/>
        <v>1.1628626935730939</v>
      </c>
      <c r="E43" s="21"/>
      <c r="F43" s="21">
        <f t="shared" si="9"/>
        <v>1.1058230170302366</v>
      </c>
      <c r="G43" s="21">
        <f t="shared" si="10"/>
        <v>1</v>
      </c>
      <c r="H43" s="21"/>
      <c r="I43" s="21">
        <f t="shared" si="11"/>
        <v>1.2228445449938539</v>
      </c>
      <c r="J43" s="21">
        <f t="shared" si="12"/>
        <v>1.0515811984959775</v>
      </c>
    </row>
    <row r="44" spans="2:10" x14ac:dyDescent="0.25">
      <c r="B44" t="s">
        <v>2</v>
      </c>
      <c r="C44" s="21">
        <f t="shared" si="7"/>
        <v>1.1883260708385872</v>
      </c>
      <c r="D44" s="21">
        <f t="shared" si="8"/>
        <v>1</v>
      </c>
      <c r="E44" s="21"/>
      <c r="F44" s="21">
        <f t="shared" si="9"/>
        <v>1.2228445449938528</v>
      </c>
      <c r="G44" s="21">
        <f t="shared" si="10"/>
        <v>0.95094891524330083</v>
      </c>
      <c r="H44" s="21"/>
      <c r="I44" s="21">
        <f t="shared" si="11"/>
        <v>1.1058230170302354</v>
      </c>
      <c r="J44" s="21">
        <f t="shared" si="12"/>
        <v>0.90430383940241144</v>
      </c>
    </row>
    <row r="45" spans="2:10" x14ac:dyDescent="0.25">
      <c r="B45" t="s">
        <v>3</v>
      </c>
      <c r="C45" s="21">
        <f t="shared" si="7"/>
        <v>1.3335214321633218</v>
      </c>
      <c r="D45" s="21">
        <f t="shared" si="8"/>
        <v>1</v>
      </c>
      <c r="E45" s="21"/>
      <c r="F45" s="21">
        <f t="shared" si="9"/>
        <v>1</v>
      </c>
      <c r="G45" s="21">
        <f t="shared" si="10"/>
        <v>1</v>
      </c>
      <c r="H45" s="21"/>
      <c r="I45" s="21">
        <f t="shared" si="11"/>
        <v>1.3335214321633286</v>
      </c>
      <c r="J45" s="21">
        <f t="shared" si="12"/>
        <v>1</v>
      </c>
    </row>
  </sheetData>
  <mergeCells count="6">
    <mergeCell ref="C2:E2"/>
    <mergeCell ref="F2:H2"/>
    <mergeCell ref="I2:K2"/>
    <mergeCell ref="C18:E18"/>
    <mergeCell ref="F18:H18"/>
    <mergeCell ref="I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BF91-F3A6-4129-99BF-432CC3E75098}">
  <dimension ref="B2:Q50"/>
  <sheetViews>
    <sheetView tabSelected="1" topLeftCell="A37" workbookViewId="0">
      <selection activeCell="L45" sqref="L45"/>
    </sheetView>
  </sheetViews>
  <sheetFormatPr defaultRowHeight="15" x14ac:dyDescent="0.25"/>
  <cols>
    <col min="2" max="2" width="13.28515625" bestFit="1" customWidth="1"/>
    <col min="4" max="4" width="10.140625" bestFit="1" customWidth="1"/>
    <col min="5" max="5" width="13.7109375" bestFit="1" customWidth="1"/>
    <col min="7" max="7" width="10.140625" bestFit="1" customWidth="1"/>
    <col min="8" max="8" width="13.7109375" bestFit="1" customWidth="1"/>
    <col min="10" max="10" width="10.140625" bestFit="1" customWidth="1"/>
    <col min="11" max="11" width="13.7109375" bestFit="1" customWidth="1"/>
    <col min="15" max="15" width="13.7109375" bestFit="1" customWidth="1"/>
  </cols>
  <sheetData>
    <row r="2" spans="2:17" x14ac:dyDescent="0.25">
      <c r="B2" t="s">
        <v>20</v>
      </c>
    </row>
    <row r="3" spans="2:17" x14ac:dyDescent="0.25">
      <c r="B3" s="4" t="s">
        <v>7</v>
      </c>
      <c r="C3" s="1">
        <v>10000</v>
      </c>
      <c r="D3" s="2"/>
      <c r="E3" s="5"/>
      <c r="F3" s="1">
        <v>30000</v>
      </c>
      <c r="G3" s="2"/>
      <c r="H3" s="5"/>
      <c r="I3" s="2">
        <v>100000</v>
      </c>
      <c r="J3" s="2"/>
      <c r="K3" s="2"/>
      <c r="O3" t="s">
        <v>8</v>
      </c>
    </row>
    <row r="4" spans="2:17" x14ac:dyDescent="0.25">
      <c r="B4" s="7"/>
      <c r="C4" s="8" t="s">
        <v>4</v>
      </c>
      <c r="D4" s="7" t="s">
        <v>5</v>
      </c>
      <c r="E4" s="9" t="s">
        <v>6</v>
      </c>
      <c r="F4" s="8" t="s">
        <v>4</v>
      </c>
      <c r="G4" s="7" t="s">
        <v>5</v>
      </c>
      <c r="H4" s="9" t="s">
        <v>6</v>
      </c>
      <c r="I4" s="7" t="s">
        <v>4</v>
      </c>
      <c r="J4" s="7" t="s">
        <v>5</v>
      </c>
      <c r="K4" s="7" t="s">
        <v>6</v>
      </c>
      <c r="M4" t="s">
        <v>11</v>
      </c>
      <c r="N4" t="s">
        <v>9</v>
      </c>
      <c r="O4">
        <v>7.4989420933245596E-4</v>
      </c>
      <c r="P4">
        <v>1.3335214321633199E-3</v>
      </c>
      <c r="Q4">
        <v>2.3713737056616602E-3</v>
      </c>
    </row>
    <row r="5" spans="2:17" x14ac:dyDescent="0.25">
      <c r="B5" t="s">
        <v>0</v>
      </c>
      <c r="C5" s="23">
        <v>6.0429639023813303E-5</v>
      </c>
      <c r="D5" s="24">
        <v>2.05352502645715E-5</v>
      </c>
      <c r="E5" s="27">
        <v>3.6517412725483797E-5</v>
      </c>
      <c r="F5">
        <v>1.15478198468946E-4</v>
      </c>
      <c r="G5" s="22">
        <v>4.5315836376008201E-5</v>
      </c>
      <c r="H5" s="22">
        <v>8.0584218776148198E-5</v>
      </c>
      <c r="I5" s="10">
        <v>2.0535250264571499E-4</v>
      </c>
      <c r="J5" s="24">
        <v>7.4989420933245599E-5</v>
      </c>
      <c r="K5" s="11">
        <v>1.3335214321633199E-4</v>
      </c>
      <c r="N5" t="s">
        <v>10</v>
      </c>
      <c r="O5" s="22">
        <v>3.1622776601683802E-5</v>
      </c>
      <c r="P5" s="22">
        <v>5.2329911468149498E-5</v>
      </c>
      <c r="Q5">
        <v>1.15478198468946E-4</v>
      </c>
    </row>
    <row r="6" spans="2:17" x14ac:dyDescent="0.25">
      <c r="B6" t="s">
        <v>1</v>
      </c>
      <c r="C6" s="25">
        <v>3.1622776601683802E-5</v>
      </c>
      <c r="D6" s="26">
        <v>1.43301257023696E-5</v>
      </c>
      <c r="E6" s="28">
        <v>3.1622776601683802E-5</v>
      </c>
      <c r="F6" s="22">
        <v>5.62341325190349E-5</v>
      </c>
      <c r="G6" s="22">
        <v>2.7384196342643601E-5</v>
      </c>
      <c r="H6" s="22">
        <v>5.2329911468149498E-5</v>
      </c>
      <c r="I6" s="3">
        <v>1E-4</v>
      </c>
      <c r="J6" s="26">
        <v>5.2329911468149498E-5</v>
      </c>
      <c r="K6" s="4">
        <v>1.15478198468946E-4</v>
      </c>
      <c r="M6" t="s">
        <v>12</v>
      </c>
      <c r="O6">
        <v>2.0535250264571499E-3</v>
      </c>
      <c r="P6">
        <v>3.1622776601683798E-3</v>
      </c>
      <c r="Q6">
        <v>6.4938163157621104E-3</v>
      </c>
    </row>
    <row r="7" spans="2:17" x14ac:dyDescent="0.25">
      <c r="B7" t="s">
        <v>2</v>
      </c>
      <c r="C7" s="25">
        <v>1.24093776075172E-6</v>
      </c>
      <c r="D7" s="26">
        <v>5.6234132519034904E-7</v>
      </c>
      <c r="E7" s="28">
        <v>7.4989420933245595E-7</v>
      </c>
      <c r="F7" s="22">
        <v>2.5482967479793501E-6</v>
      </c>
      <c r="G7" s="22">
        <v>8.6596432336006504E-7</v>
      </c>
      <c r="H7" s="22">
        <v>1.7782794100389199E-6</v>
      </c>
      <c r="I7" s="25">
        <v>3.16227766016838E-6</v>
      </c>
      <c r="J7" s="26">
        <v>1.53992652605949E-6</v>
      </c>
      <c r="K7" s="26">
        <v>3.3982083289425601E-6</v>
      </c>
      <c r="O7" s="22">
        <v>7.4989420933245595E-7</v>
      </c>
      <c r="P7" s="22">
        <v>1.7782794100389199E-6</v>
      </c>
      <c r="Q7" s="22">
        <v>3.3982083289425601E-6</v>
      </c>
    </row>
    <row r="8" spans="2:17" x14ac:dyDescent="0.25">
      <c r="B8" t="s">
        <v>3</v>
      </c>
      <c r="C8" s="25">
        <v>6.0429639023813301E-6</v>
      </c>
      <c r="D8" s="26">
        <v>3.3982083289425601E-6</v>
      </c>
      <c r="E8" s="28">
        <v>5.2329911468149503E-6</v>
      </c>
      <c r="F8" s="22">
        <v>1.0000000000000001E-5</v>
      </c>
      <c r="G8" s="22">
        <v>5.2329911468149503E-6</v>
      </c>
      <c r="H8" s="22">
        <v>8.6596432336006502E-6</v>
      </c>
      <c r="I8" s="25">
        <v>1.7782794100389199E-5</v>
      </c>
      <c r="J8" s="26">
        <v>7.4989420933245597E-6</v>
      </c>
      <c r="K8" s="26">
        <v>1.43301257023696E-5</v>
      </c>
      <c r="M8" t="s">
        <v>13</v>
      </c>
      <c r="O8">
        <v>1E-3</v>
      </c>
      <c r="P8">
        <v>1.3335214321633199E-3</v>
      </c>
      <c r="Q8">
        <v>2.73841963426436E-3</v>
      </c>
    </row>
    <row r="9" spans="2:17" x14ac:dyDescent="0.25">
      <c r="B9" s="4"/>
      <c r="C9" s="4"/>
      <c r="D9" s="4"/>
      <c r="E9" s="4"/>
      <c r="F9" s="4"/>
      <c r="G9" s="4"/>
      <c r="H9" s="4"/>
      <c r="I9" s="4"/>
      <c r="J9" s="4"/>
      <c r="K9" s="4"/>
      <c r="O9" s="22">
        <v>3.6517412725483797E-5</v>
      </c>
      <c r="P9" s="22">
        <v>8.0584218776148198E-5</v>
      </c>
      <c r="Q9">
        <v>1.3335214321633199E-4</v>
      </c>
    </row>
    <row r="10" spans="2:17" x14ac:dyDescent="0.25">
      <c r="B10" t="s">
        <v>15</v>
      </c>
      <c r="C10" s="4"/>
      <c r="D10" s="4"/>
      <c r="E10" s="4"/>
      <c r="F10" s="4"/>
      <c r="G10" s="4"/>
      <c r="H10" s="4"/>
      <c r="I10" s="4"/>
      <c r="J10" s="4"/>
      <c r="K10" s="4"/>
      <c r="M10" t="s">
        <v>14</v>
      </c>
      <c r="O10" s="22">
        <v>5.62341325190349E-5</v>
      </c>
      <c r="P10">
        <v>1.15478198468946E-4</v>
      </c>
      <c r="Q10">
        <v>1.77827941003892E-4</v>
      </c>
    </row>
    <row r="11" spans="2:17" x14ac:dyDescent="0.25">
      <c r="C11" s="4"/>
      <c r="D11" s="4"/>
      <c r="E11" s="4"/>
      <c r="F11" s="4"/>
      <c r="G11" s="4"/>
      <c r="H11" s="4"/>
      <c r="I11" s="4"/>
      <c r="J11" s="4"/>
      <c r="K11" s="4"/>
      <c r="O11" s="22">
        <v>5.2329911468149503E-6</v>
      </c>
      <c r="P11" s="22">
        <v>8.6596432336006502E-6</v>
      </c>
      <c r="Q11" s="22">
        <v>1.43301257023696E-5</v>
      </c>
    </row>
    <row r="12" spans="2:17" x14ac:dyDescent="0.25">
      <c r="B12" t="s">
        <v>0</v>
      </c>
      <c r="C12" s="3">
        <v>1.1547819846894601E-3</v>
      </c>
      <c r="D12" s="4">
        <v>3.1622776601683799E-4</v>
      </c>
      <c r="E12" s="4">
        <v>1E-3</v>
      </c>
      <c r="F12" s="3">
        <v>1.3335214321633199E-3</v>
      </c>
      <c r="G12" s="4">
        <v>1E-3</v>
      </c>
      <c r="H12" s="4">
        <v>1.3335214321633199E-3</v>
      </c>
      <c r="I12" s="3">
        <v>3.1622776601683798E-3</v>
      </c>
      <c r="J12" s="4">
        <v>1.3335214321633199E-3</v>
      </c>
      <c r="K12" s="4">
        <v>2.73841963426436E-3</v>
      </c>
      <c r="O12" t="s">
        <v>16</v>
      </c>
    </row>
    <row r="13" spans="2:17" x14ac:dyDescent="0.25">
      <c r="B13" t="s">
        <v>1</v>
      </c>
      <c r="C13" s="3">
        <v>7.4989420933245596E-4</v>
      </c>
      <c r="D13" s="4">
        <v>4.2169650342858202E-4</v>
      </c>
      <c r="E13" s="4">
        <v>2.0535250264571499E-3</v>
      </c>
      <c r="F13" s="3">
        <v>1.7782794100389199E-3</v>
      </c>
      <c r="G13" s="4">
        <v>8.6596432336006495E-4</v>
      </c>
      <c r="H13" s="4">
        <v>3.1622776601683798E-3</v>
      </c>
      <c r="I13" s="3">
        <v>3.6517412725483801E-3</v>
      </c>
      <c r="J13" s="4">
        <v>1.5399265260594901E-3</v>
      </c>
      <c r="K13" s="4">
        <v>6.4938163157621104E-3</v>
      </c>
      <c r="M13" t="s">
        <v>11</v>
      </c>
      <c r="N13" t="s">
        <v>9</v>
      </c>
      <c r="O13">
        <v>4.2169650342858202E-4</v>
      </c>
      <c r="P13">
        <v>8.6596432336006495E-4</v>
      </c>
      <c r="Q13">
        <v>1.5399265260594901E-3</v>
      </c>
    </row>
    <row r="14" spans="2:17" x14ac:dyDescent="0.25">
      <c r="B14" t="s">
        <v>2</v>
      </c>
      <c r="C14" s="3">
        <v>2.73841963426436E-3</v>
      </c>
      <c r="D14" s="4">
        <v>8.6596432336006495E-4</v>
      </c>
      <c r="E14" s="4">
        <v>7.4989420933245596E-4</v>
      </c>
      <c r="F14" s="3">
        <v>4.2169650342858203E-3</v>
      </c>
      <c r="G14" s="4">
        <v>1.5399265260594901E-3</v>
      </c>
      <c r="H14" s="4">
        <v>1.3335214321633199E-3</v>
      </c>
      <c r="I14" s="3">
        <v>6.4938163157621104E-3</v>
      </c>
      <c r="J14" s="4">
        <v>3.6517412725483801E-3</v>
      </c>
      <c r="K14" s="4">
        <v>2.3713737056616602E-3</v>
      </c>
      <c r="N14" t="s">
        <v>10</v>
      </c>
      <c r="O14" s="22">
        <v>1.43301257023696E-5</v>
      </c>
      <c r="P14" s="22">
        <v>2.7384196342643601E-5</v>
      </c>
      <c r="Q14" s="22">
        <v>5.2329911468149498E-5</v>
      </c>
    </row>
    <row r="15" spans="2:17" x14ac:dyDescent="0.25">
      <c r="B15" t="s">
        <v>3</v>
      </c>
      <c r="C15" s="25">
        <v>6.0429639023813303E-5</v>
      </c>
      <c r="D15" s="26">
        <v>3.3982083289425603E-5</v>
      </c>
      <c r="E15" s="26">
        <v>5.62341325190349E-5</v>
      </c>
      <c r="F15" s="3">
        <v>1.53992652605949E-4</v>
      </c>
      <c r="G15" s="26">
        <v>5.2329911468149498E-5</v>
      </c>
      <c r="H15" s="4">
        <v>1.15478198468946E-4</v>
      </c>
      <c r="I15" s="3">
        <v>3.1622776601683799E-4</v>
      </c>
      <c r="J15" s="26">
        <v>8.6596432336006495E-5</v>
      </c>
      <c r="K15" s="4">
        <v>1.77827941003892E-4</v>
      </c>
      <c r="M15" t="s">
        <v>12</v>
      </c>
      <c r="O15">
        <v>8.6596432336006495E-4</v>
      </c>
      <c r="P15">
        <v>1.5399265260594901E-3</v>
      </c>
      <c r="Q15">
        <v>3.6517412725483801E-3</v>
      </c>
    </row>
    <row r="16" spans="2:17" x14ac:dyDescent="0.25">
      <c r="O16" s="22">
        <v>5.6234132519034904E-7</v>
      </c>
      <c r="P16" s="22">
        <v>8.6596432336006504E-7</v>
      </c>
      <c r="Q16" s="22">
        <v>1.53992652605949E-6</v>
      </c>
    </row>
    <row r="17" spans="2:17" x14ac:dyDescent="0.25">
      <c r="M17" t="s">
        <v>13</v>
      </c>
      <c r="O17">
        <v>3.1622776601683799E-4</v>
      </c>
      <c r="P17">
        <v>1E-3</v>
      </c>
      <c r="Q17">
        <v>1.3335214321633199E-3</v>
      </c>
    </row>
    <row r="18" spans="2:17" x14ac:dyDescent="0.25">
      <c r="B18" t="s">
        <v>22</v>
      </c>
      <c r="O18" s="22">
        <v>2.05352502645715E-5</v>
      </c>
      <c r="P18" s="22">
        <v>4.5315836376008201E-5</v>
      </c>
      <c r="Q18" s="22">
        <v>7.4989420933245599E-5</v>
      </c>
    </row>
    <row r="19" spans="2:17" x14ac:dyDescent="0.25">
      <c r="B19" s="4" t="s">
        <v>7</v>
      </c>
      <c r="C19" s="1">
        <v>10000</v>
      </c>
      <c r="D19" s="2"/>
      <c r="E19" s="5"/>
      <c r="F19" s="1">
        <v>30000</v>
      </c>
      <c r="G19" s="2"/>
      <c r="H19" s="5"/>
      <c r="I19" s="2">
        <v>100000</v>
      </c>
      <c r="J19" s="2"/>
      <c r="K19" s="2"/>
      <c r="M19" t="s">
        <v>14</v>
      </c>
      <c r="O19" s="22">
        <v>3.3982083289425603E-5</v>
      </c>
      <c r="P19" s="22">
        <v>5.2329911468149498E-5</v>
      </c>
      <c r="Q19" s="22">
        <v>8.6596432336006495E-5</v>
      </c>
    </row>
    <row r="20" spans="2:17" x14ac:dyDescent="0.25">
      <c r="B20" s="7"/>
      <c r="C20" s="8" t="s">
        <v>4</v>
      </c>
      <c r="D20" s="7" t="s">
        <v>5</v>
      </c>
      <c r="E20" s="9" t="s">
        <v>6</v>
      </c>
      <c r="F20" s="8" t="s">
        <v>4</v>
      </c>
      <c r="G20" s="7" t="s">
        <v>5</v>
      </c>
      <c r="H20" s="9" t="s">
        <v>6</v>
      </c>
      <c r="I20" s="7" t="s">
        <v>4</v>
      </c>
      <c r="J20" s="7" t="s">
        <v>5</v>
      </c>
      <c r="K20" s="7" t="s">
        <v>6</v>
      </c>
      <c r="O20" s="22">
        <v>3.3982083289425601E-6</v>
      </c>
      <c r="P20" s="22">
        <v>5.2329911468149503E-6</v>
      </c>
      <c r="Q20" s="22">
        <v>7.4989420933245597E-6</v>
      </c>
    </row>
    <row r="21" spans="2:17" x14ac:dyDescent="0.25">
      <c r="B21" t="s">
        <v>0</v>
      </c>
      <c r="C21" s="23">
        <f>C5*1000000</f>
        <v>60.429639023813301</v>
      </c>
      <c r="D21" s="24">
        <f t="shared" ref="D21:K21" si="0">D5*1000000</f>
        <v>20.535250264571498</v>
      </c>
      <c r="E21" s="24">
        <f t="shared" si="0"/>
        <v>36.517412725483794</v>
      </c>
      <c r="F21" s="23">
        <f t="shared" si="0"/>
        <v>115.478198468946</v>
      </c>
      <c r="G21" s="24">
        <f t="shared" si="0"/>
        <v>45.3158363760082</v>
      </c>
      <c r="H21" s="24">
        <f t="shared" si="0"/>
        <v>80.584218776148205</v>
      </c>
      <c r="I21" s="23">
        <f t="shared" si="0"/>
        <v>205.35250264571499</v>
      </c>
      <c r="J21" s="24">
        <f t="shared" si="0"/>
        <v>74.989420933245597</v>
      </c>
      <c r="K21" s="24">
        <f t="shared" si="0"/>
        <v>133.352143216332</v>
      </c>
      <c r="O21" t="s">
        <v>21</v>
      </c>
    </row>
    <row r="22" spans="2:17" x14ac:dyDescent="0.25">
      <c r="B22" t="s">
        <v>1</v>
      </c>
      <c r="C22" s="25">
        <f t="shared" ref="C22:K22" si="1">C6*1000000</f>
        <v>31.622776601683803</v>
      </c>
      <c r="D22" s="26">
        <f t="shared" si="1"/>
        <v>14.3301257023696</v>
      </c>
      <c r="E22" s="26">
        <f t="shared" si="1"/>
        <v>31.622776601683803</v>
      </c>
      <c r="F22" s="25">
        <f t="shared" si="1"/>
        <v>56.234132519034901</v>
      </c>
      <c r="G22" s="26">
        <f t="shared" si="1"/>
        <v>27.384196342643602</v>
      </c>
      <c r="H22" s="26">
        <f t="shared" si="1"/>
        <v>52.329911468149497</v>
      </c>
      <c r="I22" s="25">
        <f t="shared" si="1"/>
        <v>100</v>
      </c>
      <c r="J22" s="26">
        <f t="shared" si="1"/>
        <v>52.329911468149497</v>
      </c>
      <c r="K22" s="26">
        <f t="shared" si="1"/>
        <v>115.478198468946</v>
      </c>
      <c r="M22" t="s">
        <v>11</v>
      </c>
      <c r="N22" t="s">
        <v>9</v>
      </c>
      <c r="O22">
        <v>7.4989420933245596E-4</v>
      </c>
      <c r="P22">
        <v>1.7782794100389199E-3</v>
      </c>
      <c r="Q22">
        <v>3.6517412725483801E-3</v>
      </c>
    </row>
    <row r="23" spans="2:17" x14ac:dyDescent="0.25">
      <c r="B23" t="s">
        <v>2</v>
      </c>
      <c r="C23" s="25">
        <f t="shared" ref="C23:K23" si="2">C7*1000000</f>
        <v>1.24093776075172</v>
      </c>
      <c r="D23" s="26">
        <f t="shared" si="2"/>
        <v>0.56234132519034907</v>
      </c>
      <c r="E23" s="26">
        <f t="shared" si="2"/>
        <v>0.74989420933245599</v>
      </c>
      <c r="F23" s="25">
        <f t="shared" si="2"/>
        <v>2.5482967479793501</v>
      </c>
      <c r="G23" s="26">
        <f t="shared" si="2"/>
        <v>0.86596432336006501</v>
      </c>
      <c r="H23" s="26">
        <f t="shared" si="2"/>
        <v>1.7782794100389199</v>
      </c>
      <c r="I23" s="25">
        <f t="shared" si="2"/>
        <v>3.16227766016838</v>
      </c>
      <c r="J23" s="26">
        <f t="shared" si="2"/>
        <v>1.5399265260594901</v>
      </c>
      <c r="K23" s="26">
        <f t="shared" si="2"/>
        <v>3.3982083289425602</v>
      </c>
      <c r="N23" t="s">
        <v>10</v>
      </c>
      <c r="O23" s="22">
        <v>3.1622776601683802E-5</v>
      </c>
      <c r="P23" s="22">
        <v>5.62341325190349E-5</v>
      </c>
      <c r="Q23">
        <v>1E-4</v>
      </c>
    </row>
    <row r="24" spans="2:17" x14ac:dyDescent="0.25">
      <c r="B24" t="s">
        <v>3</v>
      </c>
      <c r="C24" s="25">
        <f t="shared" ref="C24:K24" si="3">C8*1000000</f>
        <v>6.04296390238133</v>
      </c>
      <c r="D24" s="26">
        <f t="shared" si="3"/>
        <v>3.3982083289425602</v>
      </c>
      <c r="E24" s="26">
        <f t="shared" si="3"/>
        <v>5.2329911468149506</v>
      </c>
      <c r="F24" s="25">
        <f t="shared" si="3"/>
        <v>10</v>
      </c>
      <c r="G24" s="26">
        <f t="shared" si="3"/>
        <v>5.2329911468149506</v>
      </c>
      <c r="H24" s="26">
        <f t="shared" si="3"/>
        <v>8.6596432336006508</v>
      </c>
      <c r="I24" s="25">
        <f t="shared" si="3"/>
        <v>17.7827941003892</v>
      </c>
      <c r="J24" s="26">
        <f t="shared" si="3"/>
        <v>7.4989420933245601</v>
      </c>
      <c r="K24" s="26">
        <f t="shared" si="3"/>
        <v>14.3301257023696</v>
      </c>
      <c r="M24" t="s">
        <v>12</v>
      </c>
      <c r="O24">
        <v>2.73841963426436E-3</v>
      </c>
      <c r="P24">
        <v>4.2169650342858203E-3</v>
      </c>
      <c r="Q24">
        <v>6.4938163157621104E-3</v>
      </c>
    </row>
    <row r="25" spans="2:17" x14ac:dyDescent="0.25">
      <c r="B25" s="4"/>
      <c r="C25" s="22"/>
      <c r="D25" s="22"/>
      <c r="E25" s="22"/>
      <c r="F25" s="22"/>
      <c r="G25" s="22"/>
      <c r="H25" s="22"/>
      <c r="I25" s="22"/>
      <c r="J25" s="22"/>
      <c r="K25" s="22"/>
      <c r="O25" s="22">
        <v>1.24093776075172E-6</v>
      </c>
      <c r="P25" s="22">
        <v>2.5482967479793501E-6</v>
      </c>
      <c r="Q25" s="22">
        <v>3.16227766016838E-6</v>
      </c>
    </row>
    <row r="26" spans="2:17" x14ac:dyDescent="0.25">
      <c r="B26" t="s">
        <v>15</v>
      </c>
      <c r="C26" s="22"/>
      <c r="D26" s="22"/>
      <c r="E26" s="22"/>
      <c r="F26" s="22"/>
      <c r="G26" s="22"/>
      <c r="H26" s="22"/>
      <c r="I26" s="22"/>
      <c r="J26" s="22"/>
      <c r="K26" s="22"/>
      <c r="M26" t="s">
        <v>13</v>
      </c>
      <c r="O26">
        <v>1.1547819846894601E-3</v>
      </c>
      <c r="P26">
        <v>1.3335214321633199E-3</v>
      </c>
      <c r="Q26">
        <v>3.1622776601683798E-3</v>
      </c>
    </row>
    <row r="27" spans="2:17" x14ac:dyDescent="0.25">
      <c r="C27" s="22"/>
      <c r="D27" s="22"/>
      <c r="E27" s="22"/>
      <c r="F27" s="22"/>
      <c r="G27" s="22"/>
      <c r="H27" s="22"/>
      <c r="I27" s="22"/>
      <c r="J27" s="22"/>
      <c r="K27" s="22"/>
      <c r="O27" s="22">
        <v>6.0429639023813303E-5</v>
      </c>
      <c r="P27">
        <v>1.15478198468946E-4</v>
      </c>
      <c r="Q27">
        <v>2.0535250264571499E-4</v>
      </c>
    </row>
    <row r="28" spans="2:17" x14ac:dyDescent="0.25">
      <c r="B28" t="s">
        <v>0</v>
      </c>
      <c r="C28" s="25">
        <f t="shared" ref="C28:K28" si="4">C12*1000000</f>
        <v>1154.7819846894602</v>
      </c>
      <c r="D28" s="26">
        <f t="shared" si="4"/>
        <v>316.22776601683802</v>
      </c>
      <c r="E28" s="26">
        <f t="shared" si="4"/>
        <v>1000</v>
      </c>
      <c r="F28" s="25">
        <f t="shared" si="4"/>
        <v>1333.52143216332</v>
      </c>
      <c r="G28" s="26">
        <f t="shared" si="4"/>
        <v>1000</v>
      </c>
      <c r="H28" s="26">
        <f t="shared" si="4"/>
        <v>1333.52143216332</v>
      </c>
      <c r="I28" s="25">
        <f t="shared" si="4"/>
        <v>3162.27766016838</v>
      </c>
      <c r="J28" s="26">
        <f t="shared" si="4"/>
        <v>1333.52143216332</v>
      </c>
      <c r="K28" s="26">
        <f t="shared" si="4"/>
        <v>2738.41963426436</v>
      </c>
      <c r="M28" t="s">
        <v>14</v>
      </c>
      <c r="O28" s="22">
        <v>6.0429639023813303E-5</v>
      </c>
      <c r="P28">
        <v>1.53992652605949E-4</v>
      </c>
      <c r="Q28">
        <v>3.1622776601683799E-4</v>
      </c>
    </row>
    <row r="29" spans="2:17" x14ac:dyDescent="0.25">
      <c r="B29" t="s">
        <v>1</v>
      </c>
      <c r="C29" s="25">
        <f t="shared" ref="C29:K29" si="5">C13*1000000</f>
        <v>749.89420933245594</v>
      </c>
      <c r="D29" s="26">
        <f t="shared" si="5"/>
        <v>421.69650342858205</v>
      </c>
      <c r="E29" s="26">
        <f t="shared" si="5"/>
        <v>2053.52502645715</v>
      </c>
      <c r="F29" s="25">
        <f t="shared" si="5"/>
        <v>1778.2794100389199</v>
      </c>
      <c r="G29" s="26">
        <f t="shared" si="5"/>
        <v>865.96432336006501</v>
      </c>
      <c r="H29" s="26">
        <f t="shared" si="5"/>
        <v>3162.27766016838</v>
      </c>
      <c r="I29" s="25">
        <f t="shared" si="5"/>
        <v>3651.74127254838</v>
      </c>
      <c r="J29" s="26">
        <f t="shared" si="5"/>
        <v>1539.92652605949</v>
      </c>
      <c r="K29" s="26">
        <f t="shared" si="5"/>
        <v>6493.8163157621102</v>
      </c>
      <c r="O29" s="22">
        <v>6.0429639023813301E-6</v>
      </c>
      <c r="P29" s="22">
        <v>1.0000000000000001E-5</v>
      </c>
      <c r="Q29" s="22">
        <v>1.7782794100389199E-5</v>
      </c>
    </row>
    <row r="30" spans="2:17" x14ac:dyDescent="0.25">
      <c r="B30" t="s">
        <v>2</v>
      </c>
      <c r="C30" s="25">
        <f t="shared" ref="C30:K30" si="6">C14*1000000</f>
        <v>2738.41963426436</v>
      </c>
      <c r="D30" s="26">
        <f t="shared" si="6"/>
        <v>865.96432336006501</v>
      </c>
      <c r="E30" s="26">
        <f t="shared" si="6"/>
        <v>749.89420933245594</v>
      </c>
      <c r="F30" s="25">
        <f t="shared" si="6"/>
        <v>4216.9650342858204</v>
      </c>
      <c r="G30" s="26">
        <f t="shared" si="6"/>
        <v>1539.92652605949</v>
      </c>
      <c r="H30" s="26">
        <f t="shared" si="6"/>
        <v>1333.52143216332</v>
      </c>
      <c r="I30" s="25">
        <f t="shared" si="6"/>
        <v>6493.8163157621102</v>
      </c>
      <c r="J30" s="26">
        <f t="shared" si="6"/>
        <v>3651.74127254838</v>
      </c>
      <c r="K30" s="26">
        <f t="shared" si="6"/>
        <v>2371.3737056616601</v>
      </c>
    </row>
    <row r="31" spans="2:17" x14ac:dyDescent="0.25">
      <c r="B31" t="s">
        <v>3</v>
      </c>
      <c r="C31" s="25">
        <f t="shared" ref="C31:K31" si="7">C15*1000000</f>
        <v>60.429639023813301</v>
      </c>
      <c r="D31" s="26">
        <f t="shared" si="7"/>
        <v>33.982083289425603</v>
      </c>
      <c r="E31" s="26">
        <f t="shared" si="7"/>
        <v>56.234132519034901</v>
      </c>
      <c r="F31" s="25">
        <f t="shared" si="7"/>
        <v>153.99265260594899</v>
      </c>
      <c r="G31" s="26">
        <f t="shared" si="7"/>
        <v>52.329911468149497</v>
      </c>
      <c r="H31" s="26">
        <f t="shared" si="7"/>
        <v>115.478198468946</v>
      </c>
      <c r="I31" s="25">
        <f t="shared" si="7"/>
        <v>316.22776601683802</v>
      </c>
      <c r="J31" s="26">
        <f t="shared" si="7"/>
        <v>86.596432336006501</v>
      </c>
      <c r="K31" s="26">
        <f t="shared" si="7"/>
        <v>177.82794100389199</v>
      </c>
    </row>
    <row r="34" spans="2:10" x14ac:dyDescent="0.25">
      <c r="B34" s="4" t="s">
        <v>7</v>
      </c>
    </row>
    <row r="35" spans="2:10" x14ac:dyDescent="0.25">
      <c r="B35" s="7"/>
      <c r="C35" s="34" t="s">
        <v>18</v>
      </c>
      <c r="D35" s="7" t="s">
        <v>19</v>
      </c>
      <c r="E35" s="7"/>
      <c r="F35" s="34" t="s">
        <v>18</v>
      </c>
      <c r="G35" s="7" t="s">
        <v>19</v>
      </c>
      <c r="H35" s="7"/>
      <c r="I35" s="34" t="s">
        <v>18</v>
      </c>
      <c r="J35" s="7" t="s">
        <v>19</v>
      </c>
    </row>
    <row r="36" spans="2:10" x14ac:dyDescent="0.25">
      <c r="B36" t="s">
        <v>0</v>
      </c>
      <c r="C36" s="29">
        <f>D21/C21</f>
        <v>0.33982083289425646</v>
      </c>
      <c r="D36" s="30">
        <f>E21/C21</f>
        <v>0.60429639023813297</v>
      </c>
      <c r="F36" s="29">
        <f>G21/F21</f>
        <v>0.39241897584845314</v>
      </c>
      <c r="G36" s="30">
        <f>H21/F21</f>
        <v>0.69783058485986538</v>
      </c>
      <c r="I36" s="29">
        <f>J21/I21</f>
        <v>0.36517412725483711</v>
      </c>
      <c r="J36" s="30">
        <f>K21/I21</f>
        <v>0.6493816315762081</v>
      </c>
    </row>
    <row r="37" spans="2:10" x14ac:dyDescent="0.25">
      <c r="B37" s="6" t="s">
        <v>1</v>
      </c>
      <c r="C37" s="30">
        <f t="shared" ref="C37:C39" si="8">D22/C22</f>
        <v>0.45315836376008078</v>
      </c>
      <c r="D37" s="30">
        <f t="shared" ref="D37:D39" si="9">E22/C22</f>
        <v>1</v>
      </c>
      <c r="F37" s="29">
        <f t="shared" ref="F37:F39" si="10">G22/F22</f>
        <v>0.486967525165863</v>
      </c>
      <c r="G37" s="30">
        <f t="shared" ref="G37:G39" si="11">H22/F22</f>
        <v>0.93057204092969958</v>
      </c>
      <c r="I37" s="29">
        <f t="shared" ref="I37:I39" si="12">J22/I22</f>
        <v>0.52329911468149493</v>
      </c>
      <c r="J37" s="30">
        <f t="shared" ref="J37:J39" si="13">K22/I22</f>
        <v>1.15478198468946</v>
      </c>
    </row>
    <row r="38" spans="2:10" x14ac:dyDescent="0.25">
      <c r="B38" s="6" t="s">
        <v>2</v>
      </c>
      <c r="C38" s="30">
        <f t="shared" si="8"/>
        <v>0.45315836376008162</v>
      </c>
      <c r="D38" s="30">
        <f t="shared" si="9"/>
        <v>0.60429639023813275</v>
      </c>
      <c r="F38" s="29">
        <f t="shared" si="10"/>
        <v>0.3398208328942553</v>
      </c>
      <c r="G38" s="30">
        <f t="shared" si="11"/>
        <v>0.69783058485986416</v>
      </c>
      <c r="I38" s="29">
        <f t="shared" si="12"/>
        <v>0.48696752516586239</v>
      </c>
      <c r="J38" s="30">
        <f t="shared" si="13"/>
        <v>1.0746078283213176</v>
      </c>
    </row>
    <row r="39" spans="2:10" x14ac:dyDescent="0.25">
      <c r="B39" s="6" t="s">
        <v>3</v>
      </c>
      <c r="C39" s="30">
        <f t="shared" si="8"/>
        <v>0.56234132519034907</v>
      </c>
      <c r="D39" s="30">
        <f t="shared" si="9"/>
        <v>0.86596432336006568</v>
      </c>
      <c r="F39" s="29">
        <f t="shared" si="10"/>
        <v>0.52329911468149504</v>
      </c>
      <c r="G39" s="30">
        <f t="shared" si="11"/>
        <v>0.86596432336006512</v>
      </c>
      <c r="I39" s="29">
        <f t="shared" si="12"/>
        <v>0.421696503428583</v>
      </c>
      <c r="J39" s="30">
        <f t="shared" si="13"/>
        <v>0.80584218776148153</v>
      </c>
    </row>
    <row r="40" spans="2:10" x14ac:dyDescent="0.25">
      <c r="B40" s="12" t="s">
        <v>23</v>
      </c>
      <c r="C40" s="32">
        <f>AVERAGE(C36:C39)</f>
        <v>0.452119721401192</v>
      </c>
      <c r="D40" s="32">
        <f>AVERAGE(D36:D39)</f>
        <v>0.76863927595908288</v>
      </c>
      <c r="E40" s="32"/>
      <c r="F40" s="32">
        <f t="shared" ref="F40:J40" si="14">AVERAGE(F36:F39)</f>
        <v>0.43562661214751663</v>
      </c>
      <c r="G40" s="32">
        <f t="shared" si="14"/>
        <v>0.79804938350237364</v>
      </c>
      <c r="H40" s="32"/>
      <c r="I40" s="32">
        <f t="shared" si="14"/>
        <v>0.44928431763269439</v>
      </c>
      <c r="J40" s="32">
        <f t="shared" si="14"/>
        <v>0.92115340808711688</v>
      </c>
    </row>
    <row r="41" spans="2:10" x14ac:dyDescent="0.25">
      <c r="B41" s="6" t="s">
        <v>24</v>
      </c>
      <c r="C41" s="33">
        <f>STDEV(C36:C39)</f>
        <v>9.0851526968723839E-2</v>
      </c>
      <c r="D41" s="33">
        <f t="shared" ref="D41:J41" si="15">STDEV(D36:D39)</f>
        <v>0.19749862248846123</v>
      </c>
      <c r="E41" s="33"/>
      <c r="F41" s="33">
        <f t="shared" si="15"/>
        <v>8.4395900814760477E-2</v>
      </c>
      <c r="G41" s="33">
        <f t="shared" si="15"/>
        <v>0.1186905064866451</v>
      </c>
      <c r="H41" s="33"/>
      <c r="I41" s="33">
        <f t="shared" si="15"/>
        <v>7.0080491650964555E-2</v>
      </c>
      <c r="J41" s="33">
        <f t="shared" si="15"/>
        <v>0.23472476572611145</v>
      </c>
    </row>
    <row r="42" spans="2:10" x14ac:dyDescent="0.25">
      <c r="C42" s="31"/>
      <c r="D42" s="31"/>
      <c r="E42" s="31"/>
      <c r="F42" s="31"/>
      <c r="G42" s="31"/>
      <c r="H42" s="31"/>
      <c r="I42" s="31"/>
      <c r="J42" s="31"/>
    </row>
    <row r="43" spans="2:10" x14ac:dyDescent="0.25">
      <c r="B43" s="4" t="s">
        <v>15</v>
      </c>
      <c r="C43" s="22"/>
      <c r="D43" s="22"/>
      <c r="F43" s="22"/>
      <c r="G43" s="22"/>
      <c r="I43" s="22"/>
      <c r="J43" s="22"/>
    </row>
    <row r="44" spans="2:10" x14ac:dyDescent="0.25">
      <c r="B44" s="7"/>
      <c r="C44" s="34" t="s">
        <v>18</v>
      </c>
      <c r="D44" s="7" t="s">
        <v>19</v>
      </c>
      <c r="E44" s="7"/>
      <c r="F44" s="34" t="s">
        <v>18</v>
      </c>
      <c r="G44" s="7" t="s">
        <v>19</v>
      </c>
      <c r="H44" s="7"/>
      <c r="I44" s="34" t="s">
        <v>18</v>
      </c>
      <c r="J44" s="7" t="s">
        <v>19</v>
      </c>
    </row>
    <row r="45" spans="2:10" x14ac:dyDescent="0.25">
      <c r="B45" t="s">
        <v>0</v>
      </c>
      <c r="C45" s="29">
        <f>D28/C28</f>
        <v>0.27384196342643574</v>
      </c>
      <c r="D45" s="30">
        <f>E28/C28</f>
        <v>0.8659643233600639</v>
      </c>
      <c r="E45" s="21"/>
      <c r="F45" s="29">
        <f>G28/F28</f>
        <v>0.74989420933245809</v>
      </c>
      <c r="G45" s="30">
        <f>H28/F28</f>
        <v>1</v>
      </c>
      <c r="H45" s="21"/>
      <c r="I45" s="29">
        <f>J28/I28</f>
        <v>0.42169650342858089</v>
      </c>
      <c r="J45" s="30">
        <f>K28/I28</f>
        <v>0.86596432336006479</v>
      </c>
    </row>
    <row r="46" spans="2:10" x14ac:dyDescent="0.25">
      <c r="B46" t="s">
        <v>1</v>
      </c>
      <c r="C46" s="29">
        <f>D29/C29</f>
        <v>0.56234132519034874</v>
      </c>
      <c r="D46" s="30">
        <f>E29/C29</f>
        <v>2.7384196342643663</v>
      </c>
      <c r="E46" s="21"/>
      <c r="F46" s="29">
        <f>G29/F29</f>
        <v>0.48696752516586372</v>
      </c>
      <c r="G46" s="30">
        <f>H29/F29</f>
        <v>1.7782794100389261</v>
      </c>
      <c r="H46" s="21"/>
      <c r="I46" s="29">
        <f>J29/I29</f>
        <v>0.42169650342858134</v>
      </c>
      <c r="J46" s="30">
        <f>K29/I29</f>
        <v>1.7782794100389205</v>
      </c>
    </row>
    <row r="47" spans="2:10" x14ac:dyDescent="0.25">
      <c r="B47" t="s">
        <v>2</v>
      </c>
      <c r="C47" s="29">
        <f>D30/C30</f>
        <v>0.31622776601683794</v>
      </c>
      <c r="D47" s="30">
        <f>E30/C30</f>
        <v>0.2738419634264363</v>
      </c>
      <c r="E47" s="21"/>
      <c r="F47" s="29">
        <f>G30/F30</f>
        <v>0.36517412725483744</v>
      </c>
      <c r="G47" s="30">
        <f>H30/F30</f>
        <v>0.31622776601683716</v>
      </c>
      <c r="H47" s="21"/>
      <c r="I47" s="29">
        <f>J30/I30</f>
        <v>0.56234132519034974</v>
      </c>
      <c r="J47" s="30">
        <f>K30/I30</f>
        <v>0.36517412725483861</v>
      </c>
    </row>
    <row r="48" spans="2:10" x14ac:dyDescent="0.25">
      <c r="B48" t="s">
        <v>3</v>
      </c>
      <c r="C48" s="29">
        <f>D31/C31</f>
        <v>0.56234132519034907</v>
      </c>
      <c r="D48" s="30">
        <f>E31/C31</f>
        <v>0.93057204092969859</v>
      </c>
      <c r="E48" s="21"/>
      <c r="F48" s="29">
        <f>G31/F31</f>
        <v>0.33982083289425657</v>
      </c>
      <c r="G48" s="30">
        <f>H31/F31</f>
        <v>0.74989420933245809</v>
      </c>
      <c r="H48" s="21"/>
      <c r="I48" s="29">
        <f>J31/I31</f>
        <v>0.27384196342643596</v>
      </c>
      <c r="J48" s="30">
        <f>K31/I31</f>
        <v>0.56234132519034807</v>
      </c>
    </row>
    <row r="49" spans="2:10" x14ac:dyDescent="0.25">
      <c r="B49" s="12" t="s">
        <v>23</v>
      </c>
      <c r="C49" s="32">
        <f>AVERAGE(C45:C48)</f>
        <v>0.42868809495599286</v>
      </c>
      <c r="D49" s="32">
        <f>AVERAGE(D45:D48)</f>
        <v>1.2021994904951414</v>
      </c>
      <c r="E49" s="32"/>
      <c r="F49" s="32">
        <f t="shared" ref="F49" si="16">AVERAGE(F45:F48)</f>
        <v>0.48546417366185401</v>
      </c>
      <c r="G49" s="32">
        <f t="shared" ref="G49" si="17">AVERAGE(G45:G48)</f>
        <v>0.96110034634705532</v>
      </c>
      <c r="H49" s="32"/>
      <c r="I49" s="32">
        <f t="shared" ref="I49" si="18">AVERAGE(I45:I48)</f>
        <v>0.41989407386848698</v>
      </c>
      <c r="J49" s="32">
        <f t="shared" ref="J49" si="19">AVERAGE(J45:J48)</f>
        <v>0.89293979646104304</v>
      </c>
    </row>
    <row r="50" spans="2:10" x14ac:dyDescent="0.25">
      <c r="B50" s="6" t="s">
        <v>24</v>
      </c>
      <c r="C50" s="33">
        <f>STDEV(C45:C48)</f>
        <v>0.15529651416878551</v>
      </c>
      <c r="D50" s="33">
        <f t="shared" ref="D50:J50" si="20">STDEV(D45:D48)</f>
        <v>1.0659355182441446</v>
      </c>
      <c r="E50" s="33"/>
      <c r="F50" s="33">
        <f t="shared" ref="F50:J50" si="21">STDEV(F45:F48)</f>
        <v>0.18762301014272381</v>
      </c>
      <c r="G50" s="33">
        <f t="shared" si="21"/>
        <v>0.61366752191639418</v>
      </c>
      <c r="H50" s="33"/>
      <c r="I50" s="33">
        <f t="shared" ref="I50:J50" si="22">STDEV(I45:I48)</f>
        <v>0.11779775872000442</v>
      </c>
      <c r="J50" s="33">
        <f t="shared" si="22"/>
        <v>0.62513621404150543</v>
      </c>
    </row>
  </sheetData>
  <mergeCells count="6">
    <mergeCell ref="C3:E3"/>
    <mergeCell ref="F3:H3"/>
    <mergeCell ref="I3:K3"/>
    <mergeCell ref="C19:E19"/>
    <mergeCell ref="F19:H19"/>
    <mergeCell ref="I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kAus</vt:lpstr>
      <vt:lpstr>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rschoeters</dc:creator>
  <cp:lastModifiedBy>rschoeters</cp:lastModifiedBy>
  <dcterms:created xsi:type="dcterms:W3CDTF">2022-03-11T10:02:45Z</dcterms:created>
  <dcterms:modified xsi:type="dcterms:W3CDTF">2022-03-11T11:03:16Z</dcterms:modified>
</cp:coreProperties>
</file>