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24226"/>
  <mc:AlternateContent xmlns:mc="http://schemas.openxmlformats.org/markup-compatibility/2006">
    <mc:Choice Requires="x15">
      <x15ac:absPath xmlns:x15ac="http://schemas.microsoft.com/office/spreadsheetml/2010/11/ac" url="C:\Users\Administrador\Documents\PIBIC\_SCHENIA_2023_2024\3_corrigindo os dados\"/>
    </mc:Choice>
  </mc:AlternateContent>
  <xr:revisionPtr revIDLastSave="0" documentId="13_ncr:1_{D0D21967-B453-4B58-A2EE-EAA397B6AFC8}" xr6:coauthVersionLast="47" xr6:coauthVersionMax="47" xr10:uidLastSave="{00000000-0000-0000-0000-000000000000}"/>
  <bookViews>
    <workbookView xWindow="-120" yWindow="-120" windowWidth="20730" windowHeight="11160" activeTab="4" xr2:uid="{00000000-000D-0000-FFFF-FFFF00000000}"/>
  </bookViews>
  <sheets>
    <sheet name="PASSO 3" sheetId="15" r:id="rId1"/>
    <sheet name="F_2018" sheetId="1" r:id="rId2"/>
    <sheet name="M_2018" sheetId="3" r:id="rId3"/>
    <sheet name="F_2021" sheetId="2" r:id="rId4"/>
    <sheet name="M_2021" sheetId="4" r:id="rId5"/>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6" i="4" l="1"/>
  <c r="D46" i="4"/>
  <c r="D48" i="4" s="1"/>
  <c r="E46" i="4"/>
  <c r="E48" i="4" s="1"/>
  <c r="F46" i="4"/>
  <c r="G46" i="4"/>
  <c r="H46" i="4"/>
  <c r="H48" i="4" s="1"/>
  <c r="I46" i="4"/>
  <c r="J46" i="4"/>
  <c r="K46" i="4"/>
  <c r="L46" i="4"/>
  <c r="L48" i="4" s="1"/>
  <c r="M46" i="4"/>
  <c r="M48" i="4" s="1"/>
  <c r="N46" i="4"/>
  <c r="O46" i="4"/>
  <c r="P46" i="4"/>
  <c r="Q46" i="4"/>
  <c r="R46" i="4"/>
  <c r="S46" i="4"/>
  <c r="B46" i="4"/>
  <c r="B39" i="4"/>
  <c r="C38" i="4"/>
  <c r="D38" i="4"/>
  <c r="E38" i="4"/>
  <c r="F38" i="4"/>
  <c r="G38" i="4"/>
  <c r="H38" i="4"/>
  <c r="I38" i="4"/>
  <c r="J38" i="4"/>
  <c r="J39" i="4" s="1"/>
  <c r="K38" i="4"/>
  <c r="L38" i="4"/>
  <c r="M38" i="4"/>
  <c r="N38" i="4"/>
  <c r="O38" i="4"/>
  <c r="P38" i="4"/>
  <c r="Q38" i="4"/>
  <c r="R38" i="4"/>
  <c r="R39" i="4" s="1"/>
  <c r="S38" i="4"/>
  <c r="B38" i="4"/>
  <c r="C37" i="4"/>
  <c r="D37" i="4"/>
  <c r="E37" i="4"/>
  <c r="F37" i="4"/>
  <c r="G37" i="4"/>
  <c r="H37" i="4"/>
  <c r="H39" i="4" s="1"/>
  <c r="I37" i="4"/>
  <c r="J37" i="4"/>
  <c r="K37" i="4"/>
  <c r="L37" i="4"/>
  <c r="M37" i="4"/>
  <c r="N37" i="4"/>
  <c r="O37" i="4"/>
  <c r="P37" i="4"/>
  <c r="P39" i="4" s="1"/>
  <c r="Q37" i="4"/>
  <c r="R37" i="4"/>
  <c r="S37" i="4"/>
  <c r="B37" i="4"/>
  <c r="C30" i="4"/>
  <c r="C29" i="4"/>
  <c r="C28" i="4"/>
  <c r="B28" i="4" s="1"/>
  <c r="T47" i="4"/>
  <c r="S39" i="4"/>
  <c r="K39" i="4"/>
  <c r="C39" i="4"/>
  <c r="N48" i="4"/>
  <c r="F48" i="4"/>
  <c r="S48" i="4"/>
  <c r="Q39" i="4"/>
  <c r="O48" i="4"/>
  <c r="N39" i="4"/>
  <c r="K48" i="4"/>
  <c r="I39" i="4"/>
  <c r="G48" i="4"/>
  <c r="F39" i="4"/>
  <c r="C48" i="4"/>
  <c r="B30" i="4"/>
  <c r="B29" i="4"/>
  <c r="C88" i="3"/>
  <c r="D88" i="3"/>
  <c r="E88" i="3"/>
  <c r="F88" i="3"/>
  <c r="F90" i="3" s="1"/>
  <c r="G88" i="3"/>
  <c r="H88" i="3"/>
  <c r="H90" i="3" s="1"/>
  <c r="I88" i="3"/>
  <c r="J88" i="3"/>
  <c r="K88" i="3"/>
  <c r="L88" i="3"/>
  <c r="M88" i="3"/>
  <c r="N88" i="3"/>
  <c r="O88" i="3"/>
  <c r="P88" i="3"/>
  <c r="Q88" i="3"/>
  <c r="R88" i="3"/>
  <c r="S88" i="3"/>
  <c r="B88" i="3"/>
  <c r="C80" i="3"/>
  <c r="D80" i="3"/>
  <c r="D90" i="3" s="1"/>
  <c r="E80" i="3"/>
  <c r="F80" i="3"/>
  <c r="G80" i="3"/>
  <c r="H80" i="3"/>
  <c r="I80" i="3"/>
  <c r="J80" i="3"/>
  <c r="K80" i="3"/>
  <c r="L80" i="3"/>
  <c r="L81" i="3" s="1"/>
  <c r="M80" i="3"/>
  <c r="N80" i="3"/>
  <c r="O80" i="3"/>
  <c r="P80" i="3"/>
  <c r="Q80" i="3"/>
  <c r="R80" i="3"/>
  <c r="S80" i="3"/>
  <c r="B80" i="3"/>
  <c r="C79" i="3"/>
  <c r="D79" i="3"/>
  <c r="E79" i="3"/>
  <c r="F79" i="3"/>
  <c r="G79" i="3"/>
  <c r="H79" i="3"/>
  <c r="I79" i="3"/>
  <c r="J79" i="3"/>
  <c r="K79" i="3"/>
  <c r="L79" i="3"/>
  <c r="M79" i="3"/>
  <c r="N79" i="3"/>
  <c r="O79" i="3"/>
  <c r="P79" i="3"/>
  <c r="Q79" i="3"/>
  <c r="R79" i="3"/>
  <c r="S79" i="3"/>
  <c r="B79" i="3"/>
  <c r="C72" i="3"/>
  <c r="B72" i="3"/>
  <c r="C71" i="3"/>
  <c r="B71" i="3" s="1"/>
  <c r="C70" i="3"/>
  <c r="B70" i="3" s="1"/>
  <c r="T89" i="3"/>
  <c r="S90" i="3"/>
  <c r="Q90" i="3"/>
  <c r="K90" i="3"/>
  <c r="I90" i="3"/>
  <c r="C90" i="3"/>
  <c r="S81" i="3"/>
  <c r="N81" i="3"/>
  <c r="K81" i="3"/>
  <c r="F81" i="3"/>
  <c r="C81" i="3"/>
  <c r="N90" i="3"/>
  <c r="Q81" i="3"/>
  <c r="O90" i="3"/>
  <c r="M90" i="3"/>
  <c r="I81" i="3"/>
  <c r="G90" i="3"/>
  <c r="E90" i="3"/>
  <c r="B81" i="3"/>
  <c r="T19" i="1"/>
  <c r="C90" i="1"/>
  <c r="D90" i="1"/>
  <c r="E90" i="1"/>
  <c r="F90" i="1"/>
  <c r="G90" i="1"/>
  <c r="H90" i="1"/>
  <c r="I90" i="1"/>
  <c r="J90" i="1"/>
  <c r="K90" i="1"/>
  <c r="L90" i="1"/>
  <c r="M90" i="1"/>
  <c r="N90" i="1"/>
  <c r="O90" i="1"/>
  <c r="P90" i="1"/>
  <c r="Q90" i="1"/>
  <c r="R90" i="1"/>
  <c r="S90" i="1"/>
  <c r="B90" i="1"/>
  <c r="C89" i="1"/>
  <c r="D89" i="1"/>
  <c r="E89" i="1"/>
  <c r="F89" i="1"/>
  <c r="G89" i="1"/>
  <c r="H89" i="1"/>
  <c r="I89" i="1"/>
  <c r="J89" i="1"/>
  <c r="K89" i="1"/>
  <c r="L89" i="1"/>
  <c r="M89" i="1"/>
  <c r="M91" i="1" s="1"/>
  <c r="N89" i="1"/>
  <c r="O89" i="1"/>
  <c r="P89" i="1"/>
  <c r="Q89" i="1"/>
  <c r="R89" i="1"/>
  <c r="S89" i="1"/>
  <c r="B89" i="1"/>
  <c r="C81" i="1"/>
  <c r="C82" i="1"/>
  <c r="B82" i="1" s="1"/>
  <c r="B81" i="1"/>
  <c r="T99" i="1"/>
  <c r="N91" i="1"/>
  <c r="F91" i="1"/>
  <c r="E91" i="1"/>
  <c r="S91" i="1"/>
  <c r="L91" i="1"/>
  <c r="K91" i="1"/>
  <c r="D91" i="1"/>
  <c r="C91" i="1"/>
  <c r="C89" i="2"/>
  <c r="C91" i="2" s="1"/>
  <c r="D89" i="2"/>
  <c r="D91" i="2" s="1"/>
  <c r="E89" i="2"/>
  <c r="E91" i="2" s="1"/>
  <c r="F89" i="2"/>
  <c r="G89" i="2"/>
  <c r="H89" i="2"/>
  <c r="I89" i="2"/>
  <c r="J89" i="2"/>
  <c r="K89" i="2"/>
  <c r="L89" i="2"/>
  <c r="L91" i="2" s="1"/>
  <c r="M89" i="2"/>
  <c r="M91" i="2" s="1"/>
  <c r="N89" i="2"/>
  <c r="O89" i="2"/>
  <c r="P89" i="2"/>
  <c r="Q89" i="2"/>
  <c r="R89" i="2"/>
  <c r="S89" i="2"/>
  <c r="S91" i="2" s="1"/>
  <c r="B89" i="2"/>
  <c r="P91" i="2"/>
  <c r="N91" i="2"/>
  <c r="K91" i="2"/>
  <c r="H91" i="2"/>
  <c r="F91" i="2"/>
  <c r="C81" i="2"/>
  <c r="D81" i="2"/>
  <c r="E81" i="2"/>
  <c r="F81" i="2"/>
  <c r="G81" i="2"/>
  <c r="H81" i="2"/>
  <c r="I81" i="2"/>
  <c r="J81" i="2"/>
  <c r="K81" i="2"/>
  <c r="L81" i="2"/>
  <c r="M81" i="2"/>
  <c r="N81" i="2"/>
  <c r="O81" i="2"/>
  <c r="P81" i="2"/>
  <c r="Q81" i="2"/>
  <c r="R81" i="2"/>
  <c r="S81" i="2"/>
  <c r="B81" i="2"/>
  <c r="C80" i="2"/>
  <c r="D80" i="2"/>
  <c r="E80" i="2"/>
  <c r="F80" i="2"/>
  <c r="G80" i="2"/>
  <c r="H80" i="2"/>
  <c r="I80" i="2"/>
  <c r="J80" i="2"/>
  <c r="K80" i="2"/>
  <c r="L80" i="2"/>
  <c r="M80" i="2"/>
  <c r="N80" i="2"/>
  <c r="O80" i="2"/>
  <c r="P80" i="2"/>
  <c r="Q80" i="2"/>
  <c r="R80" i="2"/>
  <c r="S80" i="2"/>
  <c r="B80" i="2"/>
  <c r="C44" i="2"/>
  <c r="D44" i="2"/>
  <c r="E44" i="2"/>
  <c r="F44" i="2"/>
  <c r="G44" i="2"/>
  <c r="H44" i="2"/>
  <c r="I44" i="2"/>
  <c r="J44" i="2"/>
  <c r="K44" i="2"/>
  <c r="L44" i="2"/>
  <c r="M44" i="2"/>
  <c r="N44" i="2"/>
  <c r="O44" i="2"/>
  <c r="P44" i="2"/>
  <c r="Q44" i="2"/>
  <c r="R44" i="2"/>
  <c r="S44" i="2"/>
  <c r="B44" i="2"/>
  <c r="C43" i="2"/>
  <c r="D43" i="2"/>
  <c r="E43" i="2"/>
  <c r="F43" i="2"/>
  <c r="G43" i="2"/>
  <c r="H43" i="2"/>
  <c r="I43" i="2"/>
  <c r="J43" i="2"/>
  <c r="K43" i="2"/>
  <c r="L43" i="2"/>
  <c r="M43" i="2"/>
  <c r="N43" i="2"/>
  <c r="O43" i="2"/>
  <c r="P43" i="2"/>
  <c r="Q43" i="2"/>
  <c r="R43" i="2"/>
  <c r="S43" i="2"/>
  <c r="B43" i="2"/>
  <c r="T53" i="2"/>
  <c r="AU20" i="2"/>
  <c r="AV20" i="2"/>
  <c r="AW20" i="2"/>
  <c r="AX20" i="2"/>
  <c r="AY20" i="2"/>
  <c r="AZ20" i="2"/>
  <c r="BA20" i="2"/>
  <c r="BB20" i="2"/>
  <c r="BC20" i="2"/>
  <c r="BD20" i="2"/>
  <c r="BE20" i="2"/>
  <c r="BF20" i="2"/>
  <c r="BG20" i="2"/>
  <c r="BH20" i="2"/>
  <c r="BI20" i="2"/>
  <c r="BJ20" i="2"/>
  <c r="BK20" i="2"/>
  <c r="AT20" i="2"/>
  <c r="Y21" i="2"/>
  <c r="Z21" i="2"/>
  <c r="AA21" i="2"/>
  <c r="AB21" i="2"/>
  <c r="AC21" i="2"/>
  <c r="AD21" i="2"/>
  <c r="AE21" i="2"/>
  <c r="AF21" i="2"/>
  <c r="AG21" i="2"/>
  <c r="AH21" i="2"/>
  <c r="AI21" i="2"/>
  <c r="AJ21" i="2"/>
  <c r="AK21" i="2"/>
  <c r="AL21" i="2"/>
  <c r="AM21" i="2"/>
  <c r="AN21" i="2"/>
  <c r="AO21" i="2"/>
  <c r="X21" i="2"/>
  <c r="C20" i="2"/>
  <c r="C45" i="2" s="1"/>
  <c r="D20" i="2"/>
  <c r="D45" i="2" s="1"/>
  <c r="E20" i="2"/>
  <c r="F20" i="2"/>
  <c r="G20" i="2"/>
  <c r="H20" i="2"/>
  <c r="I20" i="2"/>
  <c r="I45" i="2" s="1"/>
  <c r="J20" i="2"/>
  <c r="J45" i="2" s="1"/>
  <c r="K20" i="2"/>
  <c r="K45" i="2" s="1"/>
  <c r="L20" i="2"/>
  <c r="L45" i="2" s="1"/>
  <c r="M20" i="2"/>
  <c r="N20" i="2"/>
  <c r="O20" i="2"/>
  <c r="P20" i="2"/>
  <c r="Q20" i="2"/>
  <c r="Q45" i="2" s="1"/>
  <c r="R20" i="2"/>
  <c r="R45" i="2" s="1"/>
  <c r="S20" i="2"/>
  <c r="S45" i="2" s="1"/>
  <c r="B20" i="2"/>
  <c r="S53" i="3"/>
  <c r="C53" i="3"/>
  <c r="D53" i="3"/>
  <c r="E53" i="3"/>
  <c r="F53" i="3"/>
  <c r="G53" i="3"/>
  <c r="H53" i="3"/>
  <c r="I53" i="3"/>
  <c r="J53" i="3"/>
  <c r="K53" i="3"/>
  <c r="L53" i="3"/>
  <c r="M53" i="3"/>
  <c r="N53" i="3"/>
  <c r="O53" i="3"/>
  <c r="P53" i="3"/>
  <c r="Q53" i="3"/>
  <c r="R53" i="3"/>
  <c r="B53" i="3"/>
  <c r="D51" i="3"/>
  <c r="C51" i="3"/>
  <c r="E51" i="3"/>
  <c r="F51" i="3"/>
  <c r="G51" i="3"/>
  <c r="H51" i="3"/>
  <c r="I51" i="3"/>
  <c r="J51" i="3"/>
  <c r="K51" i="3"/>
  <c r="L51" i="3"/>
  <c r="M51" i="3"/>
  <c r="N51" i="3"/>
  <c r="O51" i="3"/>
  <c r="P51" i="3"/>
  <c r="Q51" i="3"/>
  <c r="R51" i="3"/>
  <c r="S51" i="3"/>
  <c r="B51" i="3"/>
  <c r="C44" i="3"/>
  <c r="D44" i="3"/>
  <c r="E44" i="3"/>
  <c r="F44" i="3"/>
  <c r="G44" i="3"/>
  <c r="H44" i="3"/>
  <c r="I44" i="3"/>
  <c r="J44" i="3"/>
  <c r="K44" i="3"/>
  <c r="L44" i="3"/>
  <c r="M44" i="3"/>
  <c r="N44" i="3"/>
  <c r="O44" i="3"/>
  <c r="P44" i="3"/>
  <c r="Q44" i="3"/>
  <c r="R44" i="3"/>
  <c r="S44" i="3"/>
  <c r="B44" i="3"/>
  <c r="S43" i="3"/>
  <c r="C43" i="3"/>
  <c r="D43" i="3"/>
  <c r="E43" i="3"/>
  <c r="F43" i="3"/>
  <c r="G43" i="3"/>
  <c r="H43" i="3"/>
  <c r="I43" i="3"/>
  <c r="J43" i="3"/>
  <c r="K43" i="3"/>
  <c r="L43" i="3"/>
  <c r="M43" i="3"/>
  <c r="N43" i="3"/>
  <c r="O43" i="3"/>
  <c r="P43" i="3"/>
  <c r="Q43" i="3"/>
  <c r="R43" i="3"/>
  <c r="B43" i="3"/>
  <c r="S42" i="3"/>
  <c r="T42" i="3"/>
  <c r="C42" i="3"/>
  <c r="D42" i="3"/>
  <c r="E42" i="3"/>
  <c r="F42" i="3"/>
  <c r="G42" i="3"/>
  <c r="H42" i="3"/>
  <c r="I42" i="3"/>
  <c r="J42" i="3"/>
  <c r="K42" i="3"/>
  <c r="L42" i="3"/>
  <c r="M42" i="3"/>
  <c r="N42" i="3"/>
  <c r="O42" i="3"/>
  <c r="P42" i="3"/>
  <c r="Q42" i="3"/>
  <c r="R42" i="3"/>
  <c r="B42" i="3"/>
  <c r="AU19" i="3"/>
  <c r="AV19" i="3"/>
  <c r="AW19" i="3"/>
  <c r="AX19" i="3"/>
  <c r="AY19" i="3"/>
  <c r="AZ19" i="3"/>
  <c r="BA19" i="3"/>
  <c r="BB19" i="3"/>
  <c r="BC19" i="3"/>
  <c r="BD19" i="3"/>
  <c r="BE19" i="3"/>
  <c r="BF19" i="3"/>
  <c r="BG19" i="3"/>
  <c r="BH19" i="3"/>
  <c r="BI19" i="3"/>
  <c r="BJ19" i="3"/>
  <c r="BK19" i="3"/>
  <c r="AT19" i="3"/>
  <c r="X20" i="3"/>
  <c r="Y20" i="3"/>
  <c r="Z20" i="3"/>
  <c r="AA20" i="3"/>
  <c r="AB20" i="3"/>
  <c r="AC20" i="3"/>
  <c r="AD20" i="3"/>
  <c r="AE20" i="3"/>
  <c r="AF20" i="3"/>
  <c r="AG20" i="3"/>
  <c r="AH20" i="3"/>
  <c r="AI20" i="3"/>
  <c r="AJ20" i="3"/>
  <c r="AK20" i="3"/>
  <c r="AL20" i="3"/>
  <c r="AM20" i="3"/>
  <c r="AN20" i="3"/>
  <c r="AO20" i="3"/>
  <c r="C18" i="3"/>
  <c r="D18" i="3"/>
  <c r="E18" i="3"/>
  <c r="F18" i="3"/>
  <c r="G18" i="3"/>
  <c r="H18" i="3"/>
  <c r="I18" i="3"/>
  <c r="J18" i="3"/>
  <c r="K18" i="3"/>
  <c r="L18" i="3"/>
  <c r="M18" i="3"/>
  <c r="N18" i="3"/>
  <c r="O18" i="3"/>
  <c r="P18" i="3"/>
  <c r="Q18" i="3"/>
  <c r="R18" i="3"/>
  <c r="S18" i="3"/>
  <c r="B18" i="3"/>
  <c r="T52" i="3"/>
  <c r="I53" i="1"/>
  <c r="Q53" i="1"/>
  <c r="C52" i="1"/>
  <c r="D52" i="1"/>
  <c r="E52" i="1"/>
  <c r="F52" i="1"/>
  <c r="G52" i="1"/>
  <c r="H52" i="1"/>
  <c r="I52" i="1"/>
  <c r="J52" i="1"/>
  <c r="K52" i="1"/>
  <c r="L52" i="1"/>
  <c r="M52" i="1"/>
  <c r="N52" i="1"/>
  <c r="O52" i="1"/>
  <c r="P52" i="1"/>
  <c r="Q52" i="1"/>
  <c r="R52" i="1"/>
  <c r="S52" i="1"/>
  <c r="B52" i="1"/>
  <c r="S51" i="1"/>
  <c r="C51" i="1"/>
  <c r="D51" i="1"/>
  <c r="E51" i="1"/>
  <c r="F51" i="1"/>
  <c r="G51" i="1"/>
  <c r="H51" i="1"/>
  <c r="I51" i="1"/>
  <c r="J51" i="1"/>
  <c r="K51" i="1"/>
  <c r="L51" i="1"/>
  <c r="M51" i="1"/>
  <c r="N51" i="1"/>
  <c r="O51" i="1"/>
  <c r="P51" i="1"/>
  <c r="Q51" i="1"/>
  <c r="R51" i="1"/>
  <c r="B51" i="1"/>
  <c r="AU20" i="1"/>
  <c r="C53" i="1" s="1"/>
  <c r="C54" i="1" s="1"/>
  <c r="AV20" i="1"/>
  <c r="AW20" i="1"/>
  <c r="AX20" i="1"/>
  <c r="AY20" i="1"/>
  <c r="AZ20" i="1"/>
  <c r="BA20" i="1"/>
  <c r="BB20" i="1"/>
  <c r="BC20" i="1"/>
  <c r="K53" i="1" s="1"/>
  <c r="BD20" i="1"/>
  <c r="BE20" i="1"/>
  <c r="BF20" i="1"/>
  <c r="BG20" i="1"/>
  <c r="BH20" i="1"/>
  <c r="BI20" i="1"/>
  <c r="BJ20" i="1"/>
  <c r="BK20" i="1"/>
  <c r="S53" i="1" s="1"/>
  <c r="AT20" i="1"/>
  <c r="Y20" i="1"/>
  <c r="Z20" i="1"/>
  <c r="AA20" i="1"/>
  <c r="AB20" i="1"/>
  <c r="AC20" i="1"/>
  <c r="AP20" i="1" s="1"/>
  <c r="AD20" i="1"/>
  <c r="AE20" i="1"/>
  <c r="AF20" i="1"/>
  <c r="AG20" i="1"/>
  <c r="AH20" i="1"/>
  <c r="AI20" i="1"/>
  <c r="AJ20" i="1"/>
  <c r="AK20" i="1"/>
  <c r="AL20" i="1"/>
  <c r="AM20" i="1"/>
  <c r="AN20" i="1"/>
  <c r="AO20" i="1"/>
  <c r="X20" i="1"/>
  <c r="C20" i="1"/>
  <c r="D20" i="1"/>
  <c r="D53" i="1" s="1"/>
  <c r="E20" i="1"/>
  <c r="E53" i="1" s="1"/>
  <c r="F20" i="1"/>
  <c r="F53" i="1" s="1"/>
  <c r="G20" i="1"/>
  <c r="G53" i="1" s="1"/>
  <c r="H20" i="1"/>
  <c r="H53" i="1" s="1"/>
  <c r="I20" i="1"/>
  <c r="J20" i="1"/>
  <c r="J53" i="1" s="1"/>
  <c r="J54" i="1" s="1"/>
  <c r="K20" i="1"/>
  <c r="L20" i="1"/>
  <c r="L53" i="1" s="1"/>
  <c r="M20" i="1"/>
  <c r="M53" i="1" s="1"/>
  <c r="N20" i="1"/>
  <c r="N53" i="1" s="1"/>
  <c r="O20" i="1"/>
  <c r="O53" i="1" s="1"/>
  <c r="P20" i="1"/>
  <c r="P53" i="1" s="1"/>
  <c r="Q20" i="1"/>
  <c r="R20" i="1"/>
  <c r="R53" i="1" s="1"/>
  <c r="S20" i="1"/>
  <c r="B20" i="1"/>
  <c r="B53" i="1" s="1"/>
  <c r="F18" i="15"/>
  <c r="M10" i="15"/>
  <c r="X21" i="1"/>
  <c r="B19" i="1"/>
  <c r="BL9" i="1"/>
  <c r="N9" i="15"/>
  <c r="BL3" i="4"/>
  <c r="O9" i="15" s="1"/>
  <c r="O15" i="15"/>
  <c r="O14" i="15"/>
  <c r="O13" i="15"/>
  <c r="O12" i="15"/>
  <c r="O11" i="15"/>
  <c r="O10" i="15"/>
  <c r="BL20" i="4"/>
  <c r="BL19" i="4"/>
  <c r="AU20" i="4"/>
  <c r="AV20" i="4"/>
  <c r="AW20" i="4"/>
  <c r="AX20" i="4"/>
  <c r="AY20" i="4"/>
  <c r="AZ20" i="4"/>
  <c r="BA20" i="4"/>
  <c r="BB20" i="4"/>
  <c r="BC20" i="4"/>
  <c r="BD20" i="4"/>
  <c r="BE20" i="4"/>
  <c r="BF20" i="4"/>
  <c r="BG20" i="4"/>
  <c r="BH20" i="4"/>
  <c r="BI20" i="4"/>
  <c r="BJ20" i="4"/>
  <c r="BK20" i="4"/>
  <c r="AT20" i="4"/>
  <c r="BL18" i="4"/>
  <c r="BL4" i="4"/>
  <c r="BL5" i="4"/>
  <c r="BL6" i="4"/>
  <c r="BL7" i="4"/>
  <c r="BL8" i="4"/>
  <c r="BL9" i="4"/>
  <c r="BL10" i="4"/>
  <c r="BL11" i="4"/>
  <c r="BL12" i="4"/>
  <c r="BL13" i="4"/>
  <c r="BL14" i="4"/>
  <c r="BL15" i="4"/>
  <c r="BL16" i="4"/>
  <c r="BL17" i="4"/>
  <c r="AT21" i="4"/>
  <c r="AU21" i="4"/>
  <c r="AV21" i="4"/>
  <c r="AW21" i="4"/>
  <c r="AX21" i="4"/>
  <c r="AY21" i="4"/>
  <c r="AZ21" i="4"/>
  <c r="BA21" i="4"/>
  <c r="BB21" i="4"/>
  <c r="BC21" i="4"/>
  <c r="BD21" i="4"/>
  <c r="BE21" i="4"/>
  <c r="BF21" i="4"/>
  <c r="BG21" i="4"/>
  <c r="BH21" i="4"/>
  <c r="BI21" i="4"/>
  <c r="BJ21" i="4"/>
  <c r="BK21" i="4"/>
  <c r="X20" i="4"/>
  <c r="B19" i="4"/>
  <c r="C19" i="4"/>
  <c r="D19" i="4"/>
  <c r="E19" i="4"/>
  <c r="F19" i="4"/>
  <c r="G19" i="4"/>
  <c r="H19" i="4"/>
  <c r="I19" i="4"/>
  <c r="J19" i="4"/>
  <c r="K19" i="4"/>
  <c r="L19" i="4"/>
  <c r="M19" i="4"/>
  <c r="N19" i="4"/>
  <c r="O19" i="4"/>
  <c r="P19" i="4"/>
  <c r="Q19" i="4"/>
  <c r="R19" i="4"/>
  <c r="S19" i="4"/>
  <c r="T19" i="4"/>
  <c r="AP20" i="4"/>
  <c r="AQ20" i="4" s="1"/>
  <c r="Y20" i="4"/>
  <c r="Z20" i="4"/>
  <c r="AA20" i="4"/>
  <c r="AB20" i="4"/>
  <c r="AC20" i="4"/>
  <c r="AD20" i="4"/>
  <c r="AE20" i="4"/>
  <c r="AF20" i="4"/>
  <c r="AG20" i="4"/>
  <c r="AH20" i="4"/>
  <c r="AI20" i="4"/>
  <c r="AJ20" i="4"/>
  <c r="AK20" i="4"/>
  <c r="AL20" i="4"/>
  <c r="AM20" i="4"/>
  <c r="AN20" i="4"/>
  <c r="AO20" i="4"/>
  <c r="AQ4" i="4"/>
  <c r="AQ5" i="4"/>
  <c r="AQ6" i="4"/>
  <c r="AQ7" i="4"/>
  <c r="AQ8" i="4"/>
  <c r="AQ9" i="4"/>
  <c r="AQ10" i="4"/>
  <c r="AQ11" i="4"/>
  <c r="AQ12" i="4"/>
  <c r="AQ13" i="4"/>
  <c r="AQ14" i="4"/>
  <c r="AQ15" i="4"/>
  <c r="AQ16" i="4"/>
  <c r="AQ17" i="4"/>
  <c r="AQ18" i="4"/>
  <c r="AQ19" i="4"/>
  <c r="AQ3" i="4"/>
  <c r="AP4" i="4"/>
  <c r="AP5" i="4"/>
  <c r="AP21" i="4" s="1"/>
  <c r="AP6" i="4"/>
  <c r="AP7" i="4"/>
  <c r="AP8" i="4"/>
  <c r="AP9" i="4"/>
  <c r="AP10" i="4"/>
  <c r="AP11" i="4"/>
  <c r="AP12" i="4"/>
  <c r="AP13" i="4"/>
  <c r="AP14" i="4"/>
  <c r="AP15" i="4"/>
  <c r="AP16" i="4"/>
  <c r="AP17" i="4"/>
  <c r="AP18" i="4"/>
  <c r="AP19" i="4"/>
  <c r="AP3" i="4"/>
  <c r="Y21" i="4"/>
  <c r="Z21" i="4"/>
  <c r="AA21" i="4"/>
  <c r="AB21" i="4"/>
  <c r="AC21" i="4"/>
  <c r="AD21" i="4"/>
  <c r="AE21" i="4"/>
  <c r="AF21" i="4"/>
  <c r="AG21" i="4"/>
  <c r="AH21" i="4"/>
  <c r="AI21" i="4"/>
  <c r="AJ21" i="4"/>
  <c r="AK21" i="4"/>
  <c r="AL21" i="4"/>
  <c r="AM21" i="4"/>
  <c r="AN21" i="4"/>
  <c r="AO21" i="4"/>
  <c r="X21" i="4"/>
  <c r="U4" i="4"/>
  <c r="U5" i="4"/>
  <c r="U6" i="4"/>
  <c r="U7" i="4"/>
  <c r="U8" i="4"/>
  <c r="U9" i="4"/>
  <c r="U10" i="4"/>
  <c r="U11" i="4"/>
  <c r="U12" i="4"/>
  <c r="U13" i="4"/>
  <c r="U14" i="4"/>
  <c r="U15" i="4"/>
  <c r="U16" i="4"/>
  <c r="U17" i="4"/>
  <c r="U18" i="4"/>
  <c r="U19" i="4"/>
  <c r="U3" i="4"/>
  <c r="C20" i="4"/>
  <c r="D20" i="4"/>
  <c r="E20" i="4"/>
  <c r="F20" i="4"/>
  <c r="G20" i="4"/>
  <c r="H20" i="4"/>
  <c r="I20" i="4"/>
  <c r="J20" i="4"/>
  <c r="K20" i="4"/>
  <c r="L20" i="4"/>
  <c r="M20" i="4"/>
  <c r="N20" i="4"/>
  <c r="O20" i="4"/>
  <c r="P20" i="4"/>
  <c r="Q20" i="4"/>
  <c r="R20" i="4"/>
  <c r="S20" i="4"/>
  <c r="T20" i="4"/>
  <c r="B20" i="4"/>
  <c r="T4" i="4"/>
  <c r="T5" i="4"/>
  <c r="T6" i="4"/>
  <c r="T7" i="4"/>
  <c r="T8" i="4"/>
  <c r="T9" i="4"/>
  <c r="T10" i="4"/>
  <c r="T11" i="4"/>
  <c r="T12" i="4"/>
  <c r="T13" i="4"/>
  <c r="T14" i="4"/>
  <c r="T15" i="4"/>
  <c r="T16" i="4"/>
  <c r="T17" i="4"/>
  <c r="T18" i="4"/>
  <c r="T3" i="4"/>
  <c r="P10" i="15"/>
  <c r="T3" i="2"/>
  <c r="P9" i="15" s="1"/>
  <c r="BL3" i="2"/>
  <c r="BL4" i="2"/>
  <c r="BL5" i="2"/>
  <c r="BL6" i="2"/>
  <c r="BL7" i="2"/>
  <c r="BL8" i="2"/>
  <c r="BL9" i="2"/>
  <c r="BL10" i="2"/>
  <c r="BL11" i="2"/>
  <c r="BL12" i="2"/>
  <c r="BL13" i="2"/>
  <c r="BL14" i="2"/>
  <c r="BL15" i="2"/>
  <c r="BL16" i="2"/>
  <c r="BL17" i="2"/>
  <c r="BL18" i="2"/>
  <c r="BL19" i="2"/>
  <c r="AU21" i="2"/>
  <c r="AV21" i="2"/>
  <c r="AW21" i="2"/>
  <c r="AX21" i="2"/>
  <c r="AY21" i="2"/>
  <c r="AZ21" i="2"/>
  <c r="BA21" i="2"/>
  <c r="BB21" i="2"/>
  <c r="BC21" i="2"/>
  <c r="BD21" i="2"/>
  <c r="BE21" i="2"/>
  <c r="BF21" i="2"/>
  <c r="BG21" i="2"/>
  <c r="BH21" i="2"/>
  <c r="BI21" i="2"/>
  <c r="BJ21" i="2"/>
  <c r="BK21" i="2"/>
  <c r="AT21" i="2"/>
  <c r="AP4" i="2"/>
  <c r="AP5" i="2"/>
  <c r="AP6" i="2"/>
  <c r="P11" i="15" s="1"/>
  <c r="AP7" i="2"/>
  <c r="AP8" i="2"/>
  <c r="AP9" i="2"/>
  <c r="AP10" i="2"/>
  <c r="AP11" i="2"/>
  <c r="AP12" i="2"/>
  <c r="AP13" i="2"/>
  <c r="AP14" i="2"/>
  <c r="AP15" i="2"/>
  <c r="AP16" i="2"/>
  <c r="AP17" i="2"/>
  <c r="AP18" i="2"/>
  <c r="AP19" i="2"/>
  <c r="AP20" i="2"/>
  <c r="AP3" i="2"/>
  <c r="Z22" i="2"/>
  <c r="AA22" i="2"/>
  <c r="AB22" i="2"/>
  <c r="AC22" i="2"/>
  <c r="AD22" i="2"/>
  <c r="AE22" i="2"/>
  <c r="AF22" i="2"/>
  <c r="AG22" i="2"/>
  <c r="AH22" i="2"/>
  <c r="AI22" i="2"/>
  <c r="AJ22" i="2"/>
  <c r="AK22" i="2"/>
  <c r="AL22" i="2"/>
  <c r="AM22" i="2"/>
  <c r="AN22" i="2"/>
  <c r="AO22" i="2"/>
  <c r="Y22" i="2"/>
  <c r="X22" i="2"/>
  <c r="T19" i="2"/>
  <c r="T4" i="2"/>
  <c r="T5" i="2"/>
  <c r="T6" i="2"/>
  <c r="T7" i="2"/>
  <c r="T8" i="2"/>
  <c r="T9" i="2"/>
  <c r="P12" i="15" s="1"/>
  <c r="T10" i="2"/>
  <c r="P13" i="15" s="1"/>
  <c r="T11" i="2"/>
  <c r="T12" i="2"/>
  <c r="T13" i="2"/>
  <c r="T14" i="2"/>
  <c r="T15" i="2"/>
  <c r="T16" i="2"/>
  <c r="T17" i="2"/>
  <c r="T18" i="2"/>
  <c r="P15" i="15" s="1"/>
  <c r="C21" i="2"/>
  <c r="D21" i="2"/>
  <c r="E21" i="2"/>
  <c r="F21" i="2"/>
  <c r="G21" i="2"/>
  <c r="H21" i="2"/>
  <c r="I21" i="2"/>
  <c r="J21" i="2"/>
  <c r="K21" i="2"/>
  <c r="L21" i="2"/>
  <c r="M21" i="2"/>
  <c r="N21" i="2"/>
  <c r="O21" i="2"/>
  <c r="P21" i="2"/>
  <c r="Q21" i="2"/>
  <c r="R21" i="2"/>
  <c r="S21" i="2"/>
  <c r="B21" i="2"/>
  <c r="B13" i="15"/>
  <c r="B12" i="15"/>
  <c r="AT20" i="3"/>
  <c r="AU20" i="3"/>
  <c r="AV20" i="3"/>
  <c r="AW20" i="3"/>
  <c r="AX20" i="3"/>
  <c r="AY20" i="3"/>
  <c r="AZ20" i="3"/>
  <c r="BA20" i="3"/>
  <c r="BB20" i="3"/>
  <c r="BC20" i="3"/>
  <c r="BD20" i="3"/>
  <c r="BE20" i="3"/>
  <c r="BF20" i="3"/>
  <c r="BG20" i="3"/>
  <c r="BH20" i="3"/>
  <c r="BI20" i="3"/>
  <c r="BJ20" i="3"/>
  <c r="BK20" i="3"/>
  <c r="BL4" i="3"/>
  <c r="D9" i="15" s="1"/>
  <c r="BL5" i="3"/>
  <c r="BL6" i="3"/>
  <c r="BL7" i="3"/>
  <c r="BL8" i="3"/>
  <c r="BL9" i="3"/>
  <c r="BL10" i="3"/>
  <c r="BL11" i="3"/>
  <c r="BL12" i="3"/>
  <c r="BL13" i="3"/>
  <c r="BL14" i="3"/>
  <c r="BL15" i="3"/>
  <c r="BL16" i="3"/>
  <c r="BL17" i="3"/>
  <c r="BL18" i="3"/>
  <c r="BL3" i="3"/>
  <c r="AO21" i="3"/>
  <c r="AP4" i="3"/>
  <c r="AP5" i="3"/>
  <c r="AP6" i="3"/>
  <c r="AP7" i="3"/>
  <c r="AP8" i="3"/>
  <c r="AP9" i="3"/>
  <c r="AP10" i="3"/>
  <c r="AP11" i="3"/>
  <c r="AP12" i="3"/>
  <c r="AP13" i="3"/>
  <c r="AP14" i="3"/>
  <c r="AP15" i="3"/>
  <c r="AP16" i="3"/>
  <c r="AP17" i="3"/>
  <c r="AP18" i="3"/>
  <c r="AP19" i="3"/>
  <c r="AP3" i="3"/>
  <c r="Y21" i="3"/>
  <c r="Z21" i="3"/>
  <c r="AA21" i="3"/>
  <c r="AB21" i="3"/>
  <c r="AC21" i="3"/>
  <c r="AD21" i="3"/>
  <c r="AE21" i="3"/>
  <c r="AF21" i="3"/>
  <c r="AG21" i="3"/>
  <c r="AH21" i="3"/>
  <c r="AI21" i="3"/>
  <c r="AJ21" i="3"/>
  <c r="AK21" i="3"/>
  <c r="AL21" i="3"/>
  <c r="AM21" i="3"/>
  <c r="AN21" i="3"/>
  <c r="X21" i="3"/>
  <c r="T4" i="3"/>
  <c r="T5" i="3"/>
  <c r="T6" i="3"/>
  <c r="D10" i="15" s="1"/>
  <c r="T7" i="3"/>
  <c r="T8" i="3"/>
  <c r="T9" i="3"/>
  <c r="D11" i="15" s="1"/>
  <c r="T10" i="3"/>
  <c r="T11" i="3"/>
  <c r="T12" i="3"/>
  <c r="T13" i="3"/>
  <c r="T14" i="3"/>
  <c r="T15" i="3"/>
  <c r="T16" i="3"/>
  <c r="T17" i="3"/>
  <c r="T3" i="3"/>
  <c r="C19" i="3"/>
  <c r="D19" i="3"/>
  <c r="E19" i="3"/>
  <c r="F19" i="3"/>
  <c r="G19" i="3"/>
  <c r="H19" i="3"/>
  <c r="I19" i="3"/>
  <c r="J19" i="3"/>
  <c r="K19" i="3"/>
  <c r="L19" i="3"/>
  <c r="M19" i="3"/>
  <c r="N19" i="3"/>
  <c r="O19" i="3"/>
  <c r="P19" i="3"/>
  <c r="Q19" i="3"/>
  <c r="R19" i="3"/>
  <c r="S19" i="3"/>
  <c r="B19" i="3"/>
  <c r="T38" i="4" l="1"/>
  <c r="P48" i="4"/>
  <c r="B31" i="4"/>
  <c r="D39" i="4"/>
  <c r="L39" i="4"/>
  <c r="I48" i="4"/>
  <c r="Q48" i="4"/>
  <c r="E39" i="4"/>
  <c r="M39" i="4"/>
  <c r="J48" i="4"/>
  <c r="R48" i="4"/>
  <c r="T37" i="4"/>
  <c r="G39" i="4"/>
  <c r="O39" i="4"/>
  <c r="P90" i="3"/>
  <c r="L90" i="3"/>
  <c r="D81" i="3"/>
  <c r="R81" i="3"/>
  <c r="J81" i="3"/>
  <c r="T80" i="3"/>
  <c r="B73" i="3"/>
  <c r="E81" i="3"/>
  <c r="M81" i="3"/>
  <c r="J90" i="3"/>
  <c r="R90" i="3"/>
  <c r="T79" i="3"/>
  <c r="G81" i="3"/>
  <c r="O81" i="3"/>
  <c r="H81" i="3"/>
  <c r="P81" i="3"/>
  <c r="T90" i="1"/>
  <c r="T89" i="1"/>
  <c r="G91" i="1"/>
  <c r="O91" i="1"/>
  <c r="H91" i="1"/>
  <c r="P91" i="1"/>
  <c r="I91" i="1"/>
  <c r="Q91" i="1"/>
  <c r="B91" i="1"/>
  <c r="J91" i="1"/>
  <c r="R91" i="1"/>
  <c r="T20" i="2"/>
  <c r="AP21" i="2"/>
  <c r="P45" i="2"/>
  <c r="H45" i="2"/>
  <c r="BL20" i="2"/>
  <c r="O45" i="2"/>
  <c r="G45" i="2"/>
  <c r="G46" i="2" s="1"/>
  <c r="T90" i="2"/>
  <c r="N45" i="2"/>
  <c r="F45" i="2"/>
  <c r="F46" i="2" s="1"/>
  <c r="I91" i="2"/>
  <c r="Q91" i="2"/>
  <c r="G91" i="2"/>
  <c r="O91" i="2"/>
  <c r="AP22" i="2"/>
  <c r="AQ11" i="2" s="1"/>
  <c r="M45" i="2"/>
  <c r="E45" i="2"/>
  <c r="B91" i="2"/>
  <c r="J91" i="2"/>
  <c r="R91" i="2"/>
  <c r="T89" i="2"/>
  <c r="O46" i="2"/>
  <c r="L46" i="2"/>
  <c r="N46" i="2"/>
  <c r="T44" i="2"/>
  <c r="B45" i="2"/>
  <c r="T45" i="2" s="1"/>
  <c r="T80" i="2"/>
  <c r="D46" i="2"/>
  <c r="J46" i="2"/>
  <c r="R46" i="2"/>
  <c r="E46" i="2"/>
  <c r="M46" i="2"/>
  <c r="H46" i="2"/>
  <c r="P46" i="2"/>
  <c r="I46" i="2"/>
  <c r="Q46" i="2"/>
  <c r="T43" i="2"/>
  <c r="C46" i="2"/>
  <c r="K46" i="2"/>
  <c r="S46" i="2"/>
  <c r="BL20" i="3"/>
  <c r="I45" i="3"/>
  <c r="D12" i="15"/>
  <c r="BL19" i="3"/>
  <c r="L45" i="3"/>
  <c r="AP21" i="3"/>
  <c r="AQ19" i="3" s="1"/>
  <c r="BM3" i="3"/>
  <c r="BM4" i="3"/>
  <c r="BM12" i="3"/>
  <c r="BM11" i="3"/>
  <c r="BM6" i="3"/>
  <c r="BM14" i="3"/>
  <c r="N45" i="3"/>
  <c r="F45" i="3"/>
  <c r="BM18" i="3"/>
  <c r="BM9" i="3"/>
  <c r="B30" i="3" s="1"/>
  <c r="T44" i="3"/>
  <c r="BM15" i="3"/>
  <c r="BM7" i="3"/>
  <c r="BM8" i="3"/>
  <c r="BM17" i="3"/>
  <c r="C30" i="3" s="1"/>
  <c r="BM16" i="3"/>
  <c r="AQ18" i="3"/>
  <c r="C29" i="3" s="1"/>
  <c r="B10" i="15" s="1"/>
  <c r="BM13" i="3"/>
  <c r="BM5" i="3"/>
  <c r="BM19" i="3"/>
  <c r="D30" i="3" s="1"/>
  <c r="O45" i="3"/>
  <c r="G45" i="3"/>
  <c r="M45" i="3"/>
  <c r="Q45" i="3"/>
  <c r="AP20" i="3"/>
  <c r="BM10" i="3"/>
  <c r="D14" i="15"/>
  <c r="F12" i="15" s="1"/>
  <c r="B45" i="3"/>
  <c r="T18" i="3"/>
  <c r="D13" i="15" s="1"/>
  <c r="F13" i="15" s="1"/>
  <c r="J45" i="3"/>
  <c r="R45" i="3"/>
  <c r="H45" i="3"/>
  <c r="P45" i="3"/>
  <c r="C45" i="3"/>
  <c r="K45" i="3"/>
  <c r="D45" i="3"/>
  <c r="B54" i="1"/>
  <c r="E54" i="1"/>
  <c r="M54" i="1"/>
  <c r="K54" i="1"/>
  <c r="D54" i="1"/>
  <c r="L54" i="1"/>
  <c r="BL20" i="1"/>
  <c r="T20" i="1"/>
  <c r="F54" i="1"/>
  <c r="N54" i="1"/>
  <c r="T52" i="1"/>
  <c r="G54" i="1"/>
  <c r="O54" i="1"/>
  <c r="H54" i="1"/>
  <c r="P54" i="1"/>
  <c r="T53" i="1"/>
  <c r="I54" i="1"/>
  <c r="Q54" i="1"/>
  <c r="R9" i="15"/>
  <c r="BL21" i="4"/>
  <c r="BM19" i="4" s="1"/>
  <c r="O16" i="15"/>
  <c r="P14" i="15"/>
  <c r="P16" i="15" s="1"/>
  <c r="BL21" i="2"/>
  <c r="BM3" i="2" s="1"/>
  <c r="AQ16" i="2"/>
  <c r="T21" i="2"/>
  <c r="U9" i="2" s="1"/>
  <c r="B29" i="2" s="1"/>
  <c r="T19" i="3"/>
  <c r="T39" i="4" l="1"/>
  <c r="B48" i="4"/>
  <c r="T46" i="4"/>
  <c r="T48" i="4" s="1"/>
  <c r="T81" i="3"/>
  <c r="B90" i="3"/>
  <c r="T88" i="3"/>
  <c r="T90" i="3" s="1"/>
  <c r="T91" i="2"/>
  <c r="T91" i="1"/>
  <c r="AQ21" i="2"/>
  <c r="D30" i="2" s="1"/>
  <c r="AQ13" i="2"/>
  <c r="AQ10" i="2"/>
  <c r="B30" i="2" s="1"/>
  <c r="AQ9" i="2"/>
  <c r="AQ17" i="2"/>
  <c r="AQ14" i="2"/>
  <c r="AQ12" i="2"/>
  <c r="B46" i="2"/>
  <c r="AQ20" i="2"/>
  <c r="AQ15" i="2"/>
  <c r="AQ5" i="2"/>
  <c r="AQ19" i="2"/>
  <c r="C30" i="2" s="1"/>
  <c r="C36" i="2" s="1"/>
  <c r="AQ6" i="2"/>
  <c r="AQ18" i="2"/>
  <c r="AQ4" i="2"/>
  <c r="AQ7" i="2"/>
  <c r="AQ8" i="2"/>
  <c r="AQ3" i="2"/>
  <c r="C72" i="2"/>
  <c r="B72" i="2" s="1"/>
  <c r="U3" i="2"/>
  <c r="T46" i="2"/>
  <c r="I54" i="3"/>
  <c r="AQ6" i="3"/>
  <c r="AQ17" i="3"/>
  <c r="AQ15" i="3"/>
  <c r="AQ8" i="3"/>
  <c r="D54" i="3"/>
  <c r="B54" i="3"/>
  <c r="AQ20" i="3"/>
  <c r="D29" i="3" s="1"/>
  <c r="B11" i="15" s="1"/>
  <c r="AQ3" i="3"/>
  <c r="AQ5" i="3"/>
  <c r="AQ16" i="3"/>
  <c r="S45" i="3"/>
  <c r="AQ12" i="3"/>
  <c r="AQ13" i="3"/>
  <c r="AQ9" i="3"/>
  <c r="AQ7" i="3"/>
  <c r="AQ14" i="3"/>
  <c r="T43" i="3"/>
  <c r="T45" i="3" s="1"/>
  <c r="AQ4" i="3"/>
  <c r="AQ10" i="3"/>
  <c r="B29" i="3" s="1"/>
  <c r="B9" i="15" s="1"/>
  <c r="AQ11" i="3"/>
  <c r="F11" i="15"/>
  <c r="U13" i="3"/>
  <c r="U12" i="3"/>
  <c r="U4" i="3"/>
  <c r="U5" i="3"/>
  <c r="U7" i="3"/>
  <c r="U15" i="3"/>
  <c r="P54" i="3"/>
  <c r="O54" i="3"/>
  <c r="U14" i="3"/>
  <c r="F10" i="15"/>
  <c r="G54" i="3"/>
  <c r="U18" i="3"/>
  <c r="D28" i="3" s="1"/>
  <c r="D31" i="3" s="1"/>
  <c r="U17" i="3"/>
  <c r="U9" i="3"/>
  <c r="B28" i="3" s="1"/>
  <c r="U10" i="3"/>
  <c r="U11" i="3"/>
  <c r="F54" i="3"/>
  <c r="E45" i="3"/>
  <c r="U6" i="3"/>
  <c r="U3" i="3"/>
  <c r="U8" i="3"/>
  <c r="S54" i="3"/>
  <c r="U16" i="3"/>
  <c r="C28" i="3" s="1"/>
  <c r="L54" i="3"/>
  <c r="Q54" i="3"/>
  <c r="C54" i="3"/>
  <c r="E54" i="3"/>
  <c r="H54" i="3"/>
  <c r="K54" i="3"/>
  <c r="N54" i="3"/>
  <c r="M54" i="3"/>
  <c r="BM9" i="4"/>
  <c r="BM17" i="4"/>
  <c r="BM10" i="4"/>
  <c r="M12" i="15" s="1"/>
  <c r="Q12" i="15" s="1"/>
  <c r="BM18" i="4"/>
  <c r="BM11" i="4"/>
  <c r="M13" i="15" s="1"/>
  <c r="Q13" i="15" s="1"/>
  <c r="BM4" i="4"/>
  <c r="BM12" i="4"/>
  <c r="BM20" i="4"/>
  <c r="M14" i="15" s="1"/>
  <c r="Q14" i="15" s="1"/>
  <c r="BM6" i="4"/>
  <c r="M11" i="15" s="1"/>
  <c r="Q11" i="15" s="1"/>
  <c r="BM14" i="4"/>
  <c r="BM5" i="4"/>
  <c r="BM13" i="4"/>
  <c r="BM3" i="4"/>
  <c r="M9" i="15" s="1"/>
  <c r="BM7" i="4"/>
  <c r="BM15" i="4"/>
  <c r="BM8" i="4"/>
  <c r="BM16" i="4"/>
  <c r="U20" i="2"/>
  <c r="D29" i="2" s="1"/>
  <c r="BM18" i="2"/>
  <c r="BM11" i="2"/>
  <c r="BM19" i="2"/>
  <c r="BM16" i="2"/>
  <c r="BM4" i="2"/>
  <c r="N10" i="15" s="1"/>
  <c r="BM12" i="2"/>
  <c r="BM20" i="2"/>
  <c r="D31" i="2" s="1"/>
  <c r="BM5" i="2"/>
  <c r="BM13" i="2"/>
  <c r="BM17" i="2"/>
  <c r="BM10" i="2"/>
  <c r="BM9" i="2"/>
  <c r="BM6" i="2"/>
  <c r="N11" i="15" s="1"/>
  <c r="R11" i="15" s="1"/>
  <c r="BM14" i="2"/>
  <c r="BM7" i="2"/>
  <c r="BM15" i="2"/>
  <c r="BM8" i="2"/>
  <c r="U7" i="2"/>
  <c r="U15" i="2"/>
  <c r="U8" i="2"/>
  <c r="U16" i="2"/>
  <c r="U13" i="2"/>
  <c r="U17" i="2"/>
  <c r="U14" i="2"/>
  <c r="U10" i="2"/>
  <c r="N13" i="15" s="1"/>
  <c r="R13" i="15" s="1"/>
  <c r="U18" i="2"/>
  <c r="U11" i="2"/>
  <c r="U4" i="2"/>
  <c r="U12" i="2"/>
  <c r="U5" i="2"/>
  <c r="U6" i="2"/>
  <c r="U19" i="2"/>
  <c r="C29" i="2" l="1"/>
  <c r="C71" i="2"/>
  <c r="B71" i="2" s="1"/>
  <c r="C73" i="2"/>
  <c r="B73" i="2" s="1"/>
  <c r="C31" i="2"/>
  <c r="C37" i="2" s="1"/>
  <c r="D32" i="2"/>
  <c r="N12" i="15"/>
  <c r="R12" i="15" s="1"/>
  <c r="B31" i="2"/>
  <c r="T53" i="3"/>
  <c r="F9" i="15"/>
  <c r="F15" i="15" s="1"/>
  <c r="I3" i="15"/>
  <c r="J54" i="3"/>
  <c r="B15" i="15"/>
  <c r="T51" i="3"/>
  <c r="B31" i="3"/>
  <c r="E31" i="3" s="1"/>
  <c r="R54" i="3"/>
  <c r="R10" i="15"/>
  <c r="Q10" i="15"/>
  <c r="Q9" i="15"/>
  <c r="BL4" i="1"/>
  <c r="D15" i="15"/>
  <c r="L54" i="2" l="1"/>
  <c r="L82" i="2" s="1"/>
  <c r="S54" i="2"/>
  <c r="S82" i="2" s="1"/>
  <c r="R54" i="2"/>
  <c r="R82" i="2" s="1"/>
  <c r="P54" i="2"/>
  <c r="P82" i="2" s="1"/>
  <c r="D54" i="2"/>
  <c r="D82" i="2" s="1"/>
  <c r="K54" i="2"/>
  <c r="K82" i="2" s="1"/>
  <c r="J54" i="2"/>
  <c r="J82" i="2" s="1"/>
  <c r="H54" i="2"/>
  <c r="H82" i="2" s="1"/>
  <c r="O54" i="2"/>
  <c r="O82" i="2" s="1"/>
  <c r="C54" i="2"/>
  <c r="C82" i="2" s="1"/>
  <c r="Q54" i="2"/>
  <c r="Q82" i="2" s="1"/>
  <c r="F54" i="2"/>
  <c r="F82" i="2" s="1"/>
  <c r="I54" i="2"/>
  <c r="I82" i="2" s="1"/>
  <c r="G54" i="2"/>
  <c r="G82" i="2" s="1"/>
  <c r="N54" i="2"/>
  <c r="N82" i="2" s="1"/>
  <c r="E54" i="2"/>
  <c r="E82" i="2" s="1"/>
  <c r="M54" i="2"/>
  <c r="M82" i="2" s="1"/>
  <c r="B54" i="2"/>
  <c r="B74" i="2"/>
  <c r="C35" i="2"/>
  <c r="E37" i="2" s="1"/>
  <c r="B32" i="2"/>
  <c r="T54" i="3"/>
  <c r="N14" i="15"/>
  <c r="M16" i="15"/>
  <c r="Q16" i="15"/>
  <c r="T39" i="1"/>
  <c r="BL5" i="1"/>
  <c r="BL6" i="1"/>
  <c r="BL7" i="1"/>
  <c r="BL8" i="1"/>
  <c r="BL10" i="1"/>
  <c r="BL11" i="1"/>
  <c r="BL12" i="1"/>
  <c r="BL13" i="1"/>
  <c r="BL14" i="1"/>
  <c r="BL15" i="1"/>
  <c r="BL16" i="1"/>
  <c r="BL17" i="1"/>
  <c r="BL18" i="1"/>
  <c r="BL19" i="1"/>
  <c r="BL3" i="1"/>
  <c r="AU21" i="1"/>
  <c r="AV21" i="1"/>
  <c r="AW21" i="1"/>
  <c r="AX21" i="1"/>
  <c r="AY21" i="1"/>
  <c r="AZ21" i="1"/>
  <c r="BA21" i="1"/>
  <c r="BB21" i="1"/>
  <c r="BC21" i="1"/>
  <c r="BD21" i="1"/>
  <c r="BE21" i="1"/>
  <c r="BF21" i="1"/>
  <c r="BG21" i="1"/>
  <c r="BH21" i="1"/>
  <c r="BI21" i="1"/>
  <c r="BJ21" i="1"/>
  <c r="BK21" i="1"/>
  <c r="AT21" i="1"/>
  <c r="AP19" i="1"/>
  <c r="AP4" i="1"/>
  <c r="E9" i="15" s="1"/>
  <c r="AP5" i="1"/>
  <c r="AP6" i="1"/>
  <c r="AP7" i="1"/>
  <c r="AP8" i="1"/>
  <c r="AP9" i="1"/>
  <c r="AP10" i="1"/>
  <c r="AP11" i="1"/>
  <c r="AP12" i="1"/>
  <c r="AP13" i="1"/>
  <c r="AP14" i="1"/>
  <c r="AP15" i="1"/>
  <c r="AP16" i="1"/>
  <c r="AP17" i="1"/>
  <c r="AP18" i="1"/>
  <c r="AP3" i="1"/>
  <c r="Y21" i="1"/>
  <c r="Z21" i="1"/>
  <c r="AA21" i="1"/>
  <c r="AB21" i="1"/>
  <c r="AC21" i="1"/>
  <c r="AD21" i="1"/>
  <c r="AE21" i="1"/>
  <c r="AF21" i="1"/>
  <c r="AG21" i="1"/>
  <c r="AH21" i="1"/>
  <c r="AI21" i="1"/>
  <c r="AJ21" i="1"/>
  <c r="AK21" i="1"/>
  <c r="AL21" i="1"/>
  <c r="AM21" i="1"/>
  <c r="AN21" i="1"/>
  <c r="AO21" i="1"/>
  <c r="C19" i="1"/>
  <c r="D19" i="1"/>
  <c r="E19" i="1"/>
  <c r="F19" i="1"/>
  <c r="G19" i="1"/>
  <c r="H19" i="1"/>
  <c r="I19" i="1"/>
  <c r="J19" i="1"/>
  <c r="K19" i="1"/>
  <c r="L19" i="1"/>
  <c r="M19" i="1"/>
  <c r="N19" i="1"/>
  <c r="O19" i="1"/>
  <c r="P19" i="1"/>
  <c r="Q19" i="1"/>
  <c r="R19" i="1"/>
  <c r="S19" i="1"/>
  <c r="T3" i="1"/>
  <c r="T4" i="1"/>
  <c r="T5" i="1"/>
  <c r="T6" i="1"/>
  <c r="T7" i="1"/>
  <c r="T8" i="1"/>
  <c r="T9" i="1"/>
  <c r="E11" i="15" s="1"/>
  <c r="T10" i="1"/>
  <c r="E12" i="15" s="1"/>
  <c r="T11" i="1"/>
  <c r="T12" i="1"/>
  <c r="T13" i="1"/>
  <c r="T14" i="1"/>
  <c r="T15" i="1"/>
  <c r="T16" i="1"/>
  <c r="T17" i="1"/>
  <c r="T18" i="1"/>
  <c r="T54" i="2" l="1"/>
  <c r="N52" i="2"/>
  <c r="N55" i="2" s="1"/>
  <c r="G52" i="2"/>
  <c r="G55" i="2" s="1"/>
  <c r="P52" i="2"/>
  <c r="P55" i="2" s="1"/>
  <c r="F52" i="2"/>
  <c r="F55" i="2" s="1"/>
  <c r="O52" i="2"/>
  <c r="O55" i="2" s="1"/>
  <c r="H52" i="2"/>
  <c r="H55" i="2" s="1"/>
  <c r="L52" i="2"/>
  <c r="L55" i="2" s="1"/>
  <c r="S52" i="2"/>
  <c r="S55" i="2" s="1"/>
  <c r="Q52" i="2"/>
  <c r="Q55" i="2" s="1"/>
  <c r="D52" i="2"/>
  <c r="D55" i="2" s="1"/>
  <c r="K52" i="2"/>
  <c r="K55" i="2" s="1"/>
  <c r="R52" i="2"/>
  <c r="R55" i="2" s="1"/>
  <c r="I52" i="2"/>
  <c r="I55" i="2" s="1"/>
  <c r="M52" i="2"/>
  <c r="M55" i="2" s="1"/>
  <c r="C52" i="2"/>
  <c r="C55" i="2" s="1"/>
  <c r="J52" i="2"/>
  <c r="J55" i="2" s="1"/>
  <c r="E52" i="2"/>
  <c r="E55" i="2" s="1"/>
  <c r="B52" i="2"/>
  <c r="E32" i="2"/>
  <c r="BL21" i="1"/>
  <c r="BM9" i="1" s="1"/>
  <c r="B29" i="1" s="1"/>
  <c r="AP21" i="1"/>
  <c r="E10" i="15"/>
  <c r="E13" i="15"/>
  <c r="E14" i="15"/>
  <c r="R54" i="1"/>
  <c r="R14" i="15"/>
  <c r="R16" i="15" s="1"/>
  <c r="N16" i="15"/>
  <c r="T52" i="2" l="1"/>
  <c r="T55" i="2" s="1"/>
  <c r="B55" i="2"/>
  <c r="T81" i="2"/>
  <c r="T82" i="2" s="1"/>
  <c r="B82" i="2"/>
  <c r="BM6" i="1"/>
  <c r="BM17" i="1"/>
  <c r="BM7" i="1"/>
  <c r="BM10" i="1"/>
  <c r="BM15" i="1"/>
  <c r="BM18" i="1"/>
  <c r="C29" i="1" s="1"/>
  <c r="BM4" i="1"/>
  <c r="BM5" i="1"/>
  <c r="BM3" i="1"/>
  <c r="BM14" i="1"/>
  <c r="T51" i="1" s="1"/>
  <c r="BM11" i="1"/>
  <c r="BM8" i="1"/>
  <c r="BM19" i="1"/>
  <c r="BM16" i="1"/>
  <c r="BM20" i="1"/>
  <c r="D29" i="1" s="1"/>
  <c r="BM12" i="1"/>
  <c r="BM13" i="1"/>
  <c r="E15" i="15"/>
  <c r="AQ9" i="1"/>
  <c r="B28" i="1" s="1"/>
  <c r="AQ17" i="1"/>
  <c r="AQ10" i="1"/>
  <c r="AQ18" i="1"/>
  <c r="C28" i="1" s="1"/>
  <c r="AQ11" i="1"/>
  <c r="AQ19" i="1"/>
  <c r="AQ4" i="1"/>
  <c r="AQ12" i="1"/>
  <c r="AQ20" i="1"/>
  <c r="D28" i="1" s="1"/>
  <c r="AQ5" i="1"/>
  <c r="AQ13" i="1"/>
  <c r="AQ3" i="1"/>
  <c r="AQ16" i="1"/>
  <c r="AQ6" i="1"/>
  <c r="AQ14" i="1"/>
  <c r="AQ8" i="1"/>
  <c r="AQ7" i="1"/>
  <c r="AQ15" i="1"/>
  <c r="J38" i="1" l="1"/>
  <c r="C10" i="15"/>
  <c r="G10" i="15" s="1"/>
  <c r="S54" i="1"/>
  <c r="T50" i="1"/>
  <c r="T54" i="1" s="1"/>
  <c r="D36" i="1"/>
  <c r="O36" i="1"/>
  <c r="K36" i="1"/>
  <c r="E36" i="1"/>
  <c r="R36" i="1"/>
  <c r="H36" i="1"/>
  <c r="F36" i="1"/>
  <c r="M36" i="1"/>
  <c r="P36" i="1"/>
  <c r="S36" i="1"/>
  <c r="B36" i="1"/>
  <c r="L36" i="1"/>
  <c r="I36" i="1"/>
  <c r="N36" i="1"/>
  <c r="J36" i="1"/>
  <c r="Q36" i="1"/>
  <c r="G36" i="1"/>
  <c r="C36" i="1"/>
  <c r="F35" i="1" l="1"/>
  <c r="R38" i="1"/>
  <c r="B35" i="1"/>
  <c r="O38" i="1"/>
  <c r="I38" i="1"/>
  <c r="C35" i="1"/>
  <c r="O35" i="1"/>
  <c r="N38" i="1"/>
  <c r="M35" i="1"/>
  <c r="H38" i="1"/>
  <c r="D35" i="1"/>
  <c r="H35" i="1"/>
  <c r="C9" i="15"/>
  <c r="G9" i="15" s="1"/>
  <c r="M38" i="1"/>
  <c r="S35" i="1"/>
  <c r="G38" i="1"/>
  <c r="E38" i="1"/>
  <c r="C38" i="1"/>
  <c r="E35" i="1"/>
  <c r="K35" i="1"/>
  <c r="L38" i="1"/>
  <c r="B38" i="1"/>
  <c r="T38" i="1" s="1"/>
  <c r="D38" i="1"/>
  <c r="R35" i="1"/>
  <c r="Q35" i="1"/>
  <c r="C12" i="15"/>
  <c r="G12" i="15" s="1"/>
  <c r="Q38" i="1"/>
  <c r="P38" i="1"/>
  <c r="P35" i="1"/>
  <c r="I35" i="1"/>
  <c r="T35" i="1" s="1"/>
  <c r="G35" i="1"/>
  <c r="S38" i="1"/>
  <c r="L35" i="1"/>
  <c r="F38" i="1"/>
  <c r="K38" i="1"/>
  <c r="N35" i="1"/>
  <c r="J35" i="1"/>
  <c r="T36" i="1"/>
  <c r="T61" i="1" l="1"/>
  <c r="C15" i="15" l="1"/>
  <c r="B41" i="1"/>
  <c r="T41" i="1"/>
  <c r="G15" i="15"/>
  <c r="H41" i="1"/>
  <c r="F41" i="1"/>
  <c r="P41" i="1"/>
  <c r="S41" i="1"/>
  <c r="L41" i="1"/>
  <c r="N41" i="1"/>
  <c r="E41" i="1"/>
  <c r="O41" i="1"/>
  <c r="G41" i="1"/>
  <c r="J41" i="1"/>
  <c r="K41" i="1"/>
  <c r="R41" i="1"/>
  <c r="Q41" i="1"/>
  <c r="C41" i="1"/>
  <c r="M41" i="1"/>
  <c r="I41" i="1"/>
  <c r="D41" i="1"/>
  <c r="U17" i="1"/>
  <c r="C80" i="1" s="1"/>
  <c r="B80" i="1" s="1"/>
  <c r="B83" i="1" s="1"/>
  <c r="U20" i="1"/>
  <c r="D27" i="1" s="1"/>
  <c r="U9" i="1"/>
  <c r="B27" i="1"/>
  <c r="U14" i="1"/>
  <c r="U12" i="1"/>
  <c r="U11" i="1"/>
  <c r="U16" i="1"/>
  <c r="U15" i="1"/>
  <c r="U4" i="1"/>
  <c r="U13" i="1"/>
  <c r="U6" i="1"/>
  <c r="U10" i="1"/>
  <c r="U7" i="1"/>
  <c r="U8" i="1"/>
  <c r="U5" i="1"/>
  <c r="U18" i="1"/>
  <c r="U3" i="1"/>
  <c r="B30" i="1" l="1"/>
  <c r="M98" i="1"/>
  <c r="M100" i="1" s="1"/>
  <c r="S98" i="1"/>
  <c r="S100" i="1" s="1"/>
  <c r="I98" i="1"/>
  <c r="I100" i="1" s="1"/>
  <c r="E98" i="1"/>
  <c r="E100" i="1" s="1"/>
  <c r="C98" i="1"/>
  <c r="C100" i="1" s="1"/>
  <c r="O98" i="1"/>
  <c r="O100" i="1" s="1"/>
  <c r="F98" i="1"/>
  <c r="F100" i="1" s="1"/>
  <c r="N98" i="1"/>
  <c r="N100" i="1" s="1"/>
  <c r="L98" i="1"/>
  <c r="L100" i="1" s="1"/>
  <c r="Q98" i="1"/>
  <c r="Q100" i="1" s="1"/>
  <c r="D98" i="1"/>
  <c r="D100" i="1" s="1"/>
  <c r="P98" i="1"/>
  <c r="P100" i="1" s="1"/>
  <c r="G98" i="1"/>
  <c r="G100" i="1" s="1"/>
  <c r="B98" i="1"/>
  <c r="R98" i="1"/>
  <c r="R100" i="1" s="1"/>
  <c r="J98" i="1"/>
  <c r="J100" i="1" s="1"/>
  <c r="K98" i="1"/>
  <c r="K100" i="1" s="1"/>
  <c r="H98" i="1"/>
  <c r="H100" i="1" s="1"/>
  <c r="C27" i="1"/>
  <c r="D30" i="1" s="1"/>
  <c r="F62" i="1" l="1"/>
  <c r="G40" i="1"/>
  <c r="O62" i="1"/>
  <c r="R40" i="1"/>
  <c r="S62" i="1"/>
  <c r="R62" i="1"/>
  <c r="K40" i="1"/>
  <c r="D62" i="1"/>
  <c r="L62" i="1"/>
  <c r="C13" i="15"/>
  <c r="G13" i="15" s="1"/>
  <c r="L40" i="1"/>
  <c r="H62" i="1"/>
  <c r="E40" i="1"/>
  <c r="M62" i="1"/>
  <c r="J62" i="1"/>
  <c r="S40" i="1"/>
  <c r="I40" i="1"/>
  <c r="Q40" i="1"/>
  <c r="P40" i="1"/>
  <c r="G62" i="1"/>
  <c r="C62" i="1"/>
  <c r="I62" i="1"/>
  <c r="N40" i="1"/>
  <c r="N62" i="1"/>
  <c r="F40" i="1"/>
  <c r="M40" i="1"/>
  <c r="K62" i="1"/>
  <c r="D40" i="1"/>
  <c r="O40" i="1"/>
  <c r="Q62" i="1"/>
  <c r="B40" i="1"/>
  <c r="B62" i="1"/>
  <c r="P62" i="1"/>
  <c r="J40" i="1"/>
  <c r="C40" i="1"/>
  <c r="E62" i="1"/>
  <c r="H40" i="1"/>
  <c r="B100" i="1"/>
  <c r="T98" i="1"/>
  <c r="T100" i="1" s="1"/>
  <c r="E60" i="1"/>
  <c r="E63" i="1" s="1"/>
  <c r="R60" i="1"/>
  <c r="R63" i="1" s="1"/>
  <c r="B37" i="1"/>
  <c r="F37" i="1"/>
  <c r="K37" i="1"/>
  <c r="G37" i="1"/>
  <c r="M60" i="1"/>
  <c r="M63" i="1" s="1"/>
  <c r="S37" i="1"/>
  <c r="C37" i="1"/>
  <c r="N37" i="1"/>
  <c r="E37" i="1"/>
  <c r="L60" i="1"/>
  <c r="L63" i="1" s="1"/>
  <c r="F60" i="1"/>
  <c r="D37" i="1"/>
  <c r="H37" i="1"/>
  <c r="S60" i="1"/>
  <c r="S63" i="1" s="1"/>
  <c r="H60" i="1"/>
  <c r="H63" i="1" s="1"/>
  <c r="B60" i="1"/>
  <c r="O37" i="1"/>
  <c r="I37" i="1"/>
  <c r="M37" i="1"/>
  <c r="O60" i="1"/>
  <c r="E30" i="1"/>
  <c r="C11" i="15"/>
  <c r="G11" i="15" s="1"/>
  <c r="J60" i="1"/>
  <c r="J63" i="1" s="1"/>
  <c r="D60" i="1"/>
  <c r="D63" i="1" s="1"/>
  <c r="K60" i="1"/>
  <c r="C60" i="1"/>
  <c r="C63" i="1" s="1"/>
  <c r="Q37" i="1"/>
  <c r="L37" i="1"/>
  <c r="I60" i="1"/>
  <c r="I63" i="1" s="1"/>
  <c r="J37" i="1"/>
  <c r="Q60" i="1"/>
  <c r="Q63" i="1" s="1"/>
  <c r="P60" i="1"/>
  <c r="P63" i="1" s="1"/>
  <c r="N60" i="1"/>
  <c r="N63" i="1" s="1"/>
  <c r="G60" i="1"/>
  <c r="G63" i="1" s="1"/>
  <c r="P37" i="1"/>
  <c r="R37" i="1"/>
  <c r="T37" i="1" l="1"/>
  <c r="T62" i="1"/>
  <c r="T40" i="1"/>
  <c r="K63" i="1"/>
  <c r="B63" i="1"/>
  <c r="T60" i="1"/>
  <c r="O63" i="1"/>
  <c r="F63" i="1"/>
  <c r="T63" i="1" l="1"/>
</calcChain>
</file>

<file path=xl/sharedStrings.xml><?xml version="1.0" encoding="utf-8"?>
<sst xmlns="http://schemas.openxmlformats.org/spreadsheetml/2006/main" count="1003" uniqueCount="90">
  <si>
    <t>Causa - CID-BR-10</t>
  </si>
  <si>
    <t>&lt;1</t>
  </si>
  <si>
    <t>1 a 4 anos</t>
  </si>
  <si>
    <t>5 a 9 anos</t>
  </si>
  <si>
    <t>10 a 14 anos</t>
  </si>
  <si>
    <t>15 a 19 anos</t>
  </si>
  <si>
    <t>20 a 24 anos</t>
  </si>
  <si>
    <t>25 a 29 anos</t>
  </si>
  <si>
    <t>30 a 34 anos</t>
  </si>
  <si>
    <t>35 a 39 anos</t>
  </si>
  <si>
    <t>40 a 44 anos</t>
  </si>
  <si>
    <t>45 a 49 anos</t>
  </si>
  <si>
    <t>50 a 54 anos</t>
  </si>
  <si>
    <t>55 a 59 anos</t>
  </si>
  <si>
    <t>60 a 64 anos</t>
  </si>
  <si>
    <t>65 a 69 anos</t>
  </si>
  <si>
    <t>70 a 74 anos</t>
  </si>
  <si>
    <t>75 a 79 anos</t>
  </si>
  <si>
    <t>80 anos e mais</t>
  </si>
  <si>
    <t>Total</t>
  </si>
  <si>
    <t>001-031 ALGUMAS DOENÇAS INFECCIOSAS E PARASITÁRIAS</t>
  </si>
  <si>
    <t>032-052 NEOPLASIAS</t>
  </si>
  <si>
    <t>053-054 D SANGUE E ORG HEMAT E ALGUNS TRANS IMUNIT</t>
  </si>
  <si>
    <t>055-057 D ENDÓCRINAS, NUTRICIONAIS E METABÓLICAS</t>
  </si>
  <si>
    <t>058-059 TRANSTORNOS MENTAIS E COMPORTAMENTAIS</t>
  </si>
  <si>
    <t>060-063 DOENÇAS DO SISTEMA NERVOSO</t>
  </si>
  <si>
    <t>066-072 DOENÇAS DO APARELHO CIRCULATÓRIO</t>
  </si>
  <si>
    <t>073-077 DOENÇAS DO APARELHO RESPIRATÓRIO</t>
  </si>
  <si>
    <t>078-082 DOENÇAS DO APARELHO DIGESTIVO</t>
  </si>
  <si>
    <t>083 DOENÇAS DA PELE E TECIDO SUBCUTÂNEO</t>
  </si>
  <si>
    <t>084 DOENÇAS SIST OSTEOMUSC E TECIDO CONJUNTIVO</t>
  </si>
  <si>
    <t>085-087 DOENÇAS DO APARELHO GENITURINÁRIO</t>
  </si>
  <si>
    <t>093-097 ALG AFECÇÕES ORIGIN NO PERÍODO PERINATAL</t>
  </si>
  <si>
    <t>098-100 MALF CONGÊN, DEFORM E ANOMAL CROMOSSÔMICAS</t>
  </si>
  <si>
    <t>101-103 SINT, SIN E ACH ANORM CLÍN E LAB, NCOP</t>
  </si>
  <si>
    <t>104-113 CAUSAS EXTERNAS DE MORBIDADE E MORTALIDADE</t>
  </si>
  <si>
    <t>088-092 GRAVIDEZ, PARTO E PUERPÉRIO</t>
  </si>
  <si>
    <t>065 DOENÇAS DO OUVIDO E DA APÓFISE MASTÓIDE</t>
  </si>
  <si>
    <t>Intermediario Adjacente - Feminino (2018)</t>
  </si>
  <si>
    <t>Intermediario Adjacente - Feminino (2021)</t>
  </si>
  <si>
    <t>Rural Adjacente - Feminino (2018)</t>
  </si>
  <si>
    <t>Intermediario Adjacente - Masculino (2021)</t>
  </si>
  <si>
    <t>Intermediario Adjacente - Masculino (2018)</t>
  </si>
  <si>
    <t>Rural Adjacente - Feminino (2021)</t>
  </si>
  <si>
    <t>Rural Adjacente - Masculino (2018)</t>
  </si>
  <si>
    <t>Rural Adjacente - Masculino (2021)</t>
  </si>
  <si>
    <t>Urbano - Feminino (2018)</t>
  </si>
  <si>
    <t>Urbano - Feminino (2021)</t>
  </si>
  <si>
    <t>Urbano - Masculino (2018)</t>
  </si>
  <si>
    <t>Urbano - Masculino (2021)</t>
  </si>
  <si>
    <t>PASSO 2</t>
  </si>
  <si>
    <t xml:space="preserve">Total </t>
  </si>
  <si>
    <t>*</t>
  </si>
  <si>
    <t>OUTROS</t>
  </si>
  <si>
    <t>Tipologia</t>
  </si>
  <si>
    <t>Intermediario Adjacente</t>
  </si>
  <si>
    <t>Rural Adjacente</t>
  </si>
  <si>
    <t>Urbano</t>
  </si>
  <si>
    <t>BETAS</t>
  </si>
  <si>
    <t>X = MAL.DEF</t>
  </si>
  <si>
    <t>outros</t>
  </si>
  <si>
    <t xml:space="preserve">Outros </t>
  </si>
  <si>
    <t xml:space="preserve">usei a formula do livro </t>
  </si>
  <si>
    <t>Oj = numero de óbitos observados - (beta * obtidos das causas mal definidas)</t>
  </si>
  <si>
    <t xml:space="preserve">032-052 </t>
  </si>
  <si>
    <t xml:space="preserve">055-057 </t>
  </si>
  <si>
    <t xml:space="preserve">066-072 </t>
  </si>
  <si>
    <t xml:space="preserve">073-077 </t>
  </si>
  <si>
    <t>101-103</t>
  </si>
  <si>
    <t>total</t>
  </si>
  <si>
    <t>Grupos de Causas</t>
  </si>
  <si>
    <t>Coef.Redistribuição (betas)</t>
  </si>
  <si>
    <t>Óbitos</t>
  </si>
  <si>
    <t>Antes</t>
  </si>
  <si>
    <t>Depois</t>
  </si>
  <si>
    <t>M</t>
  </si>
  <si>
    <t>F</t>
  </si>
  <si>
    <t>MAL DEFINIDAS</t>
  </si>
  <si>
    <t>TOTAL</t>
  </si>
  <si>
    <t>FATOR DE COBERTURA :</t>
  </si>
  <si>
    <t>C = 1/K</t>
  </si>
  <si>
    <t xml:space="preserve">Para 2018 c = </t>
  </si>
  <si>
    <t>k = 1/90,3 = 0,01</t>
  </si>
  <si>
    <t>PASSO 3</t>
  </si>
  <si>
    <t xml:space="preserve">Base : soma de todos os obitos das tipologias </t>
  </si>
  <si>
    <t xml:space="preserve">Base : redistribuidos </t>
  </si>
  <si>
    <t xml:space="preserve">obs:  três pontos na regressão,  só pode ter no máximo duas variáveis independentes. Isso ocorre porque, para cada variável independente adicionada ao modelo,perdemos um grau de liberdade. Com apenas três pontos, temos dois graus de liberdade para estimar os parâmetros do modelo (um para a média e outro para a variação), então só é possível incluir duas variáveis independentes para não exceder esse número de graus de liberdade.
</t>
  </si>
  <si>
    <t xml:space="preserve">ESTOU ENCONTRANDO VALORES NEGATIVO, NESSE SENTIDO VOU RETIRAR OUTROS DA REGRESSÃO E APLICAR </t>
  </si>
  <si>
    <t xml:space="preserve">OS VALORES OUTROSESTÁ SENDO RETIRADOS E NÃO PODE ACONTECER, NESSE SENTIDO VOU RETIRAR OUTROS DA REGRESSÃO E APLICAR </t>
  </si>
  <si>
    <t xml:space="preserve">PRECISO VERIFICAR SE AGORA ESTÁ CERTO E SE FAZ SENTIDO TER SÓ ISSO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</si>
</sst>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0"/>
    <numFmt numFmtId="166" formatCode="0.0"/>
  </numFmts>
  <fonts count="14" x14ac:knownFonts="1">
    <font>
      <sz val="11"/>
      <color theme="1"/>
      <name val="Calibri"/>
      <family val="2"/>
      <scheme val="minor"/>
    </font>
    <font>
      <b/>
      <sz val="11"/>
      <color theme="1"/>
      <name val="Calibri"/>
      <family val="2"/>
      <scheme val="minor"/>
    </font>
    <font>
      <sz val="11"/>
      <color theme="1"/>
      <name val="Calibri"/>
      <family val="2"/>
      <scheme val="minor"/>
    </font>
    <font>
      <sz val="11"/>
      <color rgb="FFFF0000"/>
      <name val="Calibri"/>
      <family val="2"/>
      <scheme val="minor"/>
    </font>
    <font>
      <sz val="18"/>
      <color theme="1"/>
      <name val="Calibri"/>
      <family val="2"/>
      <scheme val="minor"/>
    </font>
    <font>
      <sz val="16"/>
      <color theme="1"/>
      <name val="Calibri"/>
      <family val="2"/>
      <scheme val="minor"/>
    </font>
    <font>
      <sz val="22"/>
      <color theme="1"/>
      <name val="Calibri"/>
      <family val="2"/>
      <scheme val="minor"/>
    </font>
    <font>
      <sz val="11"/>
      <color theme="4"/>
      <name val="Calibri"/>
      <family val="2"/>
      <scheme val="minor"/>
    </font>
    <font>
      <sz val="11"/>
      <color rgb="FFC00000"/>
      <name val="Calibri"/>
      <family val="2"/>
      <scheme val="minor"/>
    </font>
    <font>
      <sz val="8"/>
      <color theme="1"/>
      <name val="Calibri"/>
      <family val="2"/>
      <scheme val="minor"/>
    </font>
    <font>
      <sz val="8"/>
      <name val="Calibri"/>
      <family val="2"/>
      <scheme val="minor"/>
    </font>
    <font>
      <b/>
      <sz val="20"/>
      <color rgb="FFFF0000"/>
      <name val="Calibri"/>
      <family val="2"/>
      <scheme val="minor"/>
    </font>
    <font>
      <sz val="12"/>
      <color theme="1"/>
      <name val="Calibri"/>
      <family val="2"/>
      <scheme val="minor"/>
    </font>
    <font>
      <b/>
      <sz val="16"/>
      <color rgb="FFFF000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theme="5" tint="0.79998168889431442"/>
        <bgColor indexed="64"/>
      </patternFill>
    </fill>
    <fill>
      <patternFill patternType="solid">
        <fgColor rgb="FFFF0000"/>
        <bgColor indexed="64"/>
      </patternFill>
    </fill>
    <fill>
      <patternFill patternType="solid">
        <fgColor rgb="FF92D050"/>
        <bgColor indexed="64"/>
      </patternFill>
    </fill>
    <fill>
      <patternFill patternType="solid">
        <fgColor theme="1"/>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top style="thin">
        <color rgb="FF000000"/>
      </top>
      <bottom style="thin">
        <color rgb="FF000000"/>
      </bottom>
      <diagonal/>
    </border>
    <border>
      <left/>
      <right/>
      <top/>
      <bottom style="thin">
        <color rgb="FF000000"/>
      </bottom>
      <diagonal/>
    </border>
    <border>
      <left/>
      <right style="thin">
        <color indexed="64"/>
      </right>
      <top/>
      <bottom style="thin">
        <color indexed="64"/>
      </bottom>
      <diagonal/>
    </border>
    <border>
      <left/>
      <right style="thin">
        <color auto="1"/>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9" fontId="2" fillId="0" borderId="0" applyFont="0" applyFill="0" applyBorder="0" applyAlignment="0" applyProtection="0"/>
  </cellStyleXfs>
  <cellXfs count="63">
    <xf numFmtId="0" fontId="0" fillId="0" borderId="0" xfId="0"/>
    <xf numFmtId="0" fontId="1" fillId="0" borderId="1" xfId="0" applyFont="1" applyBorder="1" applyAlignment="1">
      <alignment horizontal="center" vertical="top"/>
    </xf>
    <xf numFmtId="0" fontId="0" fillId="0" borderId="0" xfId="0" applyAlignment="1">
      <alignment horizontal="center"/>
    </xf>
    <xf numFmtId="0" fontId="0" fillId="4" borderId="0" xfId="0" applyFill="1"/>
    <xf numFmtId="0" fontId="0" fillId="5" borderId="0" xfId="0" applyFill="1"/>
    <xf numFmtId="0" fontId="7" fillId="0" borderId="0" xfId="0" applyFont="1"/>
    <xf numFmtId="0" fontId="8" fillId="0" borderId="0" xfId="0" applyFont="1"/>
    <xf numFmtId="0" fontId="0" fillId="2" borderId="0" xfId="0" applyFill="1"/>
    <xf numFmtId="164" fontId="0" fillId="0" borderId="0" xfId="1" applyNumberFormat="1" applyFont="1"/>
    <xf numFmtId="164" fontId="0" fillId="4" borderId="0" xfId="1" applyNumberFormat="1" applyFont="1" applyFill="1"/>
    <xf numFmtId="0" fontId="3" fillId="0" borderId="0" xfId="0" applyFont="1"/>
    <xf numFmtId="0" fontId="5" fillId="0" borderId="0" xfId="0" applyFont="1"/>
    <xf numFmtId="0" fontId="0" fillId="6" borderId="0" xfId="0" applyFill="1"/>
    <xf numFmtId="0" fontId="0" fillId="0" borderId="4" xfId="0" applyBorder="1" applyAlignment="1">
      <alignment horizontal="center"/>
    </xf>
    <xf numFmtId="166" fontId="0" fillId="0" borderId="0" xfId="0" applyNumberFormat="1" applyAlignment="1">
      <alignment horizontal="center"/>
    </xf>
    <xf numFmtId="1" fontId="0" fillId="0" borderId="0" xfId="0" applyNumberFormat="1" applyAlignment="1">
      <alignment horizontal="center"/>
    </xf>
    <xf numFmtId="166" fontId="0" fillId="0" borderId="1" xfId="0" applyNumberFormat="1" applyBorder="1"/>
    <xf numFmtId="0" fontId="9" fillId="0" borderId="0" xfId="0" applyFont="1" applyAlignment="1">
      <alignment wrapText="1"/>
    </xf>
    <xf numFmtId="0" fontId="0" fillId="0" borderId="9" xfId="0" applyBorder="1"/>
    <xf numFmtId="0" fontId="0" fillId="0" borderId="10" xfId="0" applyBorder="1"/>
    <xf numFmtId="0" fontId="0" fillId="0" borderId="6" xfId="0" applyBorder="1"/>
    <xf numFmtId="0" fontId="0" fillId="0" borderId="5" xfId="0" applyBorder="1"/>
    <xf numFmtId="0" fontId="0" fillId="0" borderId="2" xfId="0" applyBorder="1" applyAlignment="1">
      <alignment horizontal="center"/>
    </xf>
    <xf numFmtId="0" fontId="0" fillId="0" borderId="2" xfId="0" applyBorder="1"/>
    <xf numFmtId="166" fontId="0" fillId="0" borderId="2" xfId="0" applyNumberFormat="1" applyBorder="1" applyAlignment="1">
      <alignment horizontal="center"/>
    </xf>
    <xf numFmtId="1" fontId="0" fillId="4" borderId="0" xfId="0" applyNumberFormat="1" applyFill="1" applyAlignment="1">
      <alignment horizontal="center"/>
    </xf>
    <xf numFmtId="165" fontId="0" fillId="0" borderId="0" xfId="0" applyNumberFormat="1"/>
    <xf numFmtId="166" fontId="0" fillId="0" borderId="0" xfId="0" applyNumberFormat="1"/>
    <xf numFmtId="165" fontId="0" fillId="2" borderId="0" xfId="0" applyNumberFormat="1" applyFill="1"/>
    <xf numFmtId="0" fontId="3" fillId="2" borderId="0" xfId="0" applyFont="1" applyFill="1"/>
    <xf numFmtId="0" fontId="3" fillId="2" borderId="0" xfId="0" applyFont="1" applyFill="1" applyAlignment="1">
      <alignment horizontal="center"/>
    </xf>
    <xf numFmtId="165" fontId="0" fillId="2" borderId="0" xfId="1" applyNumberFormat="1" applyFont="1" applyFill="1"/>
    <xf numFmtId="0" fontId="0" fillId="2" borderId="0" xfId="0" applyFill="1" applyAlignment="1">
      <alignment horizontal="center"/>
    </xf>
    <xf numFmtId="0" fontId="6" fillId="0" borderId="0" xfId="0" applyFont="1"/>
    <xf numFmtId="0" fontId="0" fillId="4" borderId="2" xfId="0" applyFill="1" applyBorder="1"/>
    <xf numFmtId="0" fontId="11" fillId="7" borderId="0" xfId="0" applyFont="1" applyFill="1"/>
    <xf numFmtId="0" fontId="6" fillId="2" borderId="0" xfId="0" applyFont="1" applyFill="1"/>
    <xf numFmtId="0" fontId="12" fillId="2" borderId="0" xfId="0" applyFont="1" applyFill="1"/>
    <xf numFmtId="165" fontId="0" fillId="0" borderId="0" xfId="1" applyNumberFormat="1" applyFont="1" applyFill="1"/>
    <xf numFmtId="0" fontId="3" fillId="0" borderId="0" xfId="0" applyFont="1" applyAlignment="1">
      <alignment horizontal="center"/>
    </xf>
    <xf numFmtId="0" fontId="13" fillId="7" borderId="0" xfId="0" applyFont="1" applyFill="1"/>
    <xf numFmtId="0" fontId="3" fillId="4" borderId="0" xfId="0" applyFont="1" applyFill="1" applyAlignment="1">
      <alignment horizontal="center"/>
    </xf>
    <xf numFmtId="0" fontId="0" fillId="4" borderId="0" xfId="0" applyFill="1" applyAlignment="1">
      <alignment horizontal="center"/>
    </xf>
    <xf numFmtId="0" fontId="0" fillId="0" borderId="10" xfId="0" applyBorder="1" applyAlignment="1">
      <alignment horizontal="center"/>
    </xf>
    <xf numFmtId="0" fontId="0" fillId="0" borderId="6" xfId="0" applyBorder="1" applyAlignment="1">
      <alignment horizontal="center"/>
    </xf>
    <xf numFmtId="0" fontId="0" fillId="0" borderId="3" xfId="0" applyBorder="1" applyAlignment="1">
      <alignment horizontal="left" vertical="center"/>
    </xf>
    <xf numFmtId="0" fontId="0" fillId="0" borderId="3" xfId="0" applyBorder="1" applyAlignment="1">
      <alignment horizontal="center" vertical="center" wrapText="1"/>
    </xf>
    <xf numFmtId="0" fontId="0" fillId="0" borderId="3"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2" borderId="0" xfId="0" applyFill="1" applyAlignment="1">
      <alignment horizontal="center"/>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0" xfId="0" applyAlignment="1">
      <alignment horizontal="center" vertical="center" wrapText="1"/>
    </xf>
    <xf numFmtId="0" fontId="0" fillId="0" borderId="6" xfId="0" applyBorder="1" applyAlignment="1">
      <alignment horizontal="center" vertical="center" wrapText="1"/>
    </xf>
    <xf numFmtId="0" fontId="0" fillId="0" borderId="11" xfId="0" applyBorder="1" applyAlignment="1">
      <alignment horizontal="center" vertical="center" wrapText="1"/>
    </xf>
    <xf numFmtId="0" fontId="0" fillId="0" borderId="2" xfId="0" applyBorder="1" applyAlignment="1">
      <alignment horizontal="center" vertical="center" wrapText="1"/>
    </xf>
    <xf numFmtId="0" fontId="0" fillId="0" borderId="5" xfId="0" applyBorder="1" applyAlignment="1">
      <alignment horizontal="center" vertical="center" wrapText="1"/>
    </xf>
    <xf numFmtId="0" fontId="6" fillId="3" borderId="0" xfId="0" applyFont="1" applyFill="1" applyAlignment="1">
      <alignment horizontal="left"/>
    </xf>
    <xf numFmtId="0" fontId="4" fillId="2" borderId="2" xfId="0" applyFont="1" applyFill="1" applyBorder="1" applyAlignment="1">
      <alignment horizontal="center"/>
    </xf>
    <xf numFmtId="0" fontId="6" fillId="3" borderId="0" xfId="0" applyFont="1" applyFill="1" applyAlignment="1">
      <alignment horizontal="center"/>
    </xf>
  </cellXfs>
  <cellStyles count="2">
    <cellStyle name="Normal" xfId="0" builtinId="0"/>
    <cellStyle name="Porcentagem" xfId="1" builtinId="5"/>
  </cellStyles>
  <dxfs count="2">
    <dxf>
      <font>
        <color rgb="FF9C0006"/>
      </font>
      <fill>
        <patternFill>
          <bgColor rgb="FFFFC7CE"/>
        </patternFill>
      </fill>
    </dxf>
    <dxf>
      <fill>
        <patternFill>
          <bgColor rgb="FFFFFF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201083</xdr:colOff>
      <xdr:row>28</xdr:row>
      <xdr:rowOff>15873</xdr:rowOff>
    </xdr:from>
    <xdr:to>
      <xdr:col>10</xdr:col>
      <xdr:colOff>534459</xdr:colOff>
      <xdr:row>30</xdr:row>
      <xdr:rowOff>79554</xdr:rowOff>
    </xdr:to>
    <xdr:pic>
      <xdr:nvPicPr>
        <xdr:cNvPr id="2" name="Imagem 1">
          <a:extLst>
            <a:ext uri="{FF2B5EF4-FFF2-40B4-BE49-F238E27FC236}">
              <a16:creationId xmlns:a16="http://schemas.microsoft.com/office/drawing/2014/main" id="{A0A5B02F-BD78-435C-A021-01F9A25A17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31416" y="5519206"/>
          <a:ext cx="1561042" cy="4446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88900</xdr:colOff>
      <xdr:row>24</xdr:row>
      <xdr:rowOff>127000</xdr:rowOff>
    </xdr:from>
    <xdr:to>
      <xdr:col>11</xdr:col>
      <xdr:colOff>41273</xdr:colOff>
      <xdr:row>26</xdr:row>
      <xdr:rowOff>245289</xdr:rowOff>
    </xdr:to>
    <xdr:pic>
      <xdr:nvPicPr>
        <xdr:cNvPr id="3" name="Imagem 2">
          <a:extLst>
            <a:ext uri="{FF2B5EF4-FFF2-40B4-BE49-F238E27FC236}">
              <a16:creationId xmlns:a16="http://schemas.microsoft.com/office/drawing/2014/main" id="{1D02E1E6-2843-4698-9F20-275C2D3B8A4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19233" y="4794250"/>
          <a:ext cx="1793873" cy="4992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201083</xdr:colOff>
      <xdr:row>29</xdr:row>
      <xdr:rowOff>15873</xdr:rowOff>
    </xdr:from>
    <xdr:to>
      <xdr:col>10</xdr:col>
      <xdr:colOff>534459</xdr:colOff>
      <xdr:row>31</xdr:row>
      <xdr:rowOff>79554</xdr:rowOff>
    </xdr:to>
    <xdr:pic>
      <xdr:nvPicPr>
        <xdr:cNvPr id="2" name="Imagem 1">
          <a:extLst>
            <a:ext uri="{FF2B5EF4-FFF2-40B4-BE49-F238E27FC236}">
              <a16:creationId xmlns:a16="http://schemas.microsoft.com/office/drawing/2014/main" id="{4ECFAEDD-03EB-4C14-A7B1-C2EC7FEEF1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68483" y="5521323"/>
          <a:ext cx="1552576" cy="4446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88900</xdr:colOff>
      <xdr:row>25</xdr:row>
      <xdr:rowOff>127000</xdr:rowOff>
    </xdr:from>
    <xdr:to>
      <xdr:col>11</xdr:col>
      <xdr:colOff>41273</xdr:colOff>
      <xdr:row>28</xdr:row>
      <xdr:rowOff>54789</xdr:rowOff>
    </xdr:to>
    <xdr:pic>
      <xdr:nvPicPr>
        <xdr:cNvPr id="3" name="Imagem 2">
          <a:extLst>
            <a:ext uri="{FF2B5EF4-FFF2-40B4-BE49-F238E27FC236}">
              <a16:creationId xmlns:a16="http://schemas.microsoft.com/office/drawing/2014/main" id="{C853B97D-F760-4CCE-AC1E-1B0141CCCCE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956300" y="4794250"/>
          <a:ext cx="1781173" cy="4992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201083</xdr:colOff>
      <xdr:row>30</xdr:row>
      <xdr:rowOff>15873</xdr:rowOff>
    </xdr:from>
    <xdr:to>
      <xdr:col>10</xdr:col>
      <xdr:colOff>534459</xdr:colOff>
      <xdr:row>32</xdr:row>
      <xdr:rowOff>79554</xdr:rowOff>
    </xdr:to>
    <xdr:pic>
      <xdr:nvPicPr>
        <xdr:cNvPr id="2" name="Imagem 1">
          <a:extLst>
            <a:ext uri="{FF2B5EF4-FFF2-40B4-BE49-F238E27FC236}">
              <a16:creationId xmlns:a16="http://schemas.microsoft.com/office/drawing/2014/main" id="{6BB5C512-077B-4C2F-A7D5-D2B5F615FE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30308" y="5721348"/>
          <a:ext cx="1552576" cy="4446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88900</xdr:colOff>
      <xdr:row>26</xdr:row>
      <xdr:rowOff>127000</xdr:rowOff>
    </xdr:from>
    <xdr:to>
      <xdr:col>11</xdr:col>
      <xdr:colOff>41273</xdr:colOff>
      <xdr:row>29</xdr:row>
      <xdr:rowOff>130989</xdr:rowOff>
    </xdr:to>
    <xdr:pic>
      <xdr:nvPicPr>
        <xdr:cNvPr id="3" name="Imagem 2">
          <a:extLst>
            <a:ext uri="{FF2B5EF4-FFF2-40B4-BE49-F238E27FC236}">
              <a16:creationId xmlns:a16="http://schemas.microsoft.com/office/drawing/2014/main" id="{F3814EE8-60CA-4719-A33F-64547C0C8DA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318125" y="4994275"/>
          <a:ext cx="1781173" cy="5754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AC5C0-585E-44CD-A61B-1687B4830D4C}">
  <dimension ref="A3:R25"/>
  <sheetViews>
    <sheetView workbookViewId="0">
      <selection activeCell="B11" sqref="B11"/>
    </sheetView>
  </sheetViews>
  <sheetFormatPr defaultRowHeight="15" x14ac:dyDescent="0.25"/>
  <cols>
    <col min="1" max="1" width="18.5703125" customWidth="1"/>
    <col min="12" max="12" width="18.28515625" customWidth="1"/>
  </cols>
  <sheetData>
    <row r="3" spans="1:18" x14ac:dyDescent="0.25">
      <c r="I3" s="27">
        <f>B9+B10</f>
        <v>36.292377033117774</v>
      </c>
    </row>
    <row r="5" spans="1:18" x14ac:dyDescent="0.25">
      <c r="A5">
        <v>2018</v>
      </c>
      <c r="L5">
        <v>2021</v>
      </c>
    </row>
    <row r="6" spans="1:18" ht="15" customHeight="1" x14ac:dyDescent="0.25">
      <c r="A6" s="45" t="s">
        <v>70</v>
      </c>
      <c r="B6" s="46" t="s">
        <v>71</v>
      </c>
      <c r="C6" s="46"/>
      <c r="D6" s="47" t="s">
        <v>72</v>
      </c>
      <c r="E6" s="47"/>
      <c r="F6" s="47"/>
      <c r="G6" s="47"/>
      <c r="L6" s="45" t="s">
        <v>70</v>
      </c>
      <c r="M6" s="46" t="s">
        <v>71</v>
      </c>
      <c r="N6" s="46"/>
      <c r="O6" s="47" t="s">
        <v>72</v>
      </c>
      <c r="P6" s="47"/>
      <c r="Q6" s="47"/>
      <c r="R6" s="47"/>
    </row>
    <row r="7" spans="1:18" x14ac:dyDescent="0.25">
      <c r="A7" s="45"/>
      <c r="B7" s="46"/>
      <c r="C7" s="46"/>
      <c r="D7" s="47" t="s">
        <v>73</v>
      </c>
      <c r="E7" s="47"/>
      <c r="F7" s="47" t="s">
        <v>74</v>
      </c>
      <c r="G7" s="47"/>
      <c r="L7" s="45"/>
      <c r="M7" s="46"/>
      <c r="N7" s="46"/>
      <c r="O7" s="47" t="s">
        <v>73</v>
      </c>
      <c r="P7" s="47"/>
      <c r="Q7" s="47" t="s">
        <v>74</v>
      </c>
      <c r="R7" s="47"/>
    </row>
    <row r="8" spans="1:18" x14ac:dyDescent="0.25">
      <c r="A8" s="45"/>
      <c r="B8" s="13" t="s">
        <v>75</v>
      </c>
      <c r="C8" s="13" t="s">
        <v>76</v>
      </c>
      <c r="D8" s="13" t="s">
        <v>75</v>
      </c>
      <c r="E8" s="13" t="s">
        <v>76</v>
      </c>
      <c r="F8" s="13" t="s">
        <v>75</v>
      </c>
      <c r="G8" s="13" t="s">
        <v>76</v>
      </c>
      <c r="L8" s="45"/>
      <c r="M8" s="13" t="s">
        <v>75</v>
      </c>
      <c r="N8" s="13" t="s">
        <v>76</v>
      </c>
      <c r="O8" s="13" t="s">
        <v>75</v>
      </c>
      <c r="P8" s="13" t="s">
        <v>76</v>
      </c>
      <c r="Q8" s="13" t="s">
        <v>75</v>
      </c>
      <c r="R8" s="13" t="s">
        <v>76</v>
      </c>
    </row>
    <row r="9" spans="1:18" ht="34.5" x14ac:dyDescent="0.25">
      <c r="A9" s="17" t="s">
        <v>21</v>
      </c>
      <c r="B9" s="14">
        <f>M_2018!B29</f>
        <v>29.68841857730747</v>
      </c>
      <c r="C9" s="14" t="e">
        <f>F_2018!#REF!</f>
        <v>#REF!</v>
      </c>
      <c r="D9" s="2">
        <f>M_2018!T4+M_2018!AP4+M_2018!BL4</f>
        <v>366.66666666666663</v>
      </c>
      <c r="E9" s="2">
        <f>F_2018!T4+F_2018!AP4+F_2018!BL4</f>
        <v>340</v>
      </c>
      <c r="F9" s="15">
        <f>D9-(B9*$D$14)</f>
        <v>-7688.7909073094261</v>
      </c>
      <c r="G9" s="15" t="e">
        <f>E9-(C9*$E$14)</f>
        <v>#REF!</v>
      </c>
      <c r="L9" s="17" t="s">
        <v>20</v>
      </c>
      <c r="M9" s="14">
        <f>M_2021!B33</f>
        <v>0</v>
      </c>
      <c r="N9" s="14">
        <f>F_2021!B34</f>
        <v>0</v>
      </c>
      <c r="O9" s="2">
        <f>M_2021!T3+M_2021!AP3+M_2021!BL3</f>
        <v>591</v>
      </c>
      <c r="P9" s="2">
        <f>F_2021!T3+F_2021!AP3+F_2021!BL3</f>
        <v>492.66666666666663</v>
      </c>
      <c r="Q9" s="25">
        <f>O9-(M9*$O$15)</f>
        <v>591</v>
      </c>
      <c r="R9" s="25">
        <f>P9-(N9*$P$15)</f>
        <v>492.66666666666663</v>
      </c>
    </row>
    <row r="10" spans="1:18" ht="36.75" customHeight="1" x14ac:dyDescent="0.25">
      <c r="A10" s="17" t="s">
        <v>23</v>
      </c>
      <c r="B10" s="14">
        <f>M_2018!C29</f>
        <v>6.6039584558103073</v>
      </c>
      <c r="C10" s="14" t="e">
        <f>F_2018!#REF!</f>
        <v>#REF!</v>
      </c>
      <c r="D10" s="2">
        <f>M_2018!T6+M_2018!AP6+M_2018!BL6</f>
        <v>264</v>
      </c>
      <c r="E10" s="2">
        <f>F_2018!T6+F_2018!AP6+F_2018!BL6</f>
        <v>305.33333333333337</v>
      </c>
      <c r="F10" s="15">
        <f t="shared" ref="F10:F13" si="0">D10-(B10*$D$14)</f>
        <v>-1527.8740610098632</v>
      </c>
      <c r="G10" s="15" t="e">
        <f t="shared" ref="G10:G13" si="1">E10-(C10*$E$14)</f>
        <v>#REF!</v>
      </c>
      <c r="L10" s="17" t="s">
        <v>21</v>
      </c>
      <c r="M10" s="14">
        <f>M_2021!C33</f>
        <v>0</v>
      </c>
      <c r="N10" s="14">
        <f>F_2021!C34</f>
        <v>0</v>
      </c>
      <c r="O10" s="2">
        <f>M_2021!T4+M_2021!AP4+M_2021!BL4</f>
        <v>395.33333333333337</v>
      </c>
      <c r="P10" s="2">
        <f>F_2021!T4+F_2021!AP4+F_2021!BL4</f>
        <v>357.66666666666669</v>
      </c>
      <c r="Q10" s="15">
        <f t="shared" ref="Q10:Q14" si="2">O10-(M10*$O$15)</f>
        <v>395.33333333333337</v>
      </c>
      <c r="R10" s="25">
        <f t="shared" ref="R10:R14" si="3">P10-(N10*$P$15)</f>
        <v>357.66666666666669</v>
      </c>
    </row>
    <row r="11" spans="1:18" ht="34.5" x14ac:dyDescent="0.25">
      <c r="A11" s="17" t="s">
        <v>26</v>
      </c>
      <c r="B11" s="14">
        <f>M_2018!D29</f>
        <v>63.707622966882212</v>
      </c>
      <c r="C11" s="14">
        <f>F_2018!B30</f>
        <v>-2.2865722373358688</v>
      </c>
      <c r="D11" s="2">
        <f>M_2018!T9+M_2018!AP10+M_2018!BL9</f>
        <v>932.66666666666674</v>
      </c>
      <c r="E11" s="2">
        <f>F_2018!T9+F_2018!AP9+F_2018!BL9</f>
        <v>949.33333333333326</v>
      </c>
      <c r="F11" s="15">
        <f t="shared" si="0"/>
        <v>-16353.335031680706</v>
      </c>
      <c r="G11" s="15">
        <f t="shared" si="1"/>
        <v>1408.9343530378428</v>
      </c>
      <c r="L11" s="17" t="s">
        <v>23</v>
      </c>
      <c r="M11" s="14">
        <f>M_2021!D33</f>
        <v>0</v>
      </c>
      <c r="N11" s="14">
        <f>F_2021!D34</f>
        <v>0</v>
      </c>
      <c r="O11" s="2">
        <f>M_2021!T6+M_2021!AP6+M_2021!BL6</f>
        <v>251.66666666666666</v>
      </c>
      <c r="P11" s="2">
        <f>F_2021!T6+F_2021!AP6+F_2021!BL6</f>
        <v>300.33333333333337</v>
      </c>
      <c r="Q11" s="15">
        <f t="shared" si="2"/>
        <v>251.66666666666666</v>
      </c>
      <c r="R11" s="15">
        <f t="shared" si="3"/>
        <v>300.33333333333337</v>
      </c>
    </row>
    <row r="12" spans="1:18" ht="23.25" x14ac:dyDescent="0.25">
      <c r="A12" s="17" t="s">
        <v>27</v>
      </c>
      <c r="B12" s="14">
        <f>M_2018!E29</f>
        <v>0</v>
      </c>
      <c r="C12" s="14" t="e">
        <f>F_2018!#REF!</f>
        <v>#REF!</v>
      </c>
      <c r="D12" s="2">
        <f>M_2018!T10+M_2018!AP11+M_2018!BL10</f>
        <v>299</v>
      </c>
      <c r="E12" s="2">
        <f>F_2018!T10+F_2018!AP10+F_2018!BL10</f>
        <v>326.66666666666663</v>
      </c>
      <c r="F12" s="15">
        <f t="shared" si="0"/>
        <v>299</v>
      </c>
      <c r="G12" s="15" t="e">
        <f t="shared" si="1"/>
        <v>#REF!</v>
      </c>
      <c r="L12" s="17" t="s">
        <v>26</v>
      </c>
      <c r="M12" s="14">
        <f>M_2021!E33</f>
        <v>0</v>
      </c>
      <c r="N12" s="14">
        <f>F_2021!E34</f>
        <v>0</v>
      </c>
      <c r="O12" s="2">
        <f>M_2021!T9+M_2021!AP10+M_2021!BL10</f>
        <v>996</v>
      </c>
      <c r="P12" s="2">
        <f>F_2021!T9+F_2021!AP10+F_2021!BL9</f>
        <v>966</v>
      </c>
      <c r="Q12" s="15">
        <f t="shared" si="2"/>
        <v>996</v>
      </c>
      <c r="R12" s="15">
        <f t="shared" si="3"/>
        <v>966</v>
      </c>
    </row>
    <row r="13" spans="1:18" ht="23.25" x14ac:dyDescent="0.25">
      <c r="A13" t="s">
        <v>53</v>
      </c>
      <c r="B13" s="14">
        <f>M_2018!G29</f>
        <v>0</v>
      </c>
      <c r="C13" s="14">
        <f>F_2018!D30</f>
        <v>1.2865722373358714</v>
      </c>
      <c r="D13" s="2">
        <f>M_2018!T18+M_2018!AP20+M_2018!BL19</f>
        <v>2223.333333333333</v>
      </c>
      <c r="E13" s="2">
        <f>F_2018!T20+F_2018!AP20+F_2018!BL20</f>
        <v>1558.3333333333333</v>
      </c>
      <c r="F13" s="15">
        <f t="shared" si="0"/>
        <v>2223.333333333333</v>
      </c>
      <c r="G13" s="15">
        <f t="shared" si="1"/>
        <v>1299.732313628823</v>
      </c>
      <c r="I13">
        <v>-0.8</v>
      </c>
      <c r="L13" s="17" t="s">
        <v>27</v>
      </c>
      <c r="M13">
        <f>M_2021!F33</f>
        <v>0</v>
      </c>
      <c r="N13">
        <f>F_2021!F34</f>
        <v>0</v>
      </c>
      <c r="O13">
        <f>M_2021!T10+M_2021!AP11+M_2021!BL11</f>
        <v>281.33333333333331</v>
      </c>
      <c r="P13">
        <f>F_2021!T10+F_2021!AP11+F_2021!BL10</f>
        <v>275</v>
      </c>
      <c r="Q13" s="15">
        <f t="shared" si="2"/>
        <v>281.33333333333331</v>
      </c>
      <c r="R13" s="15">
        <f t="shared" si="3"/>
        <v>275</v>
      </c>
    </row>
    <row r="14" spans="1:18" x14ac:dyDescent="0.25">
      <c r="A14" t="s">
        <v>77</v>
      </c>
      <c r="B14" s="2"/>
      <c r="C14" s="2"/>
      <c r="D14" s="2">
        <f>M_2018!T16+M_2018!AP18+M_2018!BL17</f>
        <v>271.33333333333331</v>
      </c>
      <c r="E14" s="2">
        <f>F_2018!T17+F_2018!AP18+F_2018!BL18</f>
        <v>201</v>
      </c>
      <c r="F14" s="2"/>
      <c r="G14" s="15"/>
      <c r="L14" t="s">
        <v>53</v>
      </c>
      <c r="M14" s="14">
        <f>M_2021!H33</f>
        <v>0</v>
      </c>
      <c r="N14" s="14">
        <f>F_2021!H34</f>
        <v>0</v>
      </c>
      <c r="O14" s="2">
        <f>M_2021!T19+M_2021!AP20+M_2021!BL20</f>
        <v>1199.3333333333335</v>
      </c>
      <c r="P14" s="2">
        <f>F_2021!T20+F_2021!AP21+F_2021!BL20</f>
        <v>1927</v>
      </c>
      <c r="Q14" s="15">
        <f t="shared" si="2"/>
        <v>1199.3333333333335</v>
      </c>
      <c r="R14" s="15">
        <f t="shared" si="3"/>
        <v>1927</v>
      </c>
    </row>
    <row r="15" spans="1:18" x14ac:dyDescent="0.25">
      <c r="A15" s="23" t="s">
        <v>78</v>
      </c>
      <c r="B15" s="24">
        <f>SUM(B9:B14)</f>
        <v>99.999999999999986</v>
      </c>
      <c r="C15" s="24" t="e">
        <f>SUM(C9:C14)</f>
        <v>#REF!</v>
      </c>
      <c r="D15" s="24">
        <f>SUM(D9:D14)</f>
        <v>4357</v>
      </c>
      <c r="E15" s="24">
        <f t="shared" ref="E15:G15" si="4">SUM(E9:E14)</f>
        <v>3680.6666666666661</v>
      </c>
      <c r="F15" s="24">
        <f t="shared" si="4"/>
        <v>-23047.666666666664</v>
      </c>
      <c r="G15" s="24" t="e">
        <f t="shared" si="4"/>
        <v>#REF!</v>
      </c>
      <c r="L15" t="s">
        <v>77</v>
      </c>
      <c r="M15" s="2"/>
      <c r="N15" s="2"/>
      <c r="O15" s="2">
        <f>M_2021!T17+M_2021!AP18+M_2021!BL18</f>
        <v>360.66666666666663</v>
      </c>
      <c r="P15" s="2">
        <f>F_2021!T18+F_2021!AP19+F_2021!BL18</f>
        <v>277</v>
      </c>
      <c r="Q15" s="2"/>
      <c r="R15" s="15"/>
    </row>
    <row r="16" spans="1:18" x14ac:dyDescent="0.25">
      <c r="L16" s="23" t="s">
        <v>78</v>
      </c>
      <c r="M16" s="24">
        <f t="shared" ref="M16:R16" si="5">SUM(M9:M15)</f>
        <v>0</v>
      </c>
      <c r="N16" s="24">
        <f t="shared" si="5"/>
        <v>0</v>
      </c>
      <c r="O16" s="24">
        <f t="shared" si="5"/>
        <v>4075.3333333333335</v>
      </c>
      <c r="P16" s="24">
        <f t="shared" si="5"/>
        <v>4595.6666666666661</v>
      </c>
      <c r="Q16" s="24">
        <f t="shared" si="5"/>
        <v>3714.666666666667</v>
      </c>
      <c r="R16" s="24">
        <f t="shared" si="5"/>
        <v>4318.6666666666661</v>
      </c>
    </row>
    <row r="18" spans="1:6" x14ac:dyDescent="0.25">
      <c r="D18">
        <v>-2.5</v>
      </c>
      <c r="E18">
        <v>1.05</v>
      </c>
      <c r="F18">
        <f>D18+E18</f>
        <v>-1.45</v>
      </c>
    </row>
    <row r="21" spans="1:6" x14ac:dyDescent="0.25">
      <c r="A21" s="48" t="s">
        <v>79</v>
      </c>
      <c r="B21" s="49"/>
      <c r="C21" s="49"/>
      <c r="D21" s="18" t="s">
        <v>80</v>
      </c>
    </row>
    <row r="22" spans="1:6" x14ac:dyDescent="0.25">
      <c r="A22" s="19"/>
      <c r="D22" s="20"/>
    </row>
    <row r="23" spans="1:6" x14ac:dyDescent="0.25">
      <c r="A23" s="43" t="s">
        <v>81</v>
      </c>
      <c r="B23" s="44"/>
      <c r="C23" s="16">
        <v>90.283720930232562</v>
      </c>
      <c r="D23" s="20"/>
    </row>
    <row r="24" spans="1:6" x14ac:dyDescent="0.25">
      <c r="A24" s="19"/>
      <c r="D24" s="20"/>
    </row>
    <row r="25" spans="1:6" x14ac:dyDescent="0.25">
      <c r="A25" s="22" t="s">
        <v>82</v>
      </c>
      <c r="B25" s="22"/>
      <c r="C25" s="23"/>
      <c r="D25" s="21"/>
    </row>
  </sheetData>
  <mergeCells count="12">
    <mergeCell ref="L6:L8"/>
    <mergeCell ref="M6:N7"/>
    <mergeCell ref="O6:R6"/>
    <mergeCell ref="O7:P7"/>
    <mergeCell ref="Q7:R7"/>
    <mergeCell ref="A23:B23"/>
    <mergeCell ref="A6:A8"/>
    <mergeCell ref="B6:C7"/>
    <mergeCell ref="D7:E7"/>
    <mergeCell ref="F7:G7"/>
    <mergeCell ref="D6:G6"/>
    <mergeCell ref="A21:C21"/>
  </mergeCell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N104"/>
  <sheetViews>
    <sheetView topLeftCell="A70" zoomScale="70" zoomScaleNormal="70" workbookViewId="0">
      <selection activeCell="F78" sqref="F78"/>
    </sheetView>
  </sheetViews>
  <sheetFormatPr defaultRowHeight="15" x14ac:dyDescent="0.25"/>
  <cols>
    <col min="1" max="1" width="21.140625" customWidth="1"/>
    <col min="4" max="4" width="10.42578125" bestFit="1" customWidth="1"/>
    <col min="6" max="6" width="10.7109375" bestFit="1" customWidth="1"/>
    <col min="21" max="21" width="11.7109375" customWidth="1"/>
    <col min="43" max="43" width="12.42578125" customWidth="1"/>
    <col min="65" max="65" width="10.85546875" customWidth="1"/>
  </cols>
  <sheetData>
    <row r="1" spans="1:66" ht="23.25" x14ac:dyDescent="0.35">
      <c r="A1" s="61" t="s">
        <v>38</v>
      </c>
      <c r="B1" s="61"/>
      <c r="C1" s="61"/>
      <c r="D1" s="61"/>
      <c r="E1" s="61"/>
      <c r="F1" s="61"/>
      <c r="G1" s="61"/>
      <c r="H1" s="61"/>
      <c r="I1" s="61"/>
      <c r="J1" s="61"/>
      <c r="K1" s="61"/>
      <c r="L1" s="61"/>
      <c r="M1" s="61"/>
      <c r="N1" s="61"/>
      <c r="O1" s="61"/>
      <c r="P1" s="61"/>
      <c r="Q1" s="61"/>
      <c r="R1" s="61"/>
      <c r="S1" s="61"/>
      <c r="T1" s="61"/>
      <c r="W1" s="61" t="s">
        <v>40</v>
      </c>
      <c r="X1" s="61"/>
      <c r="Y1" s="61"/>
      <c r="Z1" s="61"/>
      <c r="AA1" s="61"/>
      <c r="AB1" s="61"/>
      <c r="AC1" s="61"/>
      <c r="AD1" s="61"/>
      <c r="AE1" s="61"/>
      <c r="AF1" s="61"/>
      <c r="AG1" s="61"/>
      <c r="AH1" s="61"/>
      <c r="AI1" s="61"/>
      <c r="AJ1" s="61"/>
      <c r="AK1" s="61"/>
      <c r="AL1" s="61"/>
      <c r="AM1" s="61"/>
      <c r="AN1" s="61"/>
      <c r="AO1" s="61"/>
      <c r="AP1" s="61"/>
      <c r="AS1" s="61" t="s">
        <v>46</v>
      </c>
      <c r="AT1" s="61"/>
      <c r="AU1" s="61"/>
      <c r="AV1" s="61"/>
      <c r="AW1" s="61"/>
      <c r="AX1" s="61"/>
      <c r="AY1" s="61"/>
      <c r="AZ1" s="61"/>
      <c r="BA1" s="61"/>
      <c r="BB1" s="61"/>
      <c r="BC1" s="61"/>
      <c r="BD1" s="61"/>
      <c r="BE1" s="61"/>
      <c r="BF1" s="61"/>
      <c r="BG1" s="61"/>
      <c r="BH1" s="61"/>
      <c r="BI1" s="61"/>
      <c r="BJ1" s="61"/>
      <c r="BK1" s="61"/>
      <c r="BL1" s="61"/>
    </row>
    <row r="2" spans="1:66" ht="14.25" customHeight="1" x14ac:dyDescent="0.25">
      <c r="A2" s="1" t="s">
        <v>0</v>
      </c>
      <c r="B2" s="1" t="s">
        <v>1</v>
      </c>
      <c r="C2" s="1" t="s">
        <v>2</v>
      </c>
      <c r="D2" s="1" t="s">
        <v>3</v>
      </c>
      <c r="E2" s="1" t="s">
        <v>4</v>
      </c>
      <c r="F2" s="1" t="s">
        <v>5</v>
      </c>
      <c r="G2" s="1" t="s">
        <v>6</v>
      </c>
      <c r="H2" s="1" t="s">
        <v>7</v>
      </c>
      <c r="I2" s="1" t="s">
        <v>8</v>
      </c>
      <c r="J2" s="1" t="s">
        <v>9</v>
      </c>
      <c r="K2" s="1" t="s">
        <v>10</v>
      </c>
      <c r="L2" s="1" t="s">
        <v>11</v>
      </c>
      <c r="M2" s="1" t="s">
        <v>12</v>
      </c>
      <c r="N2" s="1" t="s">
        <v>13</v>
      </c>
      <c r="O2" s="1" t="s">
        <v>14</v>
      </c>
      <c r="P2" s="1" t="s">
        <v>15</v>
      </c>
      <c r="Q2" s="1" t="s">
        <v>16</v>
      </c>
      <c r="R2" s="1" t="s">
        <v>17</v>
      </c>
      <c r="S2" s="1" t="s">
        <v>18</v>
      </c>
      <c r="T2" s="1" t="s">
        <v>19</v>
      </c>
      <c r="W2" s="1" t="s">
        <v>0</v>
      </c>
      <c r="X2" s="1" t="s">
        <v>1</v>
      </c>
      <c r="Y2" s="1" t="s">
        <v>2</v>
      </c>
      <c r="Z2" s="1" t="s">
        <v>3</v>
      </c>
      <c r="AA2" s="1" t="s">
        <v>4</v>
      </c>
      <c r="AB2" s="1" t="s">
        <v>5</v>
      </c>
      <c r="AC2" s="1" t="s">
        <v>6</v>
      </c>
      <c r="AD2" s="1" t="s">
        <v>7</v>
      </c>
      <c r="AE2" s="1" t="s">
        <v>8</v>
      </c>
      <c r="AF2" s="1" t="s">
        <v>9</v>
      </c>
      <c r="AG2" s="1" t="s">
        <v>10</v>
      </c>
      <c r="AH2" s="1" t="s">
        <v>11</v>
      </c>
      <c r="AI2" s="1" t="s">
        <v>12</v>
      </c>
      <c r="AJ2" s="1" t="s">
        <v>13</v>
      </c>
      <c r="AK2" s="1" t="s">
        <v>14</v>
      </c>
      <c r="AL2" s="1" t="s">
        <v>15</v>
      </c>
      <c r="AM2" s="1" t="s">
        <v>16</v>
      </c>
      <c r="AN2" s="1" t="s">
        <v>17</v>
      </c>
      <c r="AO2" s="1" t="s">
        <v>18</v>
      </c>
      <c r="AP2" s="1" t="s">
        <v>19</v>
      </c>
      <c r="AS2" s="1" t="s">
        <v>0</v>
      </c>
      <c r="AT2" s="1" t="s">
        <v>1</v>
      </c>
      <c r="AU2" s="1" t="s">
        <v>2</v>
      </c>
      <c r="AV2" s="1" t="s">
        <v>3</v>
      </c>
      <c r="AW2" s="1" t="s">
        <v>4</v>
      </c>
      <c r="AX2" s="1" t="s">
        <v>5</v>
      </c>
      <c r="AY2" s="1" t="s">
        <v>6</v>
      </c>
      <c r="AZ2" s="1" t="s">
        <v>7</v>
      </c>
      <c r="BA2" s="1" t="s">
        <v>8</v>
      </c>
      <c r="BB2" s="1" t="s">
        <v>9</v>
      </c>
      <c r="BC2" s="1" t="s">
        <v>10</v>
      </c>
      <c r="BD2" s="1" t="s">
        <v>11</v>
      </c>
      <c r="BE2" s="1" t="s">
        <v>12</v>
      </c>
      <c r="BF2" s="1" t="s">
        <v>13</v>
      </c>
      <c r="BG2" s="1" t="s">
        <v>14</v>
      </c>
      <c r="BH2" s="1" t="s">
        <v>15</v>
      </c>
      <c r="BI2" s="1" t="s">
        <v>16</v>
      </c>
      <c r="BJ2" s="1" t="s">
        <v>17</v>
      </c>
      <c r="BK2" s="1" t="s">
        <v>18</v>
      </c>
      <c r="BL2" s="1" t="s">
        <v>19</v>
      </c>
    </row>
    <row r="3" spans="1:66" x14ac:dyDescent="0.25">
      <c r="A3" t="s">
        <v>20</v>
      </c>
      <c r="B3">
        <v>0.66666666666666663</v>
      </c>
      <c r="C3">
        <v>0</v>
      </c>
      <c r="D3">
        <v>0</v>
      </c>
      <c r="E3">
        <v>0</v>
      </c>
      <c r="F3">
        <v>0</v>
      </c>
      <c r="G3">
        <v>0</v>
      </c>
      <c r="H3">
        <v>0</v>
      </c>
      <c r="I3">
        <v>1.333333333333333</v>
      </c>
      <c r="J3">
        <v>0.66666666666666663</v>
      </c>
      <c r="K3">
        <v>0</v>
      </c>
      <c r="L3">
        <v>0.33333333333333331</v>
      </c>
      <c r="M3">
        <v>1</v>
      </c>
      <c r="N3">
        <v>0.66666666666666663</v>
      </c>
      <c r="O3">
        <v>0</v>
      </c>
      <c r="P3">
        <v>0</v>
      </c>
      <c r="Q3">
        <v>0.33333333333333331</v>
      </c>
      <c r="R3">
        <v>0.33333333333333331</v>
      </c>
      <c r="S3">
        <v>2.333333333333333</v>
      </c>
      <c r="T3">
        <f>SUM(B3:S3)</f>
        <v>7.6666666666666652</v>
      </c>
      <c r="U3" s="8">
        <f>T3/$T$19</f>
        <v>4.9999999999999996E-2</v>
      </c>
      <c r="W3" t="s">
        <v>20</v>
      </c>
      <c r="X3">
        <v>2</v>
      </c>
      <c r="Y3">
        <v>2</v>
      </c>
      <c r="Z3">
        <v>1</v>
      </c>
      <c r="AA3">
        <v>0.33333333333333331</v>
      </c>
      <c r="AB3">
        <v>0</v>
      </c>
      <c r="AC3">
        <v>0.33333333333333331</v>
      </c>
      <c r="AD3">
        <v>1</v>
      </c>
      <c r="AE3">
        <v>2</v>
      </c>
      <c r="AF3">
        <v>0.66666666666666663</v>
      </c>
      <c r="AG3">
        <v>1.333333333333333</v>
      </c>
      <c r="AH3">
        <v>1</v>
      </c>
      <c r="AI3">
        <v>2.666666666666667</v>
      </c>
      <c r="AJ3">
        <v>2.333333333333333</v>
      </c>
      <c r="AK3">
        <v>3.333333333333333</v>
      </c>
      <c r="AL3">
        <v>4.666666666666667</v>
      </c>
      <c r="AM3">
        <v>5.666666666666667</v>
      </c>
      <c r="AN3">
        <v>5</v>
      </c>
      <c r="AO3">
        <v>18</v>
      </c>
      <c r="AP3">
        <f>SUM(X3:AO3)</f>
        <v>53.333333333333329</v>
      </c>
      <c r="AQ3" s="8">
        <f>AP3/$AP$21</f>
        <v>3.9496420636879782E-2</v>
      </c>
      <c r="AS3" t="s">
        <v>20</v>
      </c>
      <c r="AT3">
        <v>2.666666666666667</v>
      </c>
      <c r="AU3">
        <v>0.66666666666666663</v>
      </c>
      <c r="AV3">
        <v>0.33333333333333331</v>
      </c>
      <c r="AW3">
        <v>0</v>
      </c>
      <c r="AX3">
        <v>0.33333333333333331</v>
      </c>
      <c r="AY3">
        <v>1.333333333333333</v>
      </c>
      <c r="AZ3">
        <v>1</v>
      </c>
      <c r="BA3">
        <v>1</v>
      </c>
      <c r="BB3">
        <v>2</v>
      </c>
      <c r="BC3">
        <v>1.333333333333333</v>
      </c>
      <c r="BD3">
        <v>1.666666666666667</v>
      </c>
      <c r="BE3">
        <v>2.333333333333333</v>
      </c>
      <c r="BF3">
        <v>1.666666666666667</v>
      </c>
      <c r="BG3">
        <v>3</v>
      </c>
      <c r="BH3">
        <v>3.666666666666667</v>
      </c>
      <c r="BI3">
        <v>5.333333333333333</v>
      </c>
      <c r="BJ3">
        <v>7.333333333333333</v>
      </c>
      <c r="BK3">
        <v>16.666666666666671</v>
      </c>
      <c r="BL3">
        <f>SUM(AT3:BK3)</f>
        <v>52.333333333333336</v>
      </c>
      <c r="BM3" s="8">
        <f>BL3/$BL$21</f>
        <v>4.3430152143845095E-2</v>
      </c>
    </row>
    <row r="4" spans="1:66" x14ac:dyDescent="0.25">
      <c r="A4" t="s">
        <v>21</v>
      </c>
      <c r="B4">
        <v>0</v>
      </c>
      <c r="C4">
        <v>0</v>
      </c>
      <c r="D4">
        <v>0</v>
      </c>
      <c r="E4">
        <v>0.33333333333333331</v>
      </c>
      <c r="F4">
        <v>0</v>
      </c>
      <c r="G4">
        <v>0</v>
      </c>
      <c r="H4">
        <v>0.33333333333333331</v>
      </c>
      <c r="I4">
        <v>0.33333333333333331</v>
      </c>
      <c r="J4">
        <v>0.33333333333333331</v>
      </c>
      <c r="K4">
        <v>1.333333333333333</v>
      </c>
      <c r="L4">
        <v>1</v>
      </c>
      <c r="M4">
        <v>1.666666666666667</v>
      </c>
      <c r="N4">
        <v>1</v>
      </c>
      <c r="O4">
        <v>3.333333333333333</v>
      </c>
      <c r="P4">
        <v>2</v>
      </c>
      <c r="Q4">
        <v>1.666666666666667</v>
      </c>
      <c r="R4">
        <v>1.666666666666667</v>
      </c>
      <c r="S4">
        <v>3.333333333333333</v>
      </c>
      <c r="T4">
        <f t="shared" ref="T4:T18" si="0">SUM(B4:S4)</f>
        <v>18.333333333333332</v>
      </c>
      <c r="U4" s="9">
        <f t="shared" ref="U4:U18" si="1">T4/$T$19</f>
        <v>0.11956521739130435</v>
      </c>
      <c r="W4" t="s">
        <v>21</v>
      </c>
      <c r="X4">
        <v>1</v>
      </c>
      <c r="Y4">
        <v>1.333333333333333</v>
      </c>
      <c r="Z4">
        <v>1.333333333333333</v>
      </c>
      <c r="AA4">
        <v>0.33333333333333331</v>
      </c>
      <c r="AB4">
        <v>1.333333333333333</v>
      </c>
      <c r="AC4">
        <v>1</v>
      </c>
      <c r="AD4">
        <v>1.333333333333333</v>
      </c>
      <c r="AE4">
        <v>4.333333333333333</v>
      </c>
      <c r="AF4">
        <v>6.666666666666667</v>
      </c>
      <c r="AG4">
        <v>8</v>
      </c>
      <c r="AH4">
        <v>11.66666666666667</v>
      </c>
      <c r="AI4">
        <v>14.33333333333333</v>
      </c>
      <c r="AJ4">
        <v>16.333333333333329</v>
      </c>
      <c r="AK4">
        <v>15.33333333333333</v>
      </c>
      <c r="AL4">
        <v>17.666666666666671</v>
      </c>
      <c r="AM4">
        <v>18.333333333333329</v>
      </c>
      <c r="AN4">
        <v>15.33333333333333</v>
      </c>
      <c r="AO4">
        <v>26</v>
      </c>
      <c r="AP4">
        <f t="shared" ref="AP4:AP18" si="2">SUM(X4:AO4)</f>
        <v>161.66666666666666</v>
      </c>
      <c r="AQ4" s="9">
        <f t="shared" ref="AQ4:AQ20" si="3">AP4/$AP$21</f>
        <v>0.11972352505554185</v>
      </c>
      <c r="AS4" t="s">
        <v>21</v>
      </c>
      <c r="AT4">
        <v>0</v>
      </c>
      <c r="AU4">
        <v>1</v>
      </c>
      <c r="AV4">
        <v>1.666666666666667</v>
      </c>
      <c r="AW4">
        <v>0.66666666666666663</v>
      </c>
      <c r="AX4">
        <v>1</v>
      </c>
      <c r="AY4">
        <v>0.66666666666666663</v>
      </c>
      <c r="AZ4">
        <v>1</v>
      </c>
      <c r="BA4">
        <v>1.333333333333333</v>
      </c>
      <c r="BB4">
        <v>6.333333333333333</v>
      </c>
      <c r="BC4">
        <v>6</v>
      </c>
      <c r="BD4">
        <v>10.66666666666667</v>
      </c>
      <c r="BE4">
        <v>11</v>
      </c>
      <c r="BF4">
        <v>15.33333333333333</v>
      </c>
      <c r="BG4">
        <v>21</v>
      </c>
      <c r="BH4">
        <v>15.33333333333333</v>
      </c>
      <c r="BI4">
        <v>20.333333333333329</v>
      </c>
      <c r="BJ4">
        <v>18.666666666666671</v>
      </c>
      <c r="BK4">
        <v>28</v>
      </c>
      <c r="BL4">
        <f>SUM(AT4:BK4)</f>
        <v>160</v>
      </c>
      <c r="BM4" s="8">
        <f t="shared" ref="BM4:BM20" si="4">BL4/$BL$21</f>
        <v>0.13278008298755187</v>
      </c>
    </row>
    <row r="5" spans="1:66" x14ac:dyDescent="0.25">
      <c r="A5" t="s">
        <v>22</v>
      </c>
      <c r="B5">
        <v>0</v>
      </c>
      <c r="C5">
        <v>0</v>
      </c>
      <c r="D5">
        <v>0</v>
      </c>
      <c r="E5">
        <v>0</v>
      </c>
      <c r="F5">
        <v>0</v>
      </c>
      <c r="G5">
        <v>0</v>
      </c>
      <c r="H5">
        <v>0</v>
      </c>
      <c r="I5">
        <v>0.33333333333333331</v>
      </c>
      <c r="J5">
        <v>0</v>
      </c>
      <c r="K5">
        <v>0</v>
      </c>
      <c r="L5">
        <v>0</v>
      </c>
      <c r="M5">
        <v>0</v>
      </c>
      <c r="N5">
        <v>0</v>
      </c>
      <c r="O5">
        <v>0.33333333333333331</v>
      </c>
      <c r="P5">
        <v>0</v>
      </c>
      <c r="Q5">
        <v>0.33333333333333331</v>
      </c>
      <c r="R5">
        <v>0</v>
      </c>
      <c r="S5">
        <v>0.33333333333333331</v>
      </c>
      <c r="T5">
        <f t="shared" si="0"/>
        <v>1.3333333333333333</v>
      </c>
      <c r="U5" s="8">
        <f t="shared" si="1"/>
        <v>8.6956521739130436E-3</v>
      </c>
      <c r="W5" t="s">
        <v>22</v>
      </c>
      <c r="X5">
        <v>0</v>
      </c>
      <c r="Y5">
        <v>1</v>
      </c>
      <c r="Z5">
        <v>0</v>
      </c>
      <c r="AA5">
        <v>0.33333333333333331</v>
      </c>
      <c r="AB5">
        <v>0</v>
      </c>
      <c r="AC5">
        <v>0.33333333333333331</v>
      </c>
      <c r="AD5">
        <v>0</v>
      </c>
      <c r="AE5">
        <v>0.33333333333333331</v>
      </c>
      <c r="AF5">
        <v>0</v>
      </c>
      <c r="AG5">
        <v>0.33333333333333331</v>
      </c>
      <c r="AH5">
        <v>0.33333333333333331</v>
      </c>
      <c r="AI5">
        <v>0</v>
      </c>
      <c r="AJ5">
        <v>0</v>
      </c>
      <c r="AK5">
        <v>0.66666666666666663</v>
      </c>
      <c r="AL5">
        <v>0.33333333333333331</v>
      </c>
      <c r="AM5">
        <v>0</v>
      </c>
      <c r="AN5">
        <v>1.333333333333333</v>
      </c>
      <c r="AO5">
        <v>3</v>
      </c>
      <c r="AP5">
        <f t="shared" si="2"/>
        <v>8</v>
      </c>
      <c r="AQ5" s="8">
        <f t="shared" si="3"/>
        <v>5.9244630955319674E-3</v>
      </c>
      <c r="AS5" t="s">
        <v>22</v>
      </c>
      <c r="AT5">
        <v>0.66666666666666663</v>
      </c>
      <c r="AU5">
        <v>0.33333333333333331</v>
      </c>
      <c r="AV5">
        <v>0</v>
      </c>
      <c r="AW5">
        <v>0</v>
      </c>
      <c r="AX5">
        <v>0.33333333333333331</v>
      </c>
      <c r="AY5">
        <v>0</v>
      </c>
      <c r="AZ5">
        <v>0</v>
      </c>
      <c r="BA5">
        <v>0.66666666666666663</v>
      </c>
      <c r="BB5">
        <v>1.333333333333333</v>
      </c>
      <c r="BC5">
        <v>0</v>
      </c>
      <c r="BD5">
        <v>0.33333333333333331</v>
      </c>
      <c r="BE5">
        <v>0</v>
      </c>
      <c r="BF5">
        <v>0</v>
      </c>
      <c r="BG5">
        <v>0.33333333333333331</v>
      </c>
      <c r="BH5">
        <v>0</v>
      </c>
      <c r="BI5">
        <v>0.33333333333333331</v>
      </c>
      <c r="BJ5">
        <v>1</v>
      </c>
      <c r="BK5">
        <v>1</v>
      </c>
      <c r="BL5">
        <f t="shared" ref="BL5:BL19" si="5">SUM(AT5:BK5)</f>
        <v>6.333333333333333</v>
      </c>
      <c r="BM5" s="8">
        <f t="shared" si="4"/>
        <v>5.2558782849239276E-3</v>
      </c>
    </row>
    <row r="6" spans="1:66" x14ac:dyDescent="0.25">
      <c r="A6" t="s">
        <v>23</v>
      </c>
      <c r="B6">
        <v>0.33333333333333331</v>
      </c>
      <c r="C6">
        <v>0.33333333333333331</v>
      </c>
      <c r="D6">
        <v>0</v>
      </c>
      <c r="E6">
        <v>0</v>
      </c>
      <c r="F6">
        <v>0</v>
      </c>
      <c r="G6">
        <v>0</v>
      </c>
      <c r="H6">
        <v>0</v>
      </c>
      <c r="I6">
        <v>0</v>
      </c>
      <c r="J6">
        <v>0.66666666666666663</v>
      </c>
      <c r="K6">
        <v>0</v>
      </c>
      <c r="L6">
        <v>0.33333333333333331</v>
      </c>
      <c r="M6">
        <v>0.66666666666666663</v>
      </c>
      <c r="N6">
        <v>0.66666666666666663</v>
      </c>
      <c r="O6">
        <v>2</v>
      </c>
      <c r="P6">
        <v>1</v>
      </c>
      <c r="Q6">
        <v>1.666666666666667</v>
      </c>
      <c r="R6">
        <v>2.666666666666667</v>
      </c>
      <c r="S6">
        <v>3.666666666666667</v>
      </c>
      <c r="T6">
        <f t="shared" si="0"/>
        <v>14</v>
      </c>
      <c r="U6" s="9">
        <f t="shared" si="1"/>
        <v>9.1304347826086971E-2</v>
      </c>
      <c r="W6" t="s">
        <v>23</v>
      </c>
      <c r="X6">
        <v>0.66666666666666663</v>
      </c>
      <c r="Y6">
        <v>0.66666666666666663</v>
      </c>
      <c r="Z6">
        <v>0</v>
      </c>
      <c r="AA6">
        <v>0.33333333333333331</v>
      </c>
      <c r="AB6">
        <v>1</v>
      </c>
      <c r="AC6">
        <v>0.33333333333333331</v>
      </c>
      <c r="AD6">
        <v>1</v>
      </c>
      <c r="AE6">
        <v>1.333333333333333</v>
      </c>
      <c r="AF6">
        <v>1.666666666666667</v>
      </c>
      <c r="AG6">
        <v>2.666666666666667</v>
      </c>
      <c r="AH6">
        <v>3</v>
      </c>
      <c r="AI6">
        <v>4.333333333333333</v>
      </c>
      <c r="AJ6">
        <v>11.33333333333333</v>
      </c>
      <c r="AK6">
        <v>10</v>
      </c>
      <c r="AL6">
        <v>15.33333333333333</v>
      </c>
      <c r="AM6">
        <v>18.333333333333329</v>
      </c>
      <c r="AN6">
        <v>27.666666666666671</v>
      </c>
      <c r="AO6">
        <v>57</v>
      </c>
      <c r="AP6">
        <f t="shared" si="2"/>
        <v>156.66666666666666</v>
      </c>
      <c r="AQ6" s="9">
        <f t="shared" si="3"/>
        <v>0.11602073562083436</v>
      </c>
      <c r="AS6" t="s">
        <v>23</v>
      </c>
      <c r="AT6">
        <v>0</v>
      </c>
      <c r="AU6">
        <v>0</v>
      </c>
      <c r="AV6">
        <v>0</v>
      </c>
      <c r="AW6">
        <v>0.33333333333333331</v>
      </c>
      <c r="AX6">
        <v>1</v>
      </c>
      <c r="AY6">
        <v>0.66666666666666663</v>
      </c>
      <c r="AZ6">
        <v>0.33333333333333331</v>
      </c>
      <c r="BA6">
        <v>0.66666666666666663</v>
      </c>
      <c r="BB6">
        <v>2.333333333333333</v>
      </c>
      <c r="BC6">
        <v>2</v>
      </c>
      <c r="BD6">
        <v>3.333333333333333</v>
      </c>
      <c r="BE6">
        <v>5.666666666666667</v>
      </c>
      <c r="BF6">
        <v>8.3333333333333339</v>
      </c>
      <c r="BG6">
        <v>12.66666666666667</v>
      </c>
      <c r="BH6">
        <v>16.666666666666671</v>
      </c>
      <c r="BI6">
        <v>17</v>
      </c>
      <c r="BJ6">
        <v>20.333333333333329</v>
      </c>
      <c r="BK6">
        <v>43.333333333333343</v>
      </c>
      <c r="BL6">
        <f t="shared" si="5"/>
        <v>134.66666666666669</v>
      </c>
      <c r="BM6" s="8">
        <f t="shared" si="4"/>
        <v>0.11175656984785617</v>
      </c>
    </row>
    <row r="7" spans="1:66" x14ac:dyDescent="0.25">
      <c r="A7" t="s">
        <v>24</v>
      </c>
      <c r="B7">
        <v>0</v>
      </c>
      <c r="C7">
        <v>0</v>
      </c>
      <c r="D7">
        <v>0</v>
      </c>
      <c r="E7">
        <v>0</v>
      </c>
      <c r="F7">
        <v>0</v>
      </c>
      <c r="G7">
        <v>0</v>
      </c>
      <c r="H7">
        <v>0</v>
      </c>
      <c r="I7">
        <v>0</v>
      </c>
      <c r="J7">
        <v>0</v>
      </c>
      <c r="K7">
        <v>0</v>
      </c>
      <c r="L7">
        <v>0</v>
      </c>
      <c r="M7">
        <v>0.33333333333333331</v>
      </c>
      <c r="N7">
        <v>0</v>
      </c>
      <c r="O7">
        <v>0</v>
      </c>
      <c r="P7">
        <v>0</v>
      </c>
      <c r="Q7">
        <v>0.33333333333333331</v>
      </c>
      <c r="R7">
        <v>0.66666666666666663</v>
      </c>
      <c r="S7">
        <v>0.33333333333333331</v>
      </c>
      <c r="T7">
        <f t="shared" si="0"/>
        <v>1.6666666666666665</v>
      </c>
      <c r="U7" s="8">
        <f t="shared" si="1"/>
        <v>1.0869565217391304E-2</v>
      </c>
      <c r="W7" t="s">
        <v>24</v>
      </c>
      <c r="X7">
        <v>0</v>
      </c>
      <c r="Y7">
        <v>0</v>
      </c>
      <c r="Z7">
        <v>0</v>
      </c>
      <c r="AA7">
        <v>0</v>
      </c>
      <c r="AB7">
        <v>0</v>
      </c>
      <c r="AC7">
        <v>0</v>
      </c>
      <c r="AD7">
        <v>0</v>
      </c>
      <c r="AE7">
        <v>0.33333333333333331</v>
      </c>
      <c r="AF7">
        <v>0.33333333333333331</v>
      </c>
      <c r="AG7">
        <v>0</v>
      </c>
      <c r="AH7">
        <v>0.33333333333333331</v>
      </c>
      <c r="AI7">
        <v>1.666666666666667</v>
      </c>
      <c r="AJ7">
        <v>0</v>
      </c>
      <c r="AK7">
        <v>1.333333333333333</v>
      </c>
      <c r="AL7">
        <v>0.33333333333333331</v>
      </c>
      <c r="AM7">
        <v>0.66666666666666663</v>
      </c>
      <c r="AN7">
        <v>0</v>
      </c>
      <c r="AO7">
        <v>2</v>
      </c>
      <c r="AP7">
        <f t="shared" si="2"/>
        <v>7</v>
      </c>
      <c r="AQ7" s="8">
        <f t="shared" si="3"/>
        <v>5.1839052085904721E-3</v>
      </c>
      <c r="AS7" t="s">
        <v>24</v>
      </c>
      <c r="AT7">
        <v>0</v>
      </c>
      <c r="AU7">
        <v>0</v>
      </c>
      <c r="AV7">
        <v>0</v>
      </c>
      <c r="AW7">
        <v>0</v>
      </c>
      <c r="AX7">
        <v>0</v>
      </c>
      <c r="AY7">
        <v>0</v>
      </c>
      <c r="AZ7">
        <v>0</v>
      </c>
      <c r="BA7">
        <v>0.66666666666666663</v>
      </c>
      <c r="BB7">
        <v>0.33333333333333331</v>
      </c>
      <c r="BC7">
        <v>0</v>
      </c>
      <c r="BD7">
        <v>0.66666666666666663</v>
      </c>
      <c r="BE7">
        <v>1</v>
      </c>
      <c r="BF7">
        <v>0.33333333333333331</v>
      </c>
      <c r="BG7">
        <v>0.66666666666666663</v>
      </c>
      <c r="BH7">
        <v>0.33333333333333331</v>
      </c>
      <c r="BI7">
        <v>0.66666666666666663</v>
      </c>
      <c r="BJ7">
        <v>0.33333333333333331</v>
      </c>
      <c r="BK7">
        <v>1.666666666666667</v>
      </c>
      <c r="BL7">
        <f t="shared" si="5"/>
        <v>6.666666666666667</v>
      </c>
      <c r="BM7" s="8">
        <f t="shared" si="4"/>
        <v>5.5325034578146614E-3</v>
      </c>
    </row>
    <row r="8" spans="1:66" x14ac:dyDescent="0.25">
      <c r="A8" t="s">
        <v>25</v>
      </c>
      <c r="B8">
        <v>0</v>
      </c>
      <c r="C8">
        <v>0</v>
      </c>
      <c r="D8">
        <v>0</v>
      </c>
      <c r="E8">
        <v>0</v>
      </c>
      <c r="F8">
        <v>0</v>
      </c>
      <c r="G8">
        <v>0.33333333333333331</v>
      </c>
      <c r="H8">
        <v>0</v>
      </c>
      <c r="I8">
        <v>0</v>
      </c>
      <c r="J8">
        <v>0</v>
      </c>
      <c r="K8">
        <v>0.33333333333333331</v>
      </c>
      <c r="L8">
        <v>0</v>
      </c>
      <c r="M8">
        <v>0.66666666666666663</v>
      </c>
      <c r="N8">
        <v>0</v>
      </c>
      <c r="O8">
        <v>0.33333333333333331</v>
      </c>
      <c r="P8">
        <v>0</v>
      </c>
      <c r="Q8">
        <v>0</v>
      </c>
      <c r="R8">
        <v>0.33333333333333331</v>
      </c>
      <c r="S8">
        <v>1</v>
      </c>
      <c r="T8">
        <f t="shared" si="0"/>
        <v>3</v>
      </c>
      <c r="U8" s="8">
        <f t="shared" si="1"/>
        <v>1.9565217391304349E-2</v>
      </c>
      <c r="W8" t="s">
        <v>25</v>
      </c>
      <c r="X8">
        <v>1.333333333333333</v>
      </c>
      <c r="Y8">
        <v>0.66666666666666663</v>
      </c>
      <c r="Z8">
        <v>0.33333333333333331</v>
      </c>
      <c r="AA8">
        <v>1.666666666666667</v>
      </c>
      <c r="AB8">
        <v>0.33333333333333331</v>
      </c>
      <c r="AC8">
        <v>1</v>
      </c>
      <c r="AD8">
        <v>0.66666666666666663</v>
      </c>
      <c r="AE8">
        <v>0.33333333333333331</v>
      </c>
      <c r="AF8">
        <v>0.66666666666666663</v>
      </c>
      <c r="AG8">
        <v>0.33333333333333331</v>
      </c>
      <c r="AH8">
        <v>1</v>
      </c>
      <c r="AI8">
        <v>0.33333333333333331</v>
      </c>
      <c r="AJ8">
        <v>0.33333333333333331</v>
      </c>
      <c r="AK8">
        <v>0.33333333333333331</v>
      </c>
      <c r="AL8">
        <v>1</v>
      </c>
      <c r="AM8">
        <v>1</v>
      </c>
      <c r="AN8">
        <v>2.333333333333333</v>
      </c>
      <c r="AO8">
        <v>10</v>
      </c>
      <c r="AP8">
        <f t="shared" si="2"/>
        <v>23.666666666666668</v>
      </c>
      <c r="AQ8" s="8">
        <f t="shared" si="3"/>
        <v>1.7526536657615405E-2</v>
      </c>
      <c r="AS8" t="s">
        <v>25</v>
      </c>
      <c r="AT8">
        <v>0.66666666666666663</v>
      </c>
      <c r="AU8">
        <v>0.33333333333333331</v>
      </c>
      <c r="AV8">
        <v>0.66666666666666663</v>
      </c>
      <c r="AW8">
        <v>0.33333333333333331</v>
      </c>
      <c r="AX8">
        <v>0.33333333333333331</v>
      </c>
      <c r="AY8">
        <v>0</v>
      </c>
      <c r="AZ8">
        <v>0.33333333333333331</v>
      </c>
      <c r="BA8">
        <v>0</v>
      </c>
      <c r="BB8">
        <v>0</v>
      </c>
      <c r="BC8">
        <v>0</v>
      </c>
      <c r="BD8">
        <v>0.33333333333333331</v>
      </c>
      <c r="BE8">
        <v>1</v>
      </c>
      <c r="BF8">
        <v>0.33333333333333331</v>
      </c>
      <c r="BG8">
        <v>0.66666666666666663</v>
      </c>
      <c r="BH8">
        <v>0</v>
      </c>
      <c r="BI8">
        <v>1.333333333333333</v>
      </c>
      <c r="BJ8">
        <v>1.666666666666667</v>
      </c>
      <c r="BK8">
        <v>8.3333333333333339</v>
      </c>
      <c r="BL8">
        <f t="shared" si="5"/>
        <v>16.333333333333336</v>
      </c>
      <c r="BM8" s="8">
        <f t="shared" si="4"/>
        <v>1.3554633471645922E-2</v>
      </c>
    </row>
    <row r="9" spans="1:66" x14ac:dyDescent="0.25">
      <c r="A9" s="3" t="s">
        <v>26</v>
      </c>
      <c r="B9" s="3">
        <v>0</v>
      </c>
      <c r="C9" s="3">
        <v>0</v>
      </c>
      <c r="D9" s="3">
        <v>0</v>
      </c>
      <c r="E9" s="3">
        <v>0</v>
      </c>
      <c r="F9" s="3">
        <v>0</v>
      </c>
      <c r="G9" s="3">
        <v>0.33333333333333331</v>
      </c>
      <c r="H9" s="3">
        <v>0.66666666666666663</v>
      </c>
      <c r="I9" s="3">
        <v>0.66666666666666663</v>
      </c>
      <c r="J9" s="3">
        <v>0.66666666666666663</v>
      </c>
      <c r="K9" s="3">
        <v>0.66666666666666663</v>
      </c>
      <c r="L9" s="3">
        <v>1.666666666666667</v>
      </c>
      <c r="M9" s="3">
        <v>3.333333333333333</v>
      </c>
      <c r="N9" s="3">
        <v>2.666666666666667</v>
      </c>
      <c r="O9" s="3">
        <v>3.666666666666667</v>
      </c>
      <c r="P9" s="3">
        <v>5.333333333333333</v>
      </c>
      <c r="Q9" s="3">
        <v>7.666666666666667</v>
      </c>
      <c r="R9" s="3">
        <v>5.333333333333333</v>
      </c>
      <c r="S9" s="3">
        <v>21</v>
      </c>
      <c r="T9" s="3">
        <f t="shared" si="0"/>
        <v>53.666666666666664</v>
      </c>
      <c r="U9" s="9">
        <f>T9/$T$19</f>
        <v>0.35000000000000003</v>
      </c>
      <c r="V9" t="s">
        <v>52</v>
      </c>
      <c r="W9" s="3" t="s">
        <v>26</v>
      </c>
      <c r="X9" s="3">
        <v>1.333333333333333</v>
      </c>
      <c r="Y9" s="3">
        <v>1.333333333333333</v>
      </c>
      <c r="Z9" s="3">
        <v>0.66666666666666663</v>
      </c>
      <c r="AA9" s="3">
        <v>0.66666666666666663</v>
      </c>
      <c r="AB9" s="3">
        <v>1</v>
      </c>
      <c r="AC9" s="3">
        <v>1.333333333333333</v>
      </c>
      <c r="AD9" s="3">
        <v>2.333333333333333</v>
      </c>
      <c r="AE9" s="3">
        <v>3.333333333333333</v>
      </c>
      <c r="AF9" s="3">
        <v>5.666666666666667</v>
      </c>
      <c r="AG9" s="3">
        <v>7</v>
      </c>
      <c r="AH9" s="3">
        <v>15.33333333333333</v>
      </c>
      <c r="AI9" s="3">
        <v>17.666666666666671</v>
      </c>
      <c r="AJ9" s="3">
        <v>24.666666666666671</v>
      </c>
      <c r="AK9" s="3">
        <v>33</v>
      </c>
      <c r="AL9" s="3">
        <v>44.666666666666657</v>
      </c>
      <c r="AM9" s="3">
        <v>57</v>
      </c>
      <c r="AN9" s="3">
        <v>74</v>
      </c>
      <c r="AO9" s="3">
        <v>226.33333333333329</v>
      </c>
      <c r="AP9" s="3">
        <f t="shared" si="2"/>
        <v>517.33333333333326</v>
      </c>
      <c r="AQ9" s="9">
        <f t="shared" si="3"/>
        <v>0.38311528017773389</v>
      </c>
      <c r="AR9" t="s">
        <v>52</v>
      </c>
      <c r="AS9" s="3" t="s">
        <v>26</v>
      </c>
      <c r="AT9" s="3">
        <v>0</v>
      </c>
      <c r="AU9" s="3">
        <v>0.33333333333333331</v>
      </c>
      <c r="AV9" s="3">
        <v>0</v>
      </c>
      <c r="AW9" s="3">
        <v>1</v>
      </c>
      <c r="AX9" s="3">
        <v>0.33333333333333331</v>
      </c>
      <c r="AY9" s="3">
        <v>0.33333333333333331</v>
      </c>
      <c r="AZ9" s="3">
        <v>1.333333333333333</v>
      </c>
      <c r="BA9" s="3">
        <v>1.666666666666667</v>
      </c>
      <c r="BB9" s="3">
        <v>2.666666666666667</v>
      </c>
      <c r="BC9" s="3">
        <v>7.666666666666667</v>
      </c>
      <c r="BD9" s="3">
        <v>12.66666666666667</v>
      </c>
      <c r="BE9" s="3">
        <v>18</v>
      </c>
      <c r="BF9" s="3">
        <v>18.333333333333329</v>
      </c>
      <c r="BG9" s="3">
        <v>25.333333333333329</v>
      </c>
      <c r="BH9" s="3">
        <v>32.333333333333343</v>
      </c>
      <c r="BI9" s="3">
        <v>50.333333333333343</v>
      </c>
      <c r="BJ9" s="3">
        <v>49.333333333333343</v>
      </c>
      <c r="BK9" s="3">
        <v>156.66666666666671</v>
      </c>
      <c r="BL9" s="3">
        <f>SUM(AT9:BK9)</f>
        <v>378.33333333333337</v>
      </c>
      <c r="BM9" s="8">
        <f>BL9/$BL$21</f>
        <v>0.31396957123098207</v>
      </c>
      <c r="BN9" t="s">
        <v>52</v>
      </c>
    </row>
    <row r="10" spans="1:66" x14ac:dyDescent="0.25">
      <c r="A10" t="s">
        <v>27</v>
      </c>
      <c r="B10">
        <v>0.33333333333333331</v>
      </c>
      <c r="C10">
        <v>0</v>
      </c>
      <c r="D10">
        <v>0</v>
      </c>
      <c r="E10">
        <v>0</v>
      </c>
      <c r="F10">
        <v>0.33333333333333331</v>
      </c>
      <c r="G10">
        <v>0</v>
      </c>
      <c r="H10">
        <v>0</v>
      </c>
      <c r="I10">
        <v>0</v>
      </c>
      <c r="J10">
        <v>0</v>
      </c>
      <c r="K10">
        <v>0</v>
      </c>
      <c r="L10">
        <v>0.33333333333333331</v>
      </c>
      <c r="M10">
        <v>0</v>
      </c>
      <c r="N10">
        <v>1.666666666666667</v>
      </c>
      <c r="O10">
        <v>1.666666666666667</v>
      </c>
      <c r="P10">
        <v>1.333333333333333</v>
      </c>
      <c r="Q10">
        <v>1</v>
      </c>
      <c r="R10">
        <v>2</v>
      </c>
      <c r="S10">
        <v>10</v>
      </c>
      <c r="T10">
        <f t="shared" si="0"/>
        <v>18.666666666666668</v>
      </c>
      <c r="U10" s="9">
        <f t="shared" si="1"/>
        <v>0.12173913043478263</v>
      </c>
      <c r="W10" t="s">
        <v>27</v>
      </c>
      <c r="X10">
        <v>2</v>
      </c>
      <c r="Y10">
        <v>2.333333333333333</v>
      </c>
      <c r="Z10">
        <v>0</v>
      </c>
      <c r="AA10">
        <v>0.33333333333333331</v>
      </c>
      <c r="AB10">
        <v>1.666666666666667</v>
      </c>
      <c r="AC10">
        <v>0.33333333333333331</v>
      </c>
      <c r="AD10">
        <v>1.333333333333333</v>
      </c>
      <c r="AE10">
        <v>0.66666666666666663</v>
      </c>
      <c r="AF10">
        <v>2</v>
      </c>
      <c r="AG10">
        <v>2.333333333333333</v>
      </c>
      <c r="AH10">
        <v>2.333333333333333</v>
      </c>
      <c r="AI10">
        <v>4</v>
      </c>
      <c r="AJ10">
        <v>4.666666666666667</v>
      </c>
      <c r="AK10">
        <v>6.333333333333333</v>
      </c>
      <c r="AL10">
        <v>8.3333333333333339</v>
      </c>
      <c r="AM10">
        <v>20</v>
      </c>
      <c r="AN10">
        <v>22.333333333333329</v>
      </c>
      <c r="AO10">
        <v>70</v>
      </c>
      <c r="AP10">
        <f t="shared" si="2"/>
        <v>151</v>
      </c>
      <c r="AQ10" s="9">
        <f t="shared" si="3"/>
        <v>0.1118242409281659</v>
      </c>
      <c r="AS10" t="s">
        <v>27</v>
      </c>
      <c r="AT10">
        <v>3</v>
      </c>
      <c r="AU10">
        <v>1.666666666666667</v>
      </c>
      <c r="AV10">
        <v>0.33333333333333331</v>
      </c>
      <c r="AW10">
        <v>0.33333333333333331</v>
      </c>
      <c r="AX10">
        <v>1</v>
      </c>
      <c r="AY10">
        <v>1.333333333333333</v>
      </c>
      <c r="AZ10">
        <v>1</v>
      </c>
      <c r="BA10">
        <v>2</v>
      </c>
      <c r="BB10">
        <v>2</v>
      </c>
      <c r="BC10">
        <v>2</v>
      </c>
      <c r="BD10">
        <v>3</v>
      </c>
      <c r="BE10">
        <v>2</v>
      </c>
      <c r="BF10">
        <v>4.333333333333333</v>
      </c>
      <c r="BG10">
        <v>10.66666666666667</v>
      </c>
      <c r="BH10">
        <v>11.33333333333333</v>
      </c>
      <c r="BI10">
        <v>15.33333333333333</v>
      </c>
      <c r="BJ10">
        <v>19</v>
      </c>
      <c r="BK10">
        <v>76.666666666666671</v>
      </c>
      <c r="BL10">
        <f t="shared" si="5"/>
        <v>157</v>
      </c>
      <c r="BM10" s="8">
        <f t="shared" si="4"/>
        <v>0.13029045643153528</v>
      </c>
    </row>
    <row r="11" spans="1:66" x14ac:dyDescent="0.25">
      <c r="A11" t="s">
        <v>28</v>
      </c>
      <c r="B11">
        <v>0</v>
      </c>
      <c r="C11">
        <v>0</v>
      </c>
      <c r="D11">
        <v>0</v>
      </c>
      <c r="E11">
        <v>0</v>
      </c>
      <c r="F11">
        <v>0</v>
      </c>
      <c r="G11">
        <v>0</v>
      </c>
      <c r="H11">
        <v>0.33333333333333331</v>
      </c>
      <c r="I11">
        <v>0.66666666666666663</v>
      </c>
      <c r="J11">
        <v>0</v>
      </c>
      <c r="K11">
        <v>0</v>
      </c>
      <c r="L11">
        <v>0.33333333333333331</v>
      </c>
      <c r="M11">
        <v>0.66666666666666663</v>
      </c>
      <c r="N11">
        <v>0</v>
      </c>
      <c r="O11">
        <v>0.33333333333333331</v>
      </c>
      <c r="P11">
        <v>0.33333333333333331</v>
      </c>
      <c r="Q11">
        <v>0</v>
      </c>
      <c r="R11">
        <v>0</v>
      </c>
      <c r="S11">
        <v>1.666666666666667</v>
      </c>
      <c r="T11">
        <f t="shared" si="0"/>
        <v>4.3333333333333339</v>
      </c>
      <c r="U11" s="8">
        <f t="shared" si="1"/>
        <v>2.8260869565217398E-2</v>
      </c>
      <c r="W11" t="s">
        <v>28</v>
      </c>
      <c r="X11">
        <v>0</v>
      </c>
      <c r="Y11">
        <v>0.33333333333333331</v>
      </c>
      <c r="Z11">
        <v>0</v>
      </c>
      <c r="AA11">
        <v>0.33333333333333331</v>
      </c>
      <c r="AB11">
        <v>0.33333333333333331</v>
      </c>
      <c r="AC11">
        <v>0</v>
      </c>
      <c r="AD11">
        <v>0.33333333333333331</v>
      </c>
      <c r="AE11">
        <v>1</v>
      </c>
      <c r="AF11">
        <v>2</v>
      </c>
      <c r="AG11">
        <v>2.666666666666667</v>
      </c>
      <c r="AH11">
        <v>2.666666666666667</v>
      </c>
      <c r="AI11">
        <v>2</v>
      </c>
      <c r="AJ11">
        <v>4.666666666666667</v>
      </c>
      <c r="AK11">
        <v>4</v>
      </c>
      <c r="AL11">
        <v>3.666666666666667</v>
      </c>
      <c r="AM11">
        <v>4.666666666666667</v>
      </c>
      <c r="AN11">
        <v>4.333333333333333</v>
      </c>
      <c r="AO11">
        <v>12.66666666666667</v>
      </c>
      <c r="AP11">
        <f t="shared" si="2"/>
        <v>45.666666666666679</v>
      </c>
      <c r="AQ11" s="8">
        <f t="shared" si="3"/>
        <v>3.3818810170328326E-2</v>
      </c>
      <c r="AS11" t="s">
        <v>28</v>
      </c>
      <c r="AT11">
        <v>0.66666666666666663</v>
      </c>
      <c r="AU11">
        <v>0</v>
      </c>
      <c r="AV11">
        <v>0.33333333333333331</v>
      </c>
      <c r="AW11">
        <v>0.33333333333333331</v>
      </c>
      <c r="AX11">
        <v>0</v>
      </c>
      <c r="AY11">
        <v>0.33333333333333331</v>
      </c>
      <c r="AZ11">
        <v>1.333333333333333</v>
      </c>
      <c r="BA11">
        <v>0</v>
      </c>
      <c r="BB11">
        <v>0.66666666666666663</v>
      </c>
      <c r="BC11">
        <v>1.666666666666667</v>
      </c>
      <c r="BD11">
        <v>1</v>
      </c>
      <c r="BE11">
        <v>3.666666666666667</v>
      </c>
      <c r="BF11">
        <v>4.666666666666667</v>
      </c>
      <c r="BG11">
        <v>4.666666666666667</v>
      </c>
      <c r="BH11">
        <v>3.333333333333333</v>
      </c>
      <c r="BI11">
        <v>4</v>
      </c>
      <c r="BJ11">
        <v>5</v>
      </c>
      <c r="BK11">
        <v>8</v>
      </c>
      <c r="BL11">
        <f t="shared" si="5"/>
        <v>39.666666666666671</v>
      </c>
      <c r="BM11" s="8">
        <f t="shared" si="4"/>
        <v>3.2918395573997235E-2</v>
      </c>
    </row>
    <row r="12" spans="1:66" x14ac:dyDescent="0.25">
      <c r="A12" t="s">
        <v>29</v>
      </c>
      <c r="B12">
        <v>0</v>
      </c>
      <c r="C12">
        <v>0</v>
      </c>
      <c r="D12">
        <v>0</v>
      </c>
      <c r="E12">
        <v>0</v>
      </c>
      <c r="F12">
        <v>0</v>
      </c>
      <c r="G12">
        <v>0</v>
      </c>
      <c r="H12">
        <v>0</v>
      </c>
      <c r="I12">
        <v>0</v>
      </c>
      <c r="J12">
        <v>0</v>
      </c>
      <c r="K12">
        <v>0</v>
      </c>
      <c r="L12">
        <v>0</v>
      </c>
      <c r="M12">
        <v>0.33333333333333331</v>
      </c>
      <c r="N12">
        <v>0.33333333333333331</v>
      </c>
      <c r="O12">
        <v>0</v>
      </c>
      <c r="P12">
        <v>0</v>
      </c>
      <c r="Q12">
        <v>0</v>
      </c>
      <c r="R12">
        <v>0</v>
      </c>
      <c r="S12">
        <v>0.33333333333333331</v>
      </c>
      <c r="T12">
        <f t="shared" si="0"/>
        <v>1</v>
      </c>
      <c r="U12" s="8">
        <f t="shared" si="1"/>
        <v>6.5217391304347831E-3</v>
      </c>
      <c r="W12" t="s">
        <v>29</v>
      </c>
      <c r="X12">
        <v>0</v>
      </c>
      <c r="Y12">
        <v>0</v>
      </c>
      <c r="Z12">
        <v>0</v>
      </c>
      <c r="AA12">
        <v>0</v>
      </c>
      <c r="AB12">
        <v>0.33333333333333331</v>
      </c>
      <c r="AC12">
        <v>0</v>
      </c>
      <c r="AD12">
        <v>0.33333333333333331</v>
      </c>
      <c r="AE12">
        <v>0</v>
      </c>
      <c r="AF12">
        <v>0</v>
      </c>
      <c r="AG12">
        <v>0.33333333333333331</v>
      </c>
      <c r="AH12">
        <v>0.33333333333333331</v>
      </c>
      <c r="AI12">
        <v>0.66666666666666663</v>
      </c>
      <c r="AJ12">
        <v>0</v>
      </c>
      <c r="AK12">
        <v>0</v>
      </c>
      <c r="AL12">
        <v>0.33333333333333331</v>
      </c>
      <c r="AM12">
        <v>0.33333333333333331</v>
      </c>
      <c r="AN12">
        <v>0.66666666666666663</v>
      </c>
      <c r="AO12">
        <v>4.666666666666667</v>
      </c>
      <c r="AP12">
        <f t="shared" si="2"/>
        <v>8</v>
      </c>
      <c r="AQ12" s="8">
        <f t="shared" si="3"/>
        <v>5.9244630955319674E-3</v>
      </c>
      <c r="AS12" t="s">
        <v>29</v>
      </c>
      <c r="AT12">
        <v>0</v>
      </c>
      <c r="AU12">
        <v>0.33333333333333331</v>
      </c>
      <c r="AV12">
        <v>0</v>
      </c>
      <c r="AW12">
        <v>0</v>
      </c>
      <c r="AX12">
        <v>0</v>
      </c>
      <c r="AY12">
        <v>0.33333333333333331</v>
      </c>
      <c r="AZ12">
        <v>0</v>
      </c>
      <c r="BA12">
        <v>0</v>
      </c>
      <c r="BB12">
        <v>0.66666666666666663</v>
      </c>
      <c r="BC12">
        <v>0.33333333333333331</v>
      </c>
      <c r="BD12">
        <v>0</v>
      </c>
      <c r="BE12">
        <v>0.33333333333333331</v>
      </c>
      <c r="BF12">
        <v>0.33333333333333331</v>
      </c>
      <c r="BG12">
        <v>0</v>
      </c>
      <c r="BH12">
        <v>0.66666666666666663</v>
      </c>
      <c r="BI12">
        <v>2</v>
      </c>
      <c r="BJ12">
        <v>2</v>
      </c>
      <c r="BK12">
        <v>2</v>
      </c>
      <c r="BL12">
        <f t="shared" si="5"/>
        <v>9</v>
      </c>
      <c r="BM12" s="8">
        <f t="shared" si="4"/>
        <v>7.4688796680497929E-3</v>
      </c>
    </row>
    <row r="13" spans="1:66" x14ac:dyDescent="0.25">
      <c r="A13" t="s">
        <v>30</v>
      </c>
      <c r="B13">
        <v>0</v>
      </c>
      <c r="C13">
        <v>0</v>
      </c>
      <c r="D13">
        <v>0</v>
      </c>
      <c r="E13">
        <v>0</v>
      </c>
      <c r="F13">
        <v>0</v>
      </c>
      <c r="G13">
        <v>0</v>
      </c>
      <c r="H13">
        <v>0</v>
      </c>
      <c r="I13">
        <v>0</v>
      </c>
      <c r="J13">
        <v>0</v>
      </c>
      <c r="K13">
        <v>0</v>
      </c>
      <c r="L13">
        <v>0</v>
      </c>
      <c r="M13">
        <v>0</v>
      </c>
      <c r="N13">
        <v>0</v>
      </c>
      <c r="O13">
        <v>0</v>
      </c>
      <c r="P13">
        <v>0</v>
      </c>
      <c r="Q13">
        <v>0</v>
      </c>
      <c r="R13">
        <v>0</v>
      </c>
      <c r="S13">
        <v>0.33333333333333331</v>
      </c>
      <c r="T13">
        <f t="shared" si="0"/>
        <v>0.33333333333333331</v>
      </c>
      <c r="U13" s="8">
        <f t="shared" si="1"/>
        <v>2.1739130434782609E-3</v>
      </c>
      <c r="W13" t="s">
        <v>30</v>
      </c>
      <c r="X13">
        <v>0</v>
      </c>
      <c r="Y13">
        <v>0</v>
      </c>
      <c r="Z13">
        <v>0</v>
      </c>
      <c r="AA13">
        <v>0</v>
      </c>
      <c r="AB13">
        <v>0.33333333333333331</v>
      </c>
      <c r="AC13">
        <v>0</v>
      </c>
      <c r="AD13">
        <v>0.66666666666666663</v>
      </c>
      <c r="AE13">
        <v>0.33333333333333331</v>
      </c>
      <c r="AF13">
        <v>0</v>
      </c>
      <c r="AG13">
        <v>0.33333333333333331</v>
      </c>
      <c r="AH13">
        <v>0</v>
      </c>
      <c r="AI13">
        <v>0.33333333333333331</v>
      </c>
      <c r="AJ13">
        <v>0.33333333333333331</v>
      </c>
      <c r="AK13">
        <v>0.66666666666666663</v>
      </c>
      <c r="AL13">
        <v>0</v>
      </c>
      <c r="AM13">
        <v>0.33333333333333331</v>
      </c>
      <c r="AN13">
        <v>0</v>
      </c>
      <c r="AO13">
        <v>2.333333333333333</v>
      </c>
      <c r="AP13">
        <f t="shared" si="2"/>
        <v>5.6666666666666661</v>
      </c>
      <c r="AQ13" s="8">
        <f t="shared" si="3"/>
        <v>4.1964946926684767E-3</v>
      </c>
      <c r="AS13" t="s">
        <v>30</v>
      </c>
      <c r="AT13">
        <v>0</v>
      </c>
      <c r="AU13">
        <v>0</v>
      </c>
      <c r="AV13">
        <v>0</v>
      </c>
      <c r="AW13">
        <v>0</v>
      </c>
      <c r="AX13">
        <v>0</v>
      </c>
      <c r="AY13">
        <v>0</v>
      </c>
      <c r="AZ13">
        <v>0</v>
      </c>
      <c r="BA13">
        <v>0.33333333333333331</v>
      </c>
      <c r="BB13">
        <v>0.33333333333333331</v>
      </c>
      <c r="BC13">
        <v>0</v>
      </c>
      <c r="BD13">
        <v>0.66666666666666663</v>
      </c>
      <c r="BE13">
        <v>0</v>
      </c>
      <c r="BF13">
        <v>0</v>
      </c>
      <c r="BG13">
        <v>0</v>
      </c>
      <c r="BH13">
        <v>0.33333333333333331</v>
      </c>
      <c r="BI13">
        <v>0.66666666666666663</v>
      </c>
      <c r="BJ13">
        <v>0.33333333333333331</v>
      </c>
      <c r="BK13">
        <v>1.666666666666667</v>
      </c>
      <c r="BL13">
        <f t="shared" si="5"/>
        <v>4.3333333333333339</v>
      </c>
      <c r="BM13" s="8">
        <f t="shared" si="4"/>
        <v>3.5961272475795304E-3</v>
      </c>
    </row>
    <row r="14" spans="1:66" x14ac:dyDescent="0.25">
      <c r="A14" t="s">
        <v>31</v>
      </c>
      <c r="B14">
        <v>0</v>
      </c>
      <c r="C14">
        <v>0</v>
      </c>
      <c r="D14">
        <v>0</v>
      </c>
      <c r="E14">
        <v>0</v>
      </c>
      <c r="F14">
        <v>0</v>
      </c>
      <c r="G14">
        <v>0</v>
      </c>
      <c r="H14">
        <v>0</v>
      </c>
      <c r="I14">
        <v>0</v>
      </c>
      <c r="J14">
        <v>0</v>
      </c>
      <c r="K14">
        <v>0</v>
      </c>
      <c r="L14">
        <v>0</v>
      </c>
      <c r="M14">
        <v>0.33333333333333331</v>
      </c>
      <c r="N14">
        <v>0.66666666666666663</v>
      </c>
      <c r="O14">
        <v>0.33333333333333331</v>
      </c>
      <c r="P14">
        <v>0</v>
      </c>
      <c r="Q14">
        <v>0.66666666666666663</v>
      </c>
      <c r="R14">
        <v>0.66666666666666663</v>
      </c>
      <c r="S14">
        <v>0.33333333333333331</v>
      </c>
      <c r="T14">
        <f t="shared" si="0"/>
        <v>3</v>
      </c>
      <c r="U14" s="8">
        <f t="shared" si="1"/>
        <v>1.9565217391304349E-2</v>
      </c>
      <c r="W14" t="s">
        <v>31</v>
      </c>
      <c r="X14">
        <v>0.33333333333333331</v>
      </c>
      <c r="Y14">
        <v>0</v>
      </c>
      <c r="Z14">
        <v>0</v>
      </c>
      <c r="AA14">
        <v>0</v>
      </c>
      <c r="AB14">
        <v>0</v>
      </c>
      <c r="AC14">
        <v>0</v>
      </c>
      <c r="AD14">
        <v>0.66666666666666663</v>
      </c>
      <c r="AE14">
        <v>0.66666666666666663</v>
      </c>
      <c r="AF14">
        <v>0.66666666666666663</v>
      </c>
      <c r="AG14">
        <v>1.333333333333333</v>
      </c>
      <c r="AH14">
        <v>0.33333333333333331</v>
      </c>
      <c r="AI14">
        <v>2</v>
      </c>
      <c r="AJ14">
        <v>1.666666666666667</v>
      </c>
      <c r="AK14">
        <v>0.33333333333333331</v>
      </c>
      <c r="AL14">
        <v>1.333333333333333</v>
      </c>
      <c r="AM14">
        <v>2.666666666666667</v>
      </c>
      <c r="AN14">
        <v>2.666666666666667</v>
      </c>
      <c r="AO14">
        <v>8</v>
      </c>
      <c r="AP14">
        <f t="shared" si="2"/>
        <v>22.666666666666668</v>
      </c>
      <c r="AQ14" s="8">
        <f t="shared" si="3"/>
        <v>1.678597877067391E-2</v>
      </c>
      <c r="AS14" t="s">
        <v>31</v>
      </c>
      <c r="AT14">
        <v>0.33333333333333331</v>
      </c>
      <c r="AU14">
        <v>0</v>
      </c>
      <c r="AV14">
        <v>0</v>
      </c>
      <c r="AW14">
        <v>0.33333333333333331</v>
      </c>
      <c r="AX14">
        <v>0</v>
      </c>
      <c r="AY14">
        <v>0</v>
      </c>
      <c r="AZ14">
        <v>0</v>
      </c>
      <c r="BA14">
        <v>0.33333333333333331</v>
      </c>
      <c r="BB14">
        <v>1</v>
      </c>
      <c r="BC14">
        <v>0.66666666666666663</v>
      </c>
      <c r="BD14">
        <v>0.33333333333333331</v>
      </c>
      <c r="BE14">
        <v>1.333333333333333</v>
      </c>
      <c r="BF14">
        <v>2.333333333333333</v>
      </c>
      <c r="BG14">
        <v>1.666666666666667</v>
      </c>
      <c r="BH14">
        <v>2</v>
      </c>
      <c r="BI14">
        <v>2.333333333333333</v>
      </c>
      <c r="BJ14">
        <v>2.666666666666667</v>
      </c>
      <c r="BK14">
        <v>7</v>
      </c>
      <c r="BL14">
        <f t="shared" si="5"/>
        <v>22.333333333333332</v>
      </c>
      <c r="BM14" s="8">
        <f t="shared" si="4"/>
        <v>1.8533886583679115E-2</v>
      </c>
    </row>
    <row r="15" spans="1:66" x14ac:dyDescent="0.25">
      <c r="A15" t="s">
        <v>32</v>
      </c>
      <c r="B15">
        <v>4.6666666666666661</v>
      </c>
      <c r="C15">
        <v>0</v>
      </c>
      <c r="D15">
        <v>0</v>
      </c>
      <c r="E15">
        <v>0</v>
      </c>
      <c r="F15">
        <v>0</v>
      </c>
      <c r="G15">
        <v>0</v>
      </c>
      <c r="H15">
        <v>0</v>
      </c>
      <c r="I15">
        <v>0</v>
      </c>
      <c r="J15">
        <v>0</v>
      </c>
      <c r="K15">
        <v>0</v>
      </c>
      <c r="L15">
        <v>0</v>
      </c>
      <c r="M15">
        <v>0</v>
      </c>
      <c r="N15">
        <v>0</v>
      </c>
      <c r="O15">
        <v>0</v>
      </c>
      <c r="P15">
        <v>0</v>
      </c>
      <c r="Q15">
        <v>0</v>
      </c>
      <c r="R15">
        <v>0</v>
      </c>
      <c r="S15">
        <v>0</v>
      </c>
      <c r="T15">
        <f t="shared" si="0"/>
        <v>4.6666666666666661</v>
      </c>
      <c r="U15" s="8">
        <f t="shared" si="1"/>
        <v>3.0434782608695653E-2</v>
      </c>
      <c r="W15" t="s">
        <v>36</v>
      </c>
      <c r="X15">
        <v>0</v>
      </c>
      <c r="Y15">
        <v>0</v>
      </c>
      <c r="Z15">
        <v>0</v>
      </c>
      <c r="AA15">
        <v>0.33333333333333331</v>
      </c>
      <c r="AB15">
        <v>1.333333333333333</v>
      </c>
      <c r="AC15">
        <v>0.66666666666666663</v>
      </c>
      <c r="AD15">
        <v>1.333333333333333</v>
      </c>
      <c r="AE15">
        <v>1</v>
      </c>
      <c r="AF15">
        <v>0.33333333333333331</v>
      </c>
      <c r="AG15">
        <v>0.33333333333333331</v>
      </c>
      <c r="AH15">
        <v>0</v>
      </c>
      <c r="AI15">
        <v>0</v>
      </c>
      <c r="AJ15">
        <v>0</v>
      </c>
      <c r="AK15">
        <v>0</v>
      </c>
      <c r="AL15">
        <v>0</v>
      </c>
      <c r="AM15">
        <v>0</v>
      </c>
      <c r="AN15">
        <v>0</v>
      </c>
      <c r="AO15">
        <v>0</v>
      </c>
      <c r="AP15">
        <f t="shared" si="2"/>
        <v>5.3333333333333321</v>
      </c>
      <c r="AQ15" s="8">
        <f t="shared" si="3"/>
        <v>3.9496420636879774E-3</v>
      </c>
      <c r="AS15" t="s">
        <v>36</v>
      </c>
      <c r="AT15">
        <v>0</v>
      </c>
      <c r="AU15">
        <v>0</v>
      </c>
      <c r="AV15">
        <v>0</v>
      </c>
      <c r="AW15">
        <v>0</v>
      </c>
      <c r="AX15">
        <v>0.66666666666666663</v>
      </c>
      <c r="AY15">
        <v>2</v>
      </c>
      <c r="AZ15">
        <v>1.666666666666667</v>
      </c>
      <c r="BA15">
        <v>0.33333333333333331</v>
      </c>
      <c r="BB15">
        <v>1</v>
      </c>
      <c r="BC15">
        <v>0.33333333333333331</v>
      </c>
      <c r="BD15">
        <v>0</v>
      </c>
      <c r="BE15">
        <v>0</v>
      </c>
      <c r="BF15">
        <v>0</v>
      </c>
      <c r="BG15">
        <v>0</v>
      </c>
      <c r="BH15">
        <v>0</v>
      </c>
      <c r="BI15">
        <v>0</v>
      </c>
      <c r="BJ15">
        <v>0</v>
      </c>
      <c r="BK15">
        <v>0</v>
      </c>
      <c r="BL15">
        <f t="shared" si="5"/>
        <v>6</v>
      </c>
      <c r="BM15" s="8">
        <f t="shared" si="4"/>
        <v>4.9792531120331947E-3</v>
      </c>
    </row>
    <row r="16" spans="1:66" x14ac:dyDescent="0.25">
      <c r="A16" t="s">
        <v>33</v>
      </c>
      <c r="B16">
        <v>1.666666666666667</v>
      </c>
      <c r="C16">
        <v>0.33333333333333331</v>
      </c>
      <c r="D16">
        <v>0</v>
      </c>
      <c r="E16">
        <v>0.33333333333333331</v>
      </c>
      <c r="F16">
        <v>0</v>
      </c>
      <c r="G16">
        <v>0</v>
      </c>
      <c r="H16">
        <v>0</v>
      </c>
      <c r="I16">
        <v>0</v>
      </c>
      <c r="J16">
        <v>0</v>
      </c>
      <c r="K16">
        <v>0</v>
      </c>
      <c r="L16">
        <v>0</v>
      </c>
      <c r="M16">
        <v>0</v>
      </c>
      <c r="N16">
        <v>0</v>
      </c>
      <c r="O16">
        <v>0</v>
      </c>
      <c r="P16">
        <v>0.33333333333333331</v>
      </c>
      <c r="Q16">
        <v>0</v>
      </c>
      <c r="R16">
        <v>0</v>
      </c>
      <c r="S16">
        <v>0</v>
      </c>
      <c r="T16">
        <f t="shared" si="0"/>
        <v>2.6666666666666674</v>
      </c>
      <c r="U16" s="8">
        <f t="shared" si="1"/>
        <v>1.7391304347826094E-2</v>
      </c>
      <c r="W16" t="s">
        <v>32</v>
      </c>
      <c r="X16">
        <v>28</v>
      </c>
      <c r="Y16">
        <v>0</v>
      </c>
      <c r="Z16">
        <v>0</v>
      </c>
      <c r="AA16">
        <v>0</v>
      </c>
      <c r="AB16">
        <v>0</v>
      </c>
      <c r="AC16">
        <v>0</v>
      </c>
      <c r="AD16">
        <v>0</v>
      </c>
      <c r="AE16">
        <v>0</v>
      </c>
      <c r="AF16">
        <v>0</v>
      </c>
      <c r="AG16">
        <v>0</v>
      </c>
      <c r="AH16">
        <v>0</v>
      </c>
      <c r="AI16">
        <v>0</v>
      </c>
      <c r="AJ16">
        <v>0</v>
      </c>
      <c r="AK16">
        <v>0</v>
      </c>
      <c r="AL16">
        <v>0</v>
      </c>
      <c r="AM16">
        <v>0</v>
      </c>
      <c r="AN16">
        <v>0</v>
      </c>
      <c r="AO16">
        <v>0</v>
      </c>
      <c r="AP16">
        <f t="shared" si="2"/>
        <v>28</v>
      </c>
      <c r="AQ16" s="8">
        <f t="shared" si="3"/>
        <v>2.0735620834361888E-2</v>
      </c>
      <c r="AS16" t="s">
        <v>32</v>
      </c>
      <c r="AT16">
        <v>25.333333333333339</v>
      </c>
      <c r="AU16">
        <v>0</v>
      </c>
      <c r="AV16">
        <v>0</v>
      </c>
      <c r="AW16">
        <v>0.33333333333333331</v>
      </c>
      <c r="AX16">
        <v>0</v>
      </c>
      <c r="AY16">
        <v>0</v>
      </c>
      <c r="AZ16">
        <v>0</v>
      </c>
      <c r="BA16">
        <v>0</v>
      </c>
      <c r="BB16">
        <v>0</v>
      </c>
      <c r="BC16">
        <v>0</v>
      </c>
      <c r="BD16">
        <v>0</v>
      </c>
      <c r="BE16">
        <v>0</v>
      </c>
      <c r="BF16">
        <v>0</v>
      </c>
      <c r="BG16">
        <v>0</v>
      </c>
      <c r="BH16">
        <v>0</v>
      </c>
      <c r="BI16">
        <v>0</v>
      </c>
      <c r="BJ16">
        <v>0</v>
      </c>
      <c r="BK16">
        <v>0</v>
      </c>
      <c r="BL16">
        <f t="shared" si="5"/>
        <v>25.666666666666671</v>
      </c>
      <c r="BM16" s="8">
        <f t="shared" si="4"/>
        <v>2.1300138312586449E-2</v>
      </c>
    </row>
    <row r="17" spans="1:66" x14ac:dyDescent="0.25">
      <c r="A17" s="4" t="s">
        <v>34</v>
      </c>
      <c r="B17" s="4">
        <v>0</v>
      </c>
      <c r="C17" s="4">
        <v>0</v>
      </c>
      <c r="D17" s="4">
        <v>0</v>
      </c>
      <c r="E17" s="4">
        <v>0</v>
      </c>
      <c r="F17" s="4">
        <v>0</v>
      </c>
      <c r="G17" s="4">
        <v>0</v>
      </c>
      <c r="H17" s="4">
        <v>0</v>
      </c>
      <c r="I17" s="4">
        <v>0.33333333333333331</v>
      </c>
      <c r="J17" s="4">
        <v>0.33333333333333331</v>
      </c>
      <c r="K17" s="4">
        <v>0.33333333333333331</v>
      </c>
      <c r="L17" s="4">
        <v>0</v>
      </c>
      <c r="M17" s="4">
        <v>0.66666666666666663</v>
      </c>
      <c r="N17" s="4">
        <v>0.66666666666666663</v>
      </c>
      <c r="O17" s="4">
        <v>1</v>
      </c>
      <c r="P17" s="4">
        <v>0</v>
      </c>
      <c r="Q17" s="4">
        <v>0.66666666666666663</v>
      </c>
      <c r="R17" s="4">
        <v>1.666666666666667</v>
      </c>
      <c r="S17" s="4">
        <v>7.333333333333333</v>
      </c>
      <c r="T17" s="4">
        <f t="shared" si="0"/>
        <v>13</v>
      </c>
      <c r="U17" s="8">
        <f>T17/$T$19</f>
        <v>8.4782608695652184E-2</v>
      </c>
      <c r="W17" t="s">
        <v>33</v>
      </c>
      <c r="X17">
        <v>13</v>
      </c>
      <c r="Y17">
        <v>1.333333333333333</v>
      </c>
      <c r="Z17">
        <v>0.66666666666666663</v>
      </c>
      <c r="AA17">
        <v>0.66666666666666663</v>
      </c>
      <c r="AB17">
        <v>0.33333333333333331</v>
      </c>
      <c r="AC17">
        <v>0.33333333333333331</v>
      </c>
      <c r="AD17">
        <v>0.33333333333333331</v>
      </c>
      <c r="AE17">
        <v>0</v>
      </c>
      <c r="AF17">
        <v>0.33333333333333331</v>
      </c>
      <c r="AG17">
        <v>0</v>
      </c>
      <c r="AH17">
        <v>0.33333333333333331</v>
      </c>
      <c r="AI17">
        <v>0</v>
      </c>
      <c r="AJ17">
        <v>0</v>
      </c>
      <c r="AK17">
        <v>0.33333333333333331</v>
      </c>
      <c r="AL17">
        <v>0</v>
      </c>
      <c r="AM17">
        <v>0</v>
      </c>
      <c r="AN17">
        <v>0</v>
      </c>
      <c r="AO17">
        <v>0</v>
      </c>
      <c r="AP17">
        <f t="shared" si="2"/>
        <v>17.666666666666661</v>
      </c>
      <c r="AQ17" s="8">
        <f t="shared" si="3"/>
        <v>1.3083189335966425E-2</v>
      </c>
      <c r="AS17" t="s">
        <v>33</v>
      </c>
      <c r="AT17">
        <v>11.66666666666667</v>
      </c>
      <c r="AU17">
        <v>0.33333333333333331</v>
      </c>
      <c r="AV17">
        <v>0.33333333333333331</v>
      </c>
      <c r="AW17">
        <v>0.66666666666666663</v>
      </c>
      <c r="AX17">
        <v>0.33333333333333331</v>
      </c>
      <c r="AY17">
        <v>0</v>
      </c>
      <c r="AZ17">
        <v>0</v>
      </c>
      <c r="BA17">
        <v>0</v>
      </c>
      <c r="BB17">
        <v>0</v>
      </c>
      <c r="BC17">
        <v>0</v>
      </c>
      <c r="BD17">
        <v>0</v>
      </c>
      <c r="BE17">
        <v>0</v>
      </c>
      <c r="BF17">
        <v>0</v>
      </c>
      <c r="BG17">
        <v>0</v>
      </c>
      <c r="BH17">
        <v>0</v>
      </c>
      <c r="BI17">
        <v>0.33333333333333331</v>
      </c>
      <c r="BJ17">
        <v>0</v>
      </c>
      <c r="BK17">
        <v>0</v>
      </c>
      <c r="BL17">
        <f t="shared" si="5"/>
        <v>13.666666666666671</v>
      </c>
      <c r="BM17" s="8">
        <f t="shared" si="4"/>
        <v>1.1341632088520058E-2</v>
      </c>
    </row>
    <row r="18" spans="1:66" x14ac:dyDescent="0.25">
      <c r="A18" t="s">
        <v>35</v>
      </c>
      <c r="B18">
        <v>0</v>
      </c>
      <c r="C18">
        <v>0</v>
      </c>
      <c r="D18">
        <v>0</v>
      </c>
      <c r="E18">
        <v>0</v>
      </c>
      <c r="F18">
        <v>0.66666666666666663</v>
      </c>
      <c r="G18">
        <v>0.33333333333333331</v>
      </c>
      <c r="H18">
        <v>0.66666666666666663</v>
      </c>
      <c r="I18">
        <v>0.33333333333333331</v>
      </c>
      <c r="J18">
        <v>0.66666666666666663</v>
      </c>
      <c r="K18">
        <v>0.33333333333333331</v>
      </c>
      <c r="L18">
        <v>0.33333333333333331</v>
      </c>
      <c r="M18">
        <v>0</v>
      </c>
      <c r="N18">
        <v>0.66666666666666663</v>
      </c>
      <c r="O18">
        <v>0.33333333333333331</v>
      </c>
      <c r="P18">
        <v>0.33333333333333331</v>
      </c>
      <c r="Q18">
        <v>0</v>
      </c>
      <c r="R18">
        <v>0.66666666666666663</v>
      </c>
      <c r="S18">
        <v>0.66666666666666663</v>
      </c>
      <c r="T18">
        <f t="shared" si="0"/>
        <v>6</v>
      </c>
      <c r="U18" s="8">
        <f t="shared" si="1"/>
        <v>3.9130434782608699E-2</v>
      </c>
      <c r="W18" s="4" t="s">
        <v>34</v>
      </c>
      <c r="X18" s="4">
        <v>1.666666666666667</v>
      </c>
      <c r="Y18" s="4">
        <v>1</v>
      </c>
      <c r="Z18" s="4">
        <v>0</v>
      </c>
      <c r="AA18" s="4">
        <v>1</v>
      </c>
      <c r="AB18" s="4">
        <v>1.333333333333333</v>
      </c>
      <c r="AC18" s="4">
        <v>0.66666666666666663</v>
      </c>
      <c r="AD18" s="4">
        <v>1.333333333333333</v>
      </c>
      <c r="AE18" s="4">
        <v>0.66666666666666663</v>
      </c>
      <c r="AF18" s="4">
        <v>2</v>
      </c>
      <c r="AG18" s="4">
        <v>1.333333333333333</v>
      </c>
      <c r="AH18" s="4">
        <v>1.666666666666667</v>
      </c>
      <c r="AI18" s="4">
        <v>2</v>
      </c>
      <c r="AJ18" s="4">
        <v>3.666666666666667</v>
      </c>
      <c r="AK18" s="4">
        <v>4</v>
      </c>
      <c r="AL18" s="4">
        <v>6.666666666666667</v>
      </c>
      <c r="AM18" s="4">
        <v>8</v>
      </c>
      <c r="AN18" s="4">
        <v>7.333333333333333</v>
      </c>
      <c r="AO18" s="4">
        <v>40</v>
      </c>
      <c r="AP18" s="4">
        <f t="shared" si="2"/>
        <v>84.333333333333343</v>
      </c>
      <c r="AQ18" s="8">
        <f t="shared" si="3"/>
        <v>6.245371513206617E-2</v>
      </c>
      <c r="AR18" t="s">
        <v>52</v>
      </c>
      <c r="AS18" s="4" t="s">
        <v>34</v>
      </c>
      <c r="AT18" s="4">
        <v>0.66666666666666663</v>
      </c>
      <c r="AU18" s="4">
        <v>0.66666666666666663</v>
      </c>
      <c r="AV18" s="4">
        <v>0</v>
      </c>
      <c r="AW18" s="4">
        <v>0.66666666666666663</v>
      </c>
      <c r="AX18" s="4">
        <v>0.66666666666666663</v>
      </c>
      <c r="AY18" s="4">
        <v>1</v>
      </c>
      <c r="AZ18" s="4">
        <v>1</v>
      </c>
      <c r="BA18" s="4">
        <v>0.66666666666666663</v>
      </c>
      <c r="BB18" s="4">
        <v>2.333333333333333</v>
      </c>
      <c r="BC18" s="4">
        <v>2.333333333333333</v>
      </c>
      <c r="BD18" s="4">
        <v>3</v>
      </c>
      <c r="BE18" s="4">
        <v>4.666666666666667</v>
      </c>
      <c r="BF18" s="4">
        <v>5.333333333333333</v>
      </c>
      <c r="BG18" s="4">
        <v>3.666666666666667</v>
      </c>
      <c r="BH18" s="4">
        <v>8.6666666666666661</v>
      </c>
      <c r="BI18" s="4">
        <v>11.66666666666667</v>
      </c>
      <c r="BJ18" s="4">
        <v>12</v>
      </c>
      <c r="BK18" s="4">
        <v>44.666666666666657</v>
      </c>
      <c r="BL18" s="4">
        <f t="shared" si="5"/>
        <v>103.66666666666666</v>
      </c>
      <c r="BM18" s="8">
        <f t="shared" si="4"/>
        <v>8.6030428769017966E-2</v>
      </c>
      <c r="BN18" t="s">
        <v>52</v>
      </c>
    </row>
    <row r="19" spans="1:66" x14ac:dyDescent="0.25">
      <c r="A19" t="s">
        <v>51</v>
      </c>
      <c r="B19">
        <f>SUM(B3:B18)</f>
        <v>7.6666666666666661</v>
      </c>
      <c r="C19">
        <f t="shared" ref="C19:S19" si="6">SUM(C3:C18)</f>
        <v>0.66666666666666663</v>
      </c>
      <c r="D19">
        <f t="shared" si="6"/>
        <v>0</v>
      </c>
      <c r="E19">
        <f t="shared" si="6"/>
        <v>0.66666666666666663</v>
      </c>
      <c r="F19">
        <f t="shared" si="6"/>
        <v>1</v>
      </c>
      <c r="G19">
        <f t="shared" si="6"/>
        <v>1</v>
      </c>
      <c r="H19">
        <f t="shared" si="6"/>
        <v>2</v>
      </c>
      <c r="I19">
        <f t="shared" si="6"/>
        <v>3.9999999999999996</v>
      </c>
      <c r="J19">
        <f t="shared" si="6"/>
        <v>3.333333333333333</v>
      </c>
      <c r="K19">
        <f t="shared" si="6"/>
        <v>3</v>
      </c>
      <c r="L19">
        <f t="shared" si="6"/>
        <v>4.333333333333333</v>
      </c>
      <c r="M19">
        <f t="shared" si="6"/>
        <v>9.6666666666666679</v>
      </c>
      <c r="N19">
        <f t="shared" si="6"/>
        <v>9</v>
      </c>
      <c r="O19">
        <f t="shared" si="6"/>
        <v>13.333333333333334</v>
      </c>
      <c r="P19">
        <f t="shared" si="6"/>
        <v>10.666666666666666</v>
      </c>
      <c r="Q19">
        <f t="shared" si="6"/>
        <v>14.333333333333332</v>
      </c>
      <c r="R19">
        <f t="shared" si="6"/>
        <v>15.999999999999998</v>
      </c>
      <c r="S19">
        <f t="shared" si="6"/>
        <v>52.666666666666671</v>
      </c>
      <c r="T19">
        <f>SUM(B19:S19)</f>
        <v>153.33333333333331</v>
      </c>
      <c r="U19" s="8"/>
      <c r="W19" t="s">
        <v>35</v>
      </c>
      <c r="X19">
        <v>0.66666666666666663</v>
      </c>
      <c r="Y19">
        <v>1.333333333333333</v>
      </c>
      <c r="Z19">
        <v>0.66666666666666663</v>
      </c>
      <c r="AA19">
        <v>2</v>
      </c>
      <c r="AB19">
        <v>3.666666666666667</v>
      </c>
      <c r="AC19">
        <v>4.333333333333333</v>
      </c>
      <c r="AD19">
        <v>3</v>
      </c>
      <c r="AE19">
        <v>3</v>
      </c>
      <c r="AF19">
        <v>4.666666666666667</v>
      </c>
      <c r="AG19">
        <v>3.666666666666667</v>
      </c>
      <c r="AH19">
        <v>2.666666666666667</v>
      </c>
      <c r="AI19">
        <v>3.333333333333333</v>
      </c>
      <c r="AJ19">
        <v>1.666666666666667</v>
      </c>
      <c r="AK19">
        <v>2.666666666666667</v>
      </c>
      <c r="AL19">
        <v>1.666666666666667</v>
      </c>
      <c r="AM19">
        <v>1</v>
      </c>
      <c r="AN19">
        <v>1</v>
      </c>
      <c r="AO19">
        <v>13.33333333333333</v>
      </c>
      <c r="AP19">
        <f>SUM(X19:AO19)</f>
        <v>54.333333333333321</v>
      </c>
      <c r="AQ19" s="8">
        <f t="shared" si="3"/>
        <v>4.0236978523821271E-2</v>
      </c>
      <c r="AS19" t="s">
        <v>35</v>
      </c>
      <c r="AT19">
        <v>1</v>
      </c>
      <c r="AU19">
        <v>1</v>
      </c>
      <c r="AV19">
        <v>0.33333333333333331</v>
      </c>
      <c r="AW19">
        <v>0.66666666666666663</v>
      </c>
      <c r="AX19">
        <v>3.333333333333333</v>
      </c>
      <c r="AY19">
        <v>4.333333333333333</v>
      </c>
      <c r="AZ19">
        <v>5.333333333333333</v>
      </c>
      <c r="BA19">
        <v>1.666666666666667</v>
      </c>
      <c r="BB19">
        <v>3.666666666666667</v>
      </c>
      <c r="BC19">
        <v>6.666666666666667</v>
      </c>
      <c r="BD19">
        <v>4.333333333333333</v>
      </c>
      <c r="BE19">
        <v>4.666666666666667</v>
      </c>
      <c r="BF19">
        <v>4</v>
      </c>
      <c r="BG19">
        <v>2.333333333333333</v>
      </c>
      <c r="BH19">
        <v>1.666666666666667</v>
      </c>
      <c r="BI19">
        <v>3.666666666666667</v>
      </c>
      <c r="BJ19">
        <v>6.333333333333333</v>
      </c>
      <c r="BK19">
        <v>14</v>
      </c>
      <c r="BL19">
        <f t="shared" si="5"/>
        <v>69</v>
      </c>
      <c r="BM19" s="8">
        <f t="shared" si="4"/>
        <v>5.7261410788381741E-2</v>
      </c>
    </row>
    <row r="20" spans="1:66" x14ac:dyDescent="0.25">
      <c r="A20" s="3" t="s">
        <v>53</v>
      </c>
      <c r="B20" s="3">
        <f>SUM(B3:B8,B10:B16,B18)</f>
        <v>7.6666666666666661</v>
      </c>
      <c r="C20" s="3">
        <f t="shared" ref="C20:S20" si="7">SUM(C3:C8,C10:C16,C18)</f>
        <v>0.66666666666666663</v>
      </c>
      <c r="D20" s="3">
        <f t="shared" si="7"/>
        <v>0</v>
      </c>
      <c r="E20" s="3">
        <f t="shared" si="7"/>
        <v>0.66666666666666663</v>
      </c>
      <c r="F20" s="3">
        <f t="shared" si="7"/>
        <v>1</v>
      </c>
      <c r="G20" s="3">
        <f t="shared" si="7"/>
        <v>0.66666666666666663</v>
      </c>
      <c r="H20" s="3">
        <f t="shared" si="7"/>
        <v>1.3333333333333333</v>
      </c>
      <c r="I20" s="3">
        <f t="shared" si="7"/>
        <v>2.9999999999999996</v>
      </c>
      <c r="J20" s="3">
        <f t="shared" si="7"/>
        <v>2.333333333333333</v>
      </c>
      <c r="K20" s="3">
        <f t="shared" si="7"/>
        <v>1.9999999999999996</v>
      </c>
      <c r="L20" s="3">
        <f t="shared" si="7"/>
        <v>2.6666666666666665</v>
      </c>
      <c r="M20" s="3">
        <f t="shared" si="7"/>
        <v>5.666666666666667</v>
      </c>
      <c r="N20" s="3">
        <f t="shared" si="7"/>
        <v>5.666666666666667</v>
      </c>
      <c r="O20" s="3">
        <f t="shared" si="7"/>
        <v>8.6666666666666661</v>
      </c>
      <c r="P20" s="3">
        <f t="shared" si="7"/>
        <v>5.3333333333333321</v>
      </c>
      <c r="Q20" s="3">
        <f t="shared" si="7"/>
        <v>6.0000000000000009</v>
      </c>
      <c r="R20" s="3">
        <f t="shared" si="7"/>
        <v>9</v>
      </c>
      <c r="S20" s="3">
        <f t="shared" si="7"/>
        <v>24.333333333333332</v>
      </c>
      <c r="T20" s="3">
        <f>SUM(B20:S20)</f>
        <v>86.666666666666657</v>
      </c>
      <c r="U20" s="8">
        <f>T20/$T$19</f>
        <v>0.56521739130434778</v>
      </c>
      <c r="V20" t="s">
        <v>52</v>
      </c>
      <c r="W20" s="3" t="s">
        <v>61</v>
      </c>
      <c r="X20" s="3">
        <f>SUM(X3:X8,X10:X17,X19)</f>
        <v>49</v>
      </c>
      <c r="Y20" s="3">
        <f t="shared" ref="Y20:AO20" si="8">SUM(Y3:Y8,Y10:Y17,Y19)</f>
        <v>11</v>
      </c>
      <c r="Z20" s="3">
        <f t="shared" si="8"/>
        <v>3.9999999999999996</v>
      </c>
      <c r="AA20" s="3">
        <f t="shared" si="8"/>
        <v>6.666666666666667</v>
      </c>
      <c r="AB20" s="3">
        <f t="shared" si="8"/>
        <v>10.666666666666666</v>
      </c>
      <c r="AC20" s="3">
        <f t="shared" si="8"/>
        <v>8.6666666666666661</v>
      </c>
      <c r="AD20" s="3">
        <f t="shared" si="8"/>
        <v>11.999999999999998</v>
      </c>
      <c r="AE20" s="3">
        <f t="shared" si="8"/>
        <v>15.333333333333332</v>
      </c>
      <c r="AF20" s="3">
        <f t="shared" si="8"/>
        <v>20</v>
      </c>
      <c r="AG20" s="3">
        <f t="shared" si="8"/>
        <v>23.666666666666664</v>
      </c>
      <c r="AH20" s="3">
        <f t="shared" si="8"/>
        <v>26</v>
      </c>
      <c r="AI20" s="3">
        <f t="shared" si="8"/>
        <v>35.666666666666664</v>
      </c>
      <c r="AJ20" s="3">
        <f t="shared" si="8"/>
        <v>43.333333333333321</v>
      </c>
      <c r="AK20" s="3">
        <f t="shared" si="8"/>
        <v>45.333333333333329</v>
      </c>
      <c r="AL20" s="3">
        <f t="shared" si="8"/>
        <v>54.666666666666671</v>
      </c>
      <c r="AM20" s="3">
        <f t="shared" si="8"/>
        <v>72.999999999999986</v>
      </c>
      <c r="AN20" s="3">
        <f t="shared" si="8"/>
        <v>82.666666666666671</v>
      </c>
      <c r="AO20" s="3">
        <f t="shared" si="8"/>
        <v>227</v>
      </c>
      <c r="AP20">
        <f>SUM(X20:AO20)</f>
        <v>748.66666666666663</v>
      </c>
      <c r="AQ20" s="9">
        <f t="shared" si="3"/>
        <v>0.5544310046901999</v>
      </c>
      <c r="AR20" t="s">
        <v>52</v>
      </c>
      <c r="AS20" s="3" t="s">
        <v>53</v>
      </c>
      <c r="AT20" s="3">
        <f>SUM(AT3:AT8,AT10:AT17,AT19)</f>
        <v>46.000000000000014</v>
      </c>
      <c r="AU20" s="3">
        <f t="shared" ref="AU20:BK20" si="9">SUM(AU3:AU8,AU10:AU17,AU19)</f>
        <v>5.6666666666666661</v>
      </c>
      <c r="AV20" s="3">
        <f t="shared" si="9"/>
        <v>4.0000000000000009</v>
      </c>
      <c r="AW20" s="3">
        <f t="shared" si="9"/>
        <v>3.9999999999999996</v>
      </c>
      <c r="AX20" s="3">
        <f t="shared" si="9"/>
        <v>8.3333333333333321</v>
      </c>
      <c r="AY20" s="3">
        <f t="shared" si="9"/>
        <v>10.999999999999998</v>
      </c>
      <c r="AZ20" s="3">
        <f t="shared" si="9"/>
        <v>12</v>
      </c>
      <c r="BA20" s="3">
        <f t="shared" si="9"/>
        <v>9</v>
      </c>
      <c r="BB20" s="3">
        <f t="shared" si="9"/>
        <v>21.666666666666664</v>
      </c>
      <c r="BC20" s="3">
        <f t="shared" si="9"/>
        <v>21</v>
      </c>
      <c r="BD20" s="3">
        <f t="shared" si="9"/>
        <v>26.333333333333336</v>
      </c>
      <c r="BE20" s="3">
        <f t="shared" si="9"/>
        <v>33</v>
      </c>
      <c r="BF20" s="3">
        <f t="shared" si="9"/>
        <v>41.666666666666664</v>
      </c>
      <c r="BG20" s="3">
        <f t="shared" si="9"/>
        <v>57.666666666666664</v>
      </c>
      <c r="BH20" s="3">
        <f t="shared" si="9"/>
        <v>55.333333333333336</v>
      </c>
      <c r="BI20" s="3">
        <f t="shared" si="9"/>
        <v>73.333333333333314</v>
      </c>
      <c r="BJ20" s="3">
        <f t="shared" si="9"/>
        <v>84.666666666666657</v>
      </c>
      <c r="BK20" s="3">
        <f t="shared" si="9"/>
        <v>208.33333333333334</v>
      </c>
      <c r="BL20" s="3">
        <f>SUM(AT20:BK20)</f>
        <v>723</v>
      </c>
      <c r="BM20" s="8">
        <f t="shared" si="4"/>
        <v>0.6</v>
      </c>
      <c r="BN20" t="s">
        <v>52</v>
      </c>
    </row>
    <row r="21" spans="1:66" x14ac:dyDescent="0.25">
      <c r="W21" t="s">
        <v>19</v>
      </c>
      <c r="X21">
        <f>SUM(X3:X19)</f>
        <v>51.999999999999993</v>
      </c>
      <c r="Y21">
        <f t="shared" ref="Y21:AO21" si="10">SUM(Y3:Y19)</f>
        <v>13.333333333333332</v>
      </c>
      <c r="Z21">
        <f t="shared" si="10"/>
        <v>4.6666666666666661</v>
      </c>
      <c r="AA21">
        <f t="shared" si="10"/>
        <v>8.3333333333333321</v>
      </c>
      <c r="AB21">
        <f t="shared" si="10"/>
        <v>13</v>
      </c>
      <c r="AC21">
        <f t="shared" si="10"/>
        <v>10.666666666666666</v>
      </c>
      <c r="AD21">
        <f t="shared" si="10"/>
        <v>15.666666666666664</v>
      </c>
      <c r="AE21">
        <f t="shared" si="10"/>
        <v>19.333333333333332</v>
      </c>
      <c r="AF21">
        <f t="shared" si="10"/>
        <v>27.666666666666668</v>
      </c>
      <c r="AG21">
        <f t="shared" si="10"/>
        <v>31.999999999999993</v>
      </c>
      <c r="AH21">
        <f t="shared" si="10"/>
        <v>43</v>
      </c>
      <c r="AI21">
        <f t="shared" si="10"/>
        <v>55.333333333333336</v>
      </c>
      <c r="AJ21">
        <f t="shared" si="10"/>
        <v>71.666666666666671</v>
      </c>
      <c r="AK21">
        <f t="shared" si="10"/>
        <v>82.333333333333329</v>
      </c>
      <c r="AL21">
        <f t="shared" si="10"/>
        <v>106</v>
      </c>
      <c r="AM21">
        <f t="shared" si="10"/>
        <v>138</v>
      </c>
      <c r="AN21">
        <f t="shared" si="10"/>
        <v>164</v>
      </c>
      <c r="AO21">
        <f t="shared" si="10"/>
        <v>493.33333333333326</v>
      </c>
      <c r="AP21">
        <f>SUM(AP3:AP19)</f>
        <v>1350.3333333333333</v>
      </c>
      <c r="AS21" t="s">
        <v>19</v>
      </c>
      <c r="AT21">
        <f>SUM(AT3:AT19)</f>
        <v>46.666666666666679</v>
      </c>
      <c r="AU21">
        <f t="shared" ref="AU21:BK21" si="11">SUM(AU3:AU19)</f>
        <v>6.666666666666667</v>
      </c>
      <c r="AV21">
        <f t="shared" si="11"/>
        <v>4.0000000000000009</v>
      </c>
      <c r="AW21">
        <f t="shared" si="11"/>
        <v>5.6666666666666679</v>
      </c>
      <c r="AX21">
        <f t="shared" si="11"/>
        <v>9.3333333333333339</v>
      </c>
      <c r="AY21">
        <f t="shared" si="11"/>
        <v>12.333333333333332</v>
      </c>
      <c r="AZ21">
        <f t="shared" si="11"/>
        <v>14.333333333333332</v>
      </c>
      <c r="BA21">
        <f t="shared" si="11"/>
        <v>11.333333333333336</v>
      </c>
      <c r="BB21">
        <f t="shared" si="11"/>
        <v>26.666666666666664</v>
      </c>
      <c r="BC21">
        <f t="shared" si="11"/>
        <v>31</v>
      </c>
      <c r="BD21">
        <f t="shared" si="11"/>
        <v>42.000000000000007</v>
      </c>
      <c r="BE21">
        <f t="shared" si="11"/>
        <v>55.666666666666664</v>
      </c>
      <c r="BF21">
        <f t="shared" si="11"/>
        <v>65.333333333333329</v>
      </c>
      <c r="BG21">
        <f t="shared" si="11"/>
        <v>86.666666666666671</v>
      </c>
      <c r="BH21">
        <f t="shared" si="11"/>
        <v>96.333333333333343</v>
      </c>
      <c r="BI21">
        <f t="shared" si="11"/>
        <v>135.33333333333331</v>
      </c>
      <c r="BJ21">
        <f t="shared" si="11"/>
        <v>146.00000000000003</v>
      </c>
      <c r="BK21">
        <f t="shared" si="11"/>
        <v>409.66666666666674</v>
      </c>
      <c r="BL21">
        <f>SUM(AT21:BK21)</f>
        <v>1205</v>
      </c>
    </row>
    <row r="22" spans="1:66" ht="15" customHeight="1" x14ac:dyDescent="0.25">
      <c r="A22" s="60" t="s">
        <v>50</v>
      </c>
      <c r="B22" s="60"/>
      <c r="C22" s="60"/>
      <c r="D22" s="60"/>
      <c r="E22" s="60"/>
      <c r="F22" s="60"/>
      <c r="G22" s="60"/>
      <c r="H22" s="60"/>
      <c r="I22" s="60"/>
      <c r="J22" s="60"/>
      <c r="K22" s="60"/>
      <c r="L22" s="60"/>
      <c r="M22" s="60"/>
      <c r="N22" s="60"/>
      <c r="O22" s="60"/>
      <c r="P22" s="60"/>
      <c r="Q22" s="60"/>
      <c r="R22" s="60"/>
      <c r="S22" s="60"/>
      <c r="T22" s="60"/>
      <c r="U22" s="60"/>
      <c r="V22" s="60"/>
      <c r="W22" s="60"/>
      <c r="X22" s="60"/>
      <c r="Y22" s="60"/>
      <c r="Z22" s="60"/>
      <c r="AA22" s="60"/>
      <c r="AB22" s="60"/>
      <c r="AC22" s="60"/>
      <c r="AD22" s="60"/>
      <c r="AE22" s="60"/>
      <c r="AF22" s="60"/>
      <c r="AG22" s="60"/>
      <c r="AH22" s="60"/>
      <c r="AI22" s="60"/>
      <c r="AJ22" s="60"/>
      <c r="AK22" s="60"/>
      <c r="AL22" s="60"/>
      <c r="AM22" s="60"/>
      <c r="AN22" s="60"/>
      <c r="AO22" s="60"/>
      <c r="AP22" s="60"/>
      <c r="AQ22" s="60"/>
      <c r="AR22" s="60"/>
      <c r="AS22" s="60"/>
      <c r="AT22" s="60"/>
      <c r="AU22" s="60"/>
      <c r="AV22" s="60"/>
      <c r="AW22" s="60"/>
      <c r="AX22" s="60"/>
      <c r="AY22" s="60"/>
      <c r="AZ22" s="60"/>
      <c r="BA22" s="60"/>
      <c r="BB22" s="60"/>
      <c r="BC22" s="60"/>
      <c r="BD22" s="60"/>
      <c r="BE22" s="60"/>
      <c r="BF22" s="60"/>
      <c r="BG22" s="60"/>
      <c r="BH22" s="60"/>
      <c r="BI22" s="60"/>
      <c r="BJ22" s="60"/>
      <c r="BK22" s="60"/>
      <c r="BL22" s="60"/>
      <c r="BM22" s="60"/>
    </row>
    <row r="23" spans="1:66" ht="15" customHeight="1" x14ac:dyDescent="0.25">
      <c r="A23" s="60"/>
      <c r="B23" s="60"/>
      <c r="C23" s="60"/>
      <c r="D23" s="60"/>
      <c r="E23" s="60"/>
      <c r="F23" s="60"/>
      <c r="G23" s="60"/>
      <c r="H23" s="60"/>
      <c r="I23" s="60"/>
      <c r="J23" s="60"/>
      <c r="K23" s="60"/>
      <c r="L23" s="60"/>
      <c r="M23" s="60"/>
      <c r="N23" s="60"/>
      <c r="O23" s="60"/>
      <c r="P23" s="60"/>
      <c r="Q23" s="60"/>
      <c r="R23" s="60"/>
      <c r="S23" s="60"/>
      <c r="T23" s="60"/>
      <c r="U23" s="60"/>
      <c r="V23" s="60"/>
      <c r="W23" s="60"/>
      <c r="X23" s="60"/>
      <c r="Y23" s="60"/>
      <c r="Z23" s="60"/>
      <c r="AA23" s="60"/>
      <c r="AB23" s="60"/>
      <c r="AC23" s="60"/>
      <c r="AD23" s="60"/>
      <c r="AE23" s="60"/>
      <c r="AF23" s="60"/>
      <c r="AG23" s="60"/>
      <c r="AH23" s="60"/>
      <c r="AI23" s="60"/>
      <c r="AJ23" s="60"/>
      <c r="AK23" s="60"/>
      <c r="AL23" s="60"/>
      <c r="AM23" s="60"/>
      <c r="AN23" s="60"/>
      <c r="AO23" s="60"/>
      <c r="AP23" s="60"/>
      <c r="AQ23" s="60"/>
      <c r="AR23" s="60"/>
      <c r="AS23" s="60"/>
      <c r="AT23" s="60"/>
      <c r="AU23" s="60"/>
      <c r="AV23" s="60"/>
      <c r="AW23" s="60"/>
      <c r="AX23" s="60"/>
      <c r="AY23" s="60"/>
      <c r="AZ23" s="60"/>
      <c r="BA23" s="60"/>
      <c r="BB23" s="60"/>
      <c r="BC23" s="60"/>
      <c r="BD23" s="60"/>
      <c r="BE23" s="60"/>
      <c r="BF23" s="60"/>
      <c r="BG23" s="60"/>
      <c r="BH23" s="60"/>
      <c r="BI23" s="60"/>
      <c r="BJ23" s="60"/>
      <c r="BK23" s="60"/>
      <c r="BL23" s="60"/>
      <c r="BM23" s="60"/>
    </row>
    <row r="26" spans="1:66" x14ac:dyDescent="0.25">
      <c r="A26" s="2" t="s">
        <v>54</v>
      </c>
      <c r="B26" s="3" t="s">
        <v>26</v>
      </c>
      <c r="C26" s="41" t="s">
        <v>59</v>
      </c>
      <c r="D26" s="42" t="s">
        <v>60</v>
      </c>
      <c r="M26" t="s">
        <v>62</v>
      </c>
    </row>
    <row r="27" spans="1:66" ht="21" x14ac:dyDescent="0.35">
      <c r="A27" s="5" t="s">
        <v>55</v>
      </c>
      <c r="B27" s="26">
        <f>U9*100</f>
        <v>35</v>
      </c>
      <c r="C27" s="38">
        <f>U17*100</f>
        <v>8.4782608695652186</v>
      </c>
      <c r="D27">
        <f>U20*100</f>
        <v>56.521739130434781</v>
      </c>
      <c r="M27" s="11" t="s">
        <v>63</v>
      </c>
    </row>
    <row r="28" spans="1:66" x14ac:dyDescent="0.25">
      <c r="A28" s="5" t="s">
        <v>56</v>
      </c>
      <c r="B28">
        <f>AQ9*100</f>
        <v>38.311528017773391</v>
      </c>
      <c r="C28">
        <f>AQ18*100</f>
        <v>6.2453715132066172</v>
      </c>
      <c r="D28">
        <f>AQ20*100</f>
        <v>55.443100469019988</v>
      </c>
    </row>
    <row r="29" spans="1:66" x14ac:dyDescent="0.25">
      <c r="A29" s="5" t="s">
        <v>57</v>
      </c>
      <c r="B29">
        <f>BM9*100</f>
        <v>31.396957123098208</v>
      </c>
      <c r="C29">
        <f>BM18*100</f>
        <v>8.6030428769017959</v>
      </c>
      <c r="D29">
        <f>BM20*100</f>
        <v>60</v>
      </c>
    </row>
    <row r="30" spans="1:66" x14ac:dyDescent="0.25">
      <c r="A30" s="6" t="s">
        <v>58</v>
      </c>
      <c r="B30" s="10">
        <f>SLOPE(B27:B29,$C$27:$C$29)</f>
        <v>-2.2865722373358688</v>
      </c>
      <c r="C30" s="10"/>
      <c r="D30" s="10">
        <f>SLOPE(D27:D29,$C$27:$C$29)</f>
        <v>1.2865722373358714</v>
      </c>
      <c r="E30" s="10">
        <f>SUM(B30,D30)</f>
        <v>-0.99999999999999734</v>
      </c>
    </row>
    <row r="33" spans="1:20" hidden="1" x14ac:dyDescent="0.25"/>
    <row r="34" spans="1:20" hidden="1" x14ac:dyDescent="0.25">
      <c r="A34" s="1" t="s">
        <v>0</v>
      </c>
      <c r="B34" s="1" t="s">
        <v>1</v>
      </c>
      <c r="C34" s="1" t="s">
        <v>2</v>
      </c>
      <c r="D34" s="1" t="s">
        <v>3</v>
      </c>
      <c r="E34" s="1" t="s">
        <v>4</v>
      </c>
      <c r="F34" s="1" t="s">
        <v>5</v>
      </c>
      <c r="G34" s="1" t="s">
        <v>6</v>
      </c>
      <c r="H34" s="1" t="s">
        <v>7</v>
      </c>
      <c r="I34" s="1" t="s">
        <v>8</v>
      </c>
      <c r="J34" s="1" t="s">
        <v>9</v>
      </c>
      <c r="K34" s="1" t="s">
        <v>10</v>
      </c>
      <c r="L34" s="1" t="s">
        <v>11</v>
      </c>
      <c r="M34" s="1" t="s">
        <v>12</v>
      </c>
      <c r="N34" s="1" t="s">
        <v>13</v>
      </c>
      <c r="O34" s="1" t="s">
        <v>14</v>
      </c>
      <c r="P34" s="1" t="s">
        <v>15</v>
      </c>
      <c r="Q34" s="1" t="s">
        <v>16</v>
      </c>
      <c r="R34" s="1" t="s">
        <v>17</v>
      </c>
      <c r="S34" s="1" t="s">
        <v>18</v>
      </c>
      <c r="T34" s="1" t="s">
        <v>19</v>
      </c>
    </row>
    <row r="35" spans="1:20" hidden="1" x14ac:dyDescent="0.25">
      <c r="A35" s="3" t="s">
        <v>64</v>
      </c>
      <c r="B35" t="e">
        <f>(B4+X4+AT4)-(#REF!*(B17+X18+AT18))</f>
        <v>#REF!</v>
      </c>
      <c r="C35" t="e">
        <f>(C4+Y4+AU4)-(#REF!*(C17+Y18+AU18))</f>
        <v>#REF!</v>
      </c>
      <c r="D35" t="e">
        <f>(D4+Z4+AV4)-(#REF!*(D17+Z18+AV18))</f>
        <v>#REF!</v>
      </c>
      <c r="E35" t="e">
        <f>(E4+AA4+AW4)-(#REF!*(E17+AA18+AW18))</f>
        <v>#REF!</v>
      </c>
      <c r="F35" t="e">
        <f>(F4+AB4+AX4)-(#REF!*(F17+AB18+AX18))</f>
        <v>#REF!</v>
      </c>
      <c r="G35" t="e">
        <f>(G4+AC4+AY4)-(#REF!*(G17+AC18+AY18))</f>
        <v>#REF!</v>
      </c>
      <c r="H35" t="e">
        <f>(H4+AD4+AZ4)-(#REF!*(H17+AD18+AZ18))</f>
        <v>#REF!</v>
      </c>
      <c r="I35" t="e">
        <f>(I4+AE4+BA4)-(#REF!*(I17+AE18+BA18))</f>
        <v>#REF!</v>
      </c>
      <c r="J35" t="e">
        <f>(J4+AF4+BB4)-(#REF!*(J17+AF18+BB18))</f>
        <v>#REF!</v>
      </c>
      <c r="K35" t="e">
        <f>(K4+AG4+BC4)-(#REF!*(K17+AG18+BC18))</f>
        <v>#REF!</v>
      </c>
      <c r="L35" t="e">
        <f>(L4+AH4+BD4)-(#REF!*(L17+AH18+BD18))</f>
        <v>#REF!</v>
      </c>
      <c r="M35" t="e">
        <f>(M4+AI4+BE4)-(#REF!*(M17+AI18+BE18))</f>
        <v>#REF!</v>
      </c>
      <c r="N35" t="e">
        <f>(N4+AJ4+BF4)-(#REF!*(N17+AJ18+BF18))</f>
        <v>#REF!</v>
      </c>
      <c r="O35" t="e">
        <f>(O4+AK4+BG4)-(#REF!*(O17+AK18+BG18))</f>
        <v>#REF!</v>
      </c>
      <c r="P35" t="e">
        <f>(P4+AL4+BH4)-(#REF!*(P17+AL18+BH18))</f>
        <v>#REF!</v>
      </c>
      <c r="Q35" t="e">
        <f>(Q4+AM4+BI4)-(#REF!*(Q17+AM18+BI18))</f>
        <v>#REF!</v>
      </c>
      <c r="R35" t="e">
        <f>(R4+AN4+BJ4)-(#REF!*(R17+AN18+BJ18))</f>
        <v>#REF!</v>
      </c>
      <c r="S35" t="e">
        <f>(S4+AO4+BK4)-(#REF!*(S17+AO18+BK18))</f>
        <v>#REF!</v>
      </c>
      <c r="T35" t="e">
        <f>SUM(B35:S35)</f>
        <v>#REF!</v>
      </c>
    </row>
    <row r="36" spans="1:20" hidden="1" x14ac:dyDescent="0.25">
      <c r="A36" s="3" t="s">
        <v>65</v>
      </c>
      <c r="B36" t="e">
        <f>(B6+X6+AT6)-(#REF!*(B17+X18+AT18))</f>
        <v>#REF!</v>
      </c>
      <c r="C36" t="e">
        <f>(C6+Y6+AU6)-(#REF!*(C17+Y18+AU18))</f>
        <v>#REF!</v>
      </c>
      <c r="D36" t="e">
        <f>(D6+Z6+AV6)-(#REF!*(D17+Z18+AV18))</f>
        <v>#REF!</v>
      </c>
      <c r="E36" t="e">
        <f>(E6+AA6+AW6)-(#REF!*(E17+AA18+AW18))</f>
        <v>#REF!</v>
      </c>
      <c r="F36" t="e">
        <f>(F6+AB6+AX6)-(#REF!*(F17+AB18+AX18))</f>
        <v>#REF!</v>
      </c>
      <c r="G36" t="e">
        <f>(G6+AC6+AY6)-(#REF!*(G17+AC18+AY18))</f>
        <v>#REF!</v>
      </c>
      <c r="H36" t="e">
        <f>(H6+AD6+AZ6)-(#REF!*(H17+AD18+AZ18))</f>
        <v>#REF!</v>
      </c>
      <c r="I36" t="e">
        <f>(I6+AE6+BA6)-(#REF!*(I17+AE18+BA18))</f>
        <v>#REF!</v>
      </c>
      <c r="J36" t="e">
        <f>(J6+AF6+BB6)-(#REF!*(J17+AF18+BB18))</f>
        <v>#REF!</v>
      </c>
      <c r="K36" t="e">
        <f>(K6+AG6+BC6)-(#REF!*(K17+AG18+BC18))</f>
        <v>#REF!</v>
      </c>
      <c r="L36" t="e">
        <f>(L6+AH6+BD6)-(#REF!*(L17+AH18+BD18))</f>
        <v>#REF!</v>
      </c>
      <c r="M36" t="e">
        <f>(M6+AI6+BE6)-(#REF!*(M17+AI18+BE18))</f>
        <v>#REF!</v>
      </c>
      <c r="N36" t="e">
        <f>(N6+AJ6+BF6)-(#REF!*(N17+AJ18+BF18))</f>
        <v>#REF!</v>
      </c>
      <c r="O36" t="e">
        <f>(O6+AK6+BG6)-(#REF!*(O17+AK18+BG18))</f>
        <v>#REF!</v>
      </c>
      <c r="P36" t="e">
        <f>(P6+AL6+BH6)-(#REF!*(P17+AL18+BH18))</f>
        <v>#REF!</v>
      </c>
      <c r="Q36" t="e">
        <f>(Q6+AM6+BI6)-(#REF!*(Q17+AM18+BI18))</f>
        <v>#REF!</v>
      </c>
      <c r="R36" t="e">
        <f>(R6+AN6+BJ6)-(#REF!*(R17+AN18+BJ18))</f>
        <v>#REF!</v>
      </c>
      <c r="S36" t="e">
        <f>(S6+AO6+BK6)-(#REF!*(S17+AO18+BK18))</f>
        <v>#REF!</v>
      </c>
      <c r="T36" t="e">
        <f t="shared" ref="T36:T40" si="12">SUM(B36:S36)</f>
        <v>#REF!</v>
      </c>
    </row>
    <row r="37" spans="1:20" hidden="1" x14ac:dyDescent="0.25">
      <c r="A37" s="3" t="s">
        <v>66</v>
      </c>
      <c r="B37">
        <f>(B9+X9+AT9)-($B$30*(B17+X18+AT18))</f>
        <v>6.6686685537836938</v>
      </c>
      <c r="C37">
        <f t="shared" ref="C37:S37" si="13">C9-($B$30*C17)</f>
        <v>0</v>
      </c>
      <c r="D37">
        <f t="shared" si="13"/>
        <v>0</v>
      </c>
      <c r="E37">
        <f t="shared" si="13"/>
        <v>0</v>
      </c>
      <c r="F37">
        <f t="shared" si="13"/>
        <v>0</v>
      </c>
      <c r="G37">
        <f t="shared" si="13"/>
        <v>0.33333333333333331</v>
      </c>
      <c r="H37">
        <f t="shared" si="13"/>
        <v>0.66666666666666663</v>
      </c>
      <c r="I37">
        <f t="shared" si="13"/>
        <v>1.4288574124452895</v>
      </c>
      <c r="J37">
        <f t="shared" si="13"/>
        <v>1.4288574124452895</v>
      </c>
      <c r="K37">
        <f t="shared" si="13"/>
        <v>1.4288574124452895</v>
      </c>
      <c r="L37">
        <f t="shared" si="13"/>
        <v>1.666666666666667</v>
      </c>
      <c r="M37">
        <f t="shared" si="13"/>
        <v>4.8577148248905786</v>
      </c>
      <c r="N37">
        <f t="shared" si="13"/>
        <v>4.1910481582239125</v>
      </c>
      <c r="O37">
        <f t="shared" si="13"/>
        <v>5.9532389040025357</v>
      </c>
      <c r="P37">
        <f t="shared" si="13"/>
        <v>5.333333333333333</v>
      </c>
      <c r="Q37">
        <f t="shared" si="13"/>
        <v>9.1910481582239125</v>
      </c>
      <c r="R37">
        <f t="shared" si="13"/>
        <v>9.1442870622264483</v>
      </c>
      <c r="S37">
        <f t="shared" si="13"/>
        <v>37.768196407129707</v>
      </c>
      <c r="T37">
        <f t="shared" si="12"/>
        <v>90.060774305816665</v>
      </c>
    </row>
    <row r="38" spans="1:20" hidden="1" x14ac:dyDescent="0.25">
      <c r="A38" s="3" t="s">
        <v>67</v>
      </c>
      <c r="B38" t="e">
        <f>(B10+X10+AT10)-(#REF!*(B17+X18+AT18))</f>
        <v>#REF!</v>
      </c>
      <c r="C38" t="e">
        <f>(C10+Y10+AU10)-(#REF!*(C17+Y18+AU18))</f>
        <v>#REF!</v>
      </c>
      <c r="D38" t="e">
        <f>(D10+Z10+AV10)-(#REF!*(D17+Z18+AV18))</f>
        <v>#REF!</v>
      </c>
      <c r="E38" t="e">
        <f>(E10+AA10+AW10)-(#REF!*(E17+AA18+AW18))</f>
        <v>#REF!</v>
      </c>
      <c r="F38" t="e">
        <f>(F10+AB10+AX10)-(#REF!*(F17+AB18+AX18))</f>
        <v>#REF!</v>
      </c>
      <c r="G38" t="e">
        <f>(G10+AC10+AY10)-(#REF!*(G17+AC18+AY18))</f>
        <v>#REF!</v>
      </c>
      <c r="H38" t="e">
        <f>(H10+AD10+AZ10)-(#REF!*(H17+AD18+AZ18))</f>
        <v>#REF!</v>
      </c>
      <c r="I38" t="e">
        <f>(I10+AE10+BA10)-(#REF!*(I17+AE18+BA18))</f>
        <v>#REF!</v>
      </c>
      <c r="J38" t="e">
        <f>(J10+AF10+BB10)-(#REF!*(J17+AF18+BB18))</f>
        <v>#REF!</v>
      </c>
      <c r="K38" t="e">
        <f>(K10+AG10+BC10)-(#REF!*(K17+AG18+BC18))</f>
        <v>#REF!</v>
      </c>
      <c r="L38" t="e">
        <f>(L10+AH10+BD10)-(#REF!*(L17+AH18+BD18))</f>
        <v>#REF!</v>
      </c>
      <c r="M38" t="e">
        <f>(M10+AI10+BE10)-(#REF!*(M17+AI18+BE18))</f>
        <v>#REF!</v>
      </c>
      <c r="N38" t="e">
        <f>(N10+AJ10+BF10)-(#REF!*(N17+AJ18+BF18))</f>
        <v>#REF!</v>
      </c>
      <c r="O38" t="e">
        <f>(O10+AK10+BG10)-(#REF!*(O17+AK18+BG18))</f>
        <v>#REF!</v>
      </c>
      <c r="P38" t="e">
        <f>(P10+AL10+BH10)-(#REF!*(P17+AL18+BH18))</f>
        <v>#REF!</v>
      </c>
      <c r="Q38" t="e">
        <f>(Q10+AM10+BI10)-(#REF!*(Q17+AM18+BI18))</f>
        <v>#REF!</v>
      </c>
      <c r="R38" t="e">
        <f>(R10+AN10+BJ10)-(#REF!*(R17+AN18+BJ18))</f>
        <v>#REF!</v>
      </c>
      <c r="S38" t="e">
        <f>(S10+AO10+BK10)-(#REF!*(S17+AO18+BK18))</f>
        <v>#REF!</v>
      </c>
      <c r="T38" t="e">
        <f t="shared" si="12"/>
        <v>#REF!</v>
      </c>
    </row>
    <row r="39" spans="1:20" hidden="1" x14ac:dyDescent="0.25">
      <c r="A39" s="4" t="s">
        <v>68</v>
      </c>
      <c r="T39">
        <f t="shared" si="12"/>
        <v>0</v>
      </c>
    </row>
    <row r="40" spans="1:20" hidden="1" x14ac:dyDescent="0.25">
      <c r="A40" s="3" t="s">
        <v>53</v>
      </c>
      <c r="B40">
        <f t="shared" ref="B40:S40" si="14">(B20+X20+AT20)-($D$30*(B17+X18+AT18))</f>
        <v>99.664664779549653</v>
      </c>
      <c r="C40">
        <f t="shared" si="14"/>
        <v>15.18904627110688</v>
      </c>
      <c r="D40">
        <f t="shared" si="14"/>
        <v>8</v>
      </c>
      <c r="E40">
        <f t="shared" si="14"/>
        <v>9.1890462711068821</v>
      </c>
      <c r="F40">
        <f t="shared" si="14"/>
        <v>17.426855525328257</v>
      </c>
      <c r="G40">
        <f t="shared" si="14"/>
        <v>18.189046271106875</v>
      </c>
      <c r="H40">
        <f t="shared" si="14"/>
        <v>22.3313314462163</v>
      </c>
      <c r="I40">
        <f t="shared" si="14"/>
        <v>25.189046271106879</v>
      </c>
      <c r="J40">
        <f t="shared" si="14"/>
        <v>37.995996225765936</v>
      </c>
      <c r="K40">
        <f t="shared" si="14"/>
        <v>41.520377717323179</v>
      </c>
      <c r="L40">
        <f t="shared" si="14"/>
        <v>48.995996225765936</v>
      </c>
      <c r="M40">
        <f t="shared" si="14"/>
        <v>64.898470259536936</v>
      </c>
      <c r="N40">
        <f t="shared" si="14"/>
        <v>78.229801705753232</v>
      </c>
      <c r="O40">
        <f t="shared" si="14"/>
        <v>100.51637394308911</v>
      </c>
      <c r="P40">
        <f t="shared" si="14"/>
        <v>95.605892360849978</v>
      </c>
      <c r="Q40">
        <f t="shared" si="14"/>
        <v>126.17303117417059</v>
      </c>
      <c r="R40">
        <f t="shared" si="14"/>
        <v>149.31531634928001</v>
      </c>
      <c r="S40">
        <f t="shared" si="14"/>
        <v>341.30202083176653</v>
      </c>
      <c r="T40">
        <f t="shared" si="12"/>
        <v>1299.7323136288232</v>
      </c>
    </row>
    <row r="41" spans="1:20" hidden="1" x14ac:dyDescent="0.25">
      <c r="A41" t="s">
        <v>69</v>
      </c>
      <c r="B41" t="e">
        <f>SUM(B35:B40)</f>
        <v>#REF!</v>
      </c>
      <c r="C41" t="e">
        <f t="shared" ref="C41:S41" si="15">SUM(C35:C40)</f>
        <v>#REF!</v>
      </c>
      <c r="D41" t="e">
        <f t="shared" si="15"/>
        <v>#REF!</v>
      </c>
      <c r="E41" t="e">
        <f t="shared" si="15"/>
        <v>#REF!</v>
      </c>
      <c r="F41" t="e">
        <f t="shared" si="15"/>
        <v>#REF!</v>
      </c>
      <c r="G41" t="e">
        <f t="shared" si="15"/>
        <v>#REF!</v>
      </c>
      <c r="H41" t="e">
        <f t="shared" si="15"/>
        <v>#REF!</v>
      </c>
      <c r="I41" t="e">
        <f t="shared" si="15"/>
        <v>#REF!</v>
      </c>
      <c r="J41" t="e">
        <f t="shared" si="15"/>
        <v>#REF!</v>
      </c>
      <c r="K41" t="e">
        <f t="shared" si="15"/>
        <v>#REF!</v>
      </c>
      <c r="L41" t="e">
        <f t="shared" si="15"/>
        <v>#REF!</v>
      </c>
      <c r="M41" t="e">
        <f t="shared" si="15"/>
        <v>#REF!</v>
      </c>
      <c r="N41" t="e">
        <f t="shared" si="15"/>
        <v>#REF!</v>
      </c>
      <c r="O41" t="e">
        <f t="shared" si="15"/>
        <v>#REF!</v>
      </c>
      <c r="P41" t="e">
        <f t="shared" si="15"/>
        <v>#REF!</v>
      </c>
      <c r="Q41" t="e">
        <f t="shared" si="15"/>
        <v>#REF!</v>
      </c>
      <c r="R41" t="e">
        <f t="shared" si="15"/>
        <v>#REF!</v>
      </c>
      <c r="S41" t="e">
        <f t="shared" si="15"/>
        <v>#REF!</v>
      </c>
      <c r="T41" s="12" t="e">
        <f>SUM(B41:S41)</f>
        <v>#REF!</v>
      </c>
    </row>
    <row r="42" spans="1:20" hidden="1" x14ac:dyDescent="0.25"/>
    <row r="45" spans="1:20" x14ac:dyDescent="0.25">
      <c r="A45" s="62" t="s">
        <v>83</v>
      </c>
      <c r="B45" s="62"/>
      <c r="C45" s="62"/>
      <c r="D45" s="62"/>
      <c r="E45" s="62"/>
      <c r="F45" s="62"/>
      <c r="G45" s="62"/>
      <c r="H45" s="62"/>
      <c r="I45" s="62"/>
      <c r="J45" s="62"/>
      <c r="K45" s="62"/>
      <c r="L45" s="62"/>
      <c r="M45" s="62"/>
      <c r="N45" s="62"/>
      <c r="O45" s="62"/>
      <c r="P45" s="62"/>
      <c r="Q45" s="62"/>
      <c r="R45" s="62"/>
      <c r="S45" s="62"/>
      <c r="T45" s="62"/>
    </row>
    <row r="46" spans="1:20" x14ac:dyDescent="0.25">
      <c r="A46" s="62"/>
      <c r="B46" s="62"/>
      <c r="C46" s="62"/>
      <c r="D46" s="62"/>
      <c r="E46" s="62"/>
      <c r="F46" s="62"/>
      <c r="G46" s="62"/>
      <c r="H46" s="62"/>
      <c r="I46" s="62"/>
      <c r="J46" s="62"/>
      <c r="K46" s="62"/>
      <c r="L46" s="62"/>
      <c r="M46" s="62"/>
      <c r="N46" s="62"/>
      <c r="O46" s="62"/>
      <c r="P46" s="62"/>
      <c r="Q46" s="62"/>
      <c r="R46" s="62"/>
      <c r="S46" s="62"/>
      <c r="T46" s="62"/>
    </row>
    <row r="48" spans="1:20" x14ac:dyDescent="0.25">
      <c r="A48" t="s">
        <v>84</v>
      </c>
    </row>
    <row r="49" spans="1:20" x14ac:dyDescent="0.25">
      <c r="A49" s="1" t="s">
        <v>0</v>
      </c>
      <c r="B49" s="1" t="s">
        <v>1</v>
      </c>
      <c r="C49" s="1" t="s">
        <v>2</v>
      </c>
      <c r="D49" s="1" t="s">
        <v>3</v>
      </c>
      <c r="E49" s="1" t="s">
        <v>4</v>
      </c>
      <c r="F49" s="1" t="s">
        <v>5</v>
      </c>
      <c r="G49" s="1" t="s">
        <v>6</v>
      </c>
      <c r="H49" s="1" t="s">
        <v>7</v>
      </c>
      <c r="I49" s="1" t="s">
        <v>8</v>
      </c>
      <c r="J49" s="1" t="s">
        <v>9</v>
      </c>
      <c r="K49" s="1" t="s">
        <v>10</v>
      </c>
      <c r="L49" s="1" t="s">
        <v>11</v>
      </c>
      <c r="M49" s="1" t="s">
        <v>12</v>
      </c>
      <c r="N49" s="1" t="s">
        <v>13</v>
      </c>
      <c r="O49" s="1" t="s">
        <v>14</v>
      </c>
      <c r="P49" s="1" t="s">
        <v>15</v>
      </c>
      <c r="Q49" s="1" t="s">
        <v>16</v>
      </c>
      <c r="R49" s="1" t="s">
        <v>17</v>
      </c>
      <c r="S49" s="1" t="s">
        <v>18</v>
      </c>
      <c r="T49" s="1" t="s">
        <v>19</v>
      </c>
    </row>
    <row r="50" spans="1:20" x14ac:dyDescent="0.25">
      <c r="A50" s="3" t="s">
        <v>23</v>
      </c>
      <c r="B50">
        <v>0</v>
      </c>
      <c r="C50">
        <v>0</v>
      </c>
      <c r="D50">
        <v>0</v>
      </c>
      <c r="E50">
        <v>0</v>
      </c>
      <c r="F50">
        <v>0</v>
      </c>
      <c r="G50">
        <v>0</v>
      </c>
      <c r="H50">
        <v>0</v>
      </c>
      <c r="I50">
        <v>0</v>
      </c>
      <c r="J50">
        <v>0</v>
      </c>
      <c r="K50">
        <v>0</v>
      </c>
      <c r="L50">
        <v>0</v>
      </c>
      <c r="M50">
        <v>0</v>
      </c>
      <c r="N50">
        <v>0</v>
      </c>
      <c r="O50">
        <v>0</v>
      </c>
      <c r="P50">
        <v>0</v>
      </c>
      <c r="Q50">
        <v>0</v>
      </c>
      <c r="R50">
        <v>0</v>
      </c>
      <c r="S50">
        <v>0</v>
      </c>
      <c r="T50">
        <f t="shared" ref="T50:T52" si="16">SUM(B50:S50)</f>
        <v>0</v>
      </c>
    </row>
    <row r="51" spans="1:20" x14ac:dyDescent="0.25">
      <c r="A51" s="3" t="s">
        <v>26</v>
      </c>
      <c r="B51">
        <f>B9+X9+AT9</f>
        <v>1.333333333333333</v>
      </c>
      <c r="C51">
        <f t="shared" ref="C51:R51" si="17">C9+Y9+AU9</f>
        <v>1.6666666666666663</v>
      </c>
      <c r="D51">
        <f t="shared" si="17"/>
        <v>0.66666666666666663</v>
      </c>
      <c r="E51">
        <f t="shared" si="17"/>
        <v>1.6666666666666665</v>
      </c>
      <c r="F51">
        <f t="shared" si="17"/>
        <v>1.3333333333333333</v>
      </c>
      <c r="G51">
        <f t="shared" si="17"/>
        <v>1.9999999999999996</v>
      </c>
      <c r="H51">
        <f t="shared" si="17"/>
        <v>4.3333333333333321</v>
      </c>
      <c r="I51">
        <f t="shared" si="17"/>
        <v>5.6666666666666661</v>
      </c>
      <c r="J51">
        <f t="shared" si="17"/>
        <v>9</v>
      </c>
      <c r="K51">
        <f t="shared" si="17"/>
        <v>15.333333333333334</v>
      </c>
      <c r="L51">
        <f t="shared" si="17"/>
        <v>29.666666666666664</v>
      </c>
      <c r="M51">
        <f t="shared" si="17"/>
        <v>39</v>
      </c>
      <c r="N51">
        <f t="shared" si="17"/>
        <v>45.666666666666671</v>
      </c>
      <c r="O51">
        <f t="shared" si="17"/>
        <v>61.999999999999993</v>
      </c>
      <c r="P51">
        <f t="shared" si="17"/>
        <v>82.333333333333343</v>
      </c>
      <c r="Q51">
        <f t="shared" si="17"/>
        <v>115.00000000000001</v>
      </c>
      <c r="R51">
        <f t="shared" si="17"/>
        <v>128.66666666666669</v>
      </c>
      <c r="S51">
        <f>S9+AO9+BK9</f>
        <v>404</v>
      </c>
      <c r="T51">
        <f t="shared" si="16"/>
        <v>949.33333333333326</v>
      </c>
    </row>
    <row r="52" spans="1:20" x14ac:dyDescent="0.25">
      <c r="A52" s="3" t="s">
        <v>34</v>
      </c>
      <c r="B52" s="3">
        <f>B17+X18+AT18</f>
        <v>2.3333333333333335</v>
      </c>
      <c r="C52" s="3">
        <f t="shared" ref="C52:S52" si="18">C17+Y18+AU18</f>
        <v>1.6666666666666665</v>
      </c>
      <c r="D52" s="3">
        <f t="shared" si="18"/>
        <v>0</v>
      </c>
      <c r="E52" s="3">
        <f t="shared" si="18"/>
        <v>1.6666666666666665</v>
      </c>
      <c r="F52" s="3">
        <f t="shared" si="18"/>
        <v>1.9999999999999996</v>
      </c>
      <c r="G52" s="3">
        <f t="shared" si="18"/>
        <v>1.6666666666666665</v>
      </c>
      <c r="H52" s="3">
        <f t="shared" si="18"/>
        <v>2.333333333333333</v>
      </c>
      <c r="I52" s="3">
        <f t="shared" si="18"/>
        <v>1.6666666666666665</v>
      </c>
      <c r="J52" s="3">
        <f t="shared" si="18"/>
        <v>4.6666666666666661</v>
      </c>
      <c r="K52" s="3">
        <f t="shared" si="18"/>
        <v>3.9999999999999991</v>
      </c>
      <c r="L52" s="3">
        <f t="shared" si="18"/>
        <v>4.666666666666667</v>
      </c>
      <c r="M52" s="3">
        <f t="shared" si="18"/>
        <v>7.3333333333333339</v>
      </c>
      <c r="N52" s="3">
        <f t="shared" si="18"/>
        <v>9.6666666666666679</v>
      </c>
      <c r="O52" s="3">
        <f t="shared" si="18"/>
        <v>8.6666666666666679</v>
      </c>
      <c r="P52" s="3">
        <f t="shared" si="18"/>
        <v>15.333333333333332</v>
      </c>
      <c r="Q52" s="3">
        <f t="shared" si="18"/>
        <v>20.333333333333336</v>
      </c>
      <c r="R52" s="3">
        <f t="shared" si="18"/>
        <v>21</v>
      </c>
      <c r="S52" s="3">
        <f t="shared" si="18"/>
        <v>92</v>
      </c>
      <c r="T52">
        <f t="shared" si="16"/>
        <v>201</v>
      </c>
    </row>
    <row r="53" spans="1:20" x14ac:dyDescent="0.25">
      <c r="A53" s="3" t="s">
        <v>61</v>
      </c>
      <c r="B53">
        <f>B20+X20+AT20</f>
        <v>102.66666666666669</v>
      </c>
      <c r="C53">
        <f t="shared" ref="C53:S53" si="19">C20+Y20+AU20</f>
        <v>17.333333333333332</v>
      </c>
      <c r="D53">
        <f t="shared" si="19"/>
        <v>8</v>
      </c>
      <c r="E53">
        <f t="shared" si="19"/>
        <v>11.333333333333334</v>
      </c>
      <c r="F53">
        <f t="shared" si="19"/>
        <v>20</v>
      </c>
      <c r="G53">
        <f t="shared" si="19"/>
        <v>20.333333333333329</v>
      </c>
      <c r="H53">
        <f t="shared" si="19"/>
        <v>25.333333333333332</v>
      </c>
      <c r="I53">
        <f t="shared" si="19"/>
        <v>27.333333333333332</v>
      </c>
      <c r="J53">
        <f t="shared" si="19"/>
        <v>44</v>
      </c>
      <c r="K53">
        <f t="shared" si="19"/>
        <v>46.666666666666664</v>
      </c>
      <c r="L53">
        <f t="shared" si="19"/>
        <v>55</v>
      </c>
      <c r="M53">
        <f t="shared" si="19"/>
        <v>74.333333333333329</v>
      </c>
      <c r="N53">
        <f t="shared" si="19"/>
        <v>90.666666666666657</v>
      </c>
      <c r="O53">
        <f t="shared" si="19"/>
        <v>111.66666666666666</v>
      </c>
      <c r="P53">
        <f t="shared" si="19"/>
        <v>115.33333333333334</v>
      </c>
      <c r="Q53">
        <f t="shared" si="19"/>
        <v>152.33333333333331</v>
      </c>
      <c r="R53">
        <f t="shared" si="19"/>
        <v>176.33333333333331</v>
      </c>
      <c r="S53">
        <f t="shared" si="19"/>
        <v>459.66666666666669</v>
      </c>
      <c r="T53">
        <f>SUM(B53:S53)</f>
        <v>1558.3333333333333</v>
      </c>
    </row>
    <row r="54" spans="1:20" x14ac:dyDescent="0.25">
      <c r="A54" s="3" t="s">
        <v>19</v>
      </c>
      <c r="B54">
        <f>SUM(B50:B53)</f>
        <v>106.33333333333336</v>
      </c>
      <c r="C54">
        <f t="shared" ref="C54:S54" si="20">SUM(C50:C53)</f>
        <v>20.666666666666664</v>
      </c>
      <c r="D54">
        <f t="shared" si="20"/>
        <v>8.6666666666666661</v>
      </c>
      <c r="E54">
        <f t="shared" si="20"/>
        <v>14.666666666666668</v>
      </c>
      <c r="F54">
        <f t="shared" si="20"/>
        <v>23.333333333333332</v>
      </c>
      <c r="G54">
        <f t="shared" si="20"/>
        <v>23.999999999999993</v>
      </c>
      <c r="H54">
        <f t="shared" si="20"/>
        <v>31.999999999999996</v>
      </c>
      <c r="I54">
        <f t="shared" si="20"/>
        <v>34.666666666666664</v>
      </c>
      <c r="J54">
        <f t="shared" si="20"/>
        <v>57.666666666666664</v>
      </c>
      <c r="K54">
        <f t="shared" si="20"/>
        <v>66</v>
      </c>
      <c r="L54">
        <f t="shared" si="20"/>
        <v>89.333333333333329</v>
      </c>
      <c r="M54">
        <f t="shared" si="20"/>
        <v>120.66666666666666</v>
      </c>
      <c r="N54">
        <f t="shared" si="20"/>
        <v>146</v>
      </c>
      <c r="O54">
        <f t="shared" si="20"/>
        <v>182.33333333333331</v>
      </c>
      <c r="P54">
        <f t="shared" si="20"/>
        <v>213</v>
      </c>
      <c r="Q54">
        <f t="shared" si="20"/>
        <v>287.66666666666663</v>
      </c>
      <c r="R54">
        <f t="shared" si="20"/>
        <v>326</v>
      </c>
      <c r="S54">
        <f t="shared" si="20"/>
        <v>955.66666666666674</v>
      </c>
      <c r="T54">
        <f>SUM(T50:T53)</f>
        <v>2708.6666666666665</v>
      </c>
    </row>
    <row r="58" spans="1:20" x14ac:dyDescent="0.25">
      <c r="A58" t="s">
        <v>85</v>
      </c>
    </row>
    <row r="59" spans="1:20" x14ac:dyDescent="0.25">
      <c r="A59" s="1" t="s">
        <v>0</v>
      </c>
      <c r="B59" s="1" t="s">
        <v>1</v>
      </c>
      <c r="C59" s="1" t="s">
        <v>2</v>
      </c>
      <c r="D59" s="1" t="s">
        <v>3</v>
      </c>
      <c r="E59" s="1" t="s">
        <v>4</v>
      </c>
      <c r="F59" s="1" t="s">
        <v>5</v>
      </c>
      <c r="G59" s="1" t="s">
        <v>6</v>
      </c>
      <c r="H59" s="1" t="s">
        <v>7</v>
      </c>
      <c r="I59" s="1" t="s">
        <v>8</v>
      </c>
      <c r="J59" s="1" t="s">
        <v>9</v>
      </c>
      <c r="K59" s="1" t="s">
        <v>10</v>
      </c>
      <c r="L59" s="1" t="s">
        <v>11</v>
      </c>
      <c r="M59" s="1" t="s">
        <v>12</v>
      </c>
      <c r="N59" s="1" t="s">
        <v>13</v>
      </c>
      <c r="O59" s="1" t="s">
        <v>14</v>
      </c>
      <c r="P59" s="1" t="s">
        <v>15</v>
      </c>
      <c r="Q59" s="1" t="s">
        <v>16</v>
      </c>
      <c r="R59" s="1" t="s">
        <v>17</v>
      </c>
      <c r="S59" s="1" t="s">
        <v>18</v>
      </c>
      <c r="T59" s="1" t="s">
        <v>19</v>
      </c>
    </row>
    <row r="60" spans="1:20" x14ac:dyDescent="0.25">
      <c r="A60" s="3" t="s">
        <v>26</v>
      </c>
      <c r="B60">
        <f t="shared" ref="B60:S60" si="21">B51-($B$30*B52)</f>
        <v>6.6686685537836938</v>
      </c>
      <c r="C60">
        <f t="shared" si="21"/>
        <v>5.4776203955597804</v>
      </c>
      <c r="D60">
        <f t="shared" si="21"/>
        <v>0.66666666666666663</v>
      </c>
      <c r="E60">
        <f t="shared" si="21"/>
        <v>5.4776203955597804</v>
      </c>
      <c r="F60">
        <f t="shared" si="21"/>
        <v>5.9064778080050697</v>
      </c>
      <c r="G60">
        <f t="shared" si="21"/>
        <v>5.8109537288931143</v>
      </c>
      <c r="H60">
        <f t="shared" si="21"/>
        <v>9.6686685537836929</v>
      </c>
      <c r="I60">
        <f t="shared" si="21"/>
        <v>9.4776203955597804</v>
      </c>
      <c r="J60">
        <f t="shared" si="21"/>
        <v>19.670670440900722</v>
      </c>
      <c r="K60">
        <f t="shared" si="21"/>
        <v>24.479622282676807</v>
      </c>
      <c r="L60">
        <f t="shared" si="21"/>
        <v>40.337337107567386</v>
      </c>
      <c r="M60">
        <f t="shared" si="21"/>
        <v>55.768196407129707</v>
      </c>
      <c r="N60">
        <f t="shared" si="21"/>
        <v>67.77019829424674</v>
      </c>
      <c r="O60">
        <f t="shared" si="21"/>
        <v>81.816959390244193</v>
      </c>
      <c r="P60">
        <f t="shared" si="21"/>
        <v>117.39410763914999</v>
      </c>
      <c r="Q60">
        <f t="shared" si="21"/>
        <v>161.49363549249603</v>
      </c>
      <c r="R60">
        <f t="shared" si="21"/>
        <v>176.68468365071993</v>
      </c>
      <c r="S60">
        <f t="shared" si="21"/>
        <v>614.36464583489987</v>
      </c>
      <c r="T60">
        <f t="shared" ref="T60:T61" si="22">SUM(B60:S60)</f>
        <v>1408.934353037843</v>
      </c>
    </row>
    <row r="61" spans="1:20" x14ac:dyDescent="0.25">
      <c r="A61" s="3" t="s">
        <v>34</v>
      </c>
      <c r="B61" s="3">
        <v>0</v>
      </c>
      <c r="C61" s="3">
        <v>0</v>
      </c>
      <c r="D61" s="3">
        <v>0</v>
      </c>
      <c r="E61" s="3">
        <v>0</v>
      </c>
      <c r="F61" s="3">
        <v>0</v>
      </c>
      <c r="G61" s="3">
        <v>0</v>
      </c>
      <c r="H61" s="3">
        <v>0</v>
      </c>
      <c r="I61" s="3">
        <v>0</v>
      </c>
      <c r="J61" s="3">
        <v>0</v>
      </c>
      <c r="K61" s="3">
        <v>0</v>
      </c>
      <c r="L61" s="3">
        <v>0</v>
      </c>
      <c r="M61" s="3">
        <v>0</v>
      </c>
      <c r="N61" s="3">
        <v>0</v>
      </c>
      <c r="O61" s="3">
        <v>0</v>
      </c>
      <c r="P61" s="3">
        <v>0</v>
      </c>
      <c r="Q61" s="3">
        <v>0</v>
      </c>
      <c r="R61" s="3">
        <v>0</v>
      </c>
      <c r="S61" s="3">
        <v>0</v>
      </c>
      <c r="T61">
        <f t="shared" si="22"/>
        <v>0</v>
      </c>
    </row>
    <row r="62" spans="1:20" x14ac:dyDescent="0.25">
      <c r="A62" s="3" t="s">
        <v>61</v>
      </c>
      <c r="B62">
        <f t="shared" ref="B62:S62" si="23">B53-($D$30*B52)</f>
        <v>99.664664779549653</v>
      </c>
      <c r="C62">
        <f t="shared" si="23"/>
        <v>15.18904627110688</v>
      </c>
      <c r="D62">
        <f t="shared" si="23"/>
        <v>8</v>
      </c>
      <c r="E62">
        <f t="shared" si="23"/>
        <v>9.1890462711068821</v>
      </c>
      <c r="F62">
        <f t="shared" si="23"/>
        <v>17.426855525328257</v>
      </c>
      <c r="G62">
        <f t="shared" si="23"/>
        <v>18.189046271106875</v>
      </c>
      <c r="H62">
        <f t="shared" si="23"/>
        <v>22.3313314462163</v>
      </c>
      <c r="I62">
        <f t="shared" si="23"/>
        <v>25.189046271106879</v>
      </c>
      <c r="J62">
        <f t="shared" si="23"/>
        <v>37.995996225765936</v>
      </c>
      <c r="K62">
        <f t="shared" si="23"/>
        <v>41.520377717323179</v>
      </c>
      <c r="L62">
        <f t="shared" si="23"/>
        <v>48.995996225765936</v>
      </c>
      <c r="M62">
        <f t="shared" si="23"/>
        <v>64.898470259536936</v>
      </c>
      <c r="N62">
        <f t="shared" si="23"/>
        <v>78.229801705753232</v>
      </c>
      <c r="O62">
        <f t="shared" si="23"/>
        <v>100.51637394308911</v>
      </c>
      <c r="P62">
        <f t="shared" si="23"/>
        <v>95.605892360849978</v>
      </c>
      <c r="Q62">
        <f t="shared" si="23"/>
        <v>126.17303117417059</v>
      </c>
      <c r="R62">
        <f t="shared" si="23"/>
        <v>149.31531634928001</v>
      </c>
      <c r="S62">
        <f t="shared" si="23"/>
        <v>341.30202083176653</v>
      </c>
      <c r="T62">
        <f>SUM(B62:S62)</f>
        <v>1299.7323136288232</v>
      </c>
    </row>
    <row r="63" spans="1:20" x14ac:dyDescent="0.25">
      <c r="A63" s="3" t="s">
        <v>19</v>
      </c>
      <c r="B63">
        <f t="shared" ref="B63:T63" si="24">SUM(B60:B62)</f>
        <v>106.33333333333334</v>
      </c>
      <c r="C63">
        <f t="shared" si="24"/>
        <v>20.666666666666661</v>
      </c>
      <c r="D63">
        <f t="shared" si="24"/>
        <v>8.6666666666666661</v>
      </c>
      <c r="E63">
        <f t="shared" si="24"/>
        <v>14.666666666666663</v>
      </c>
      <c r="F63">
        <f t="shared" si="24"/>
        <v>23.333333333333329</v>
      </c>
      <c r="G63">
        <f t="shared" si="24"/>
        <v>23.999999999999989</v>
      </c>
      <c r="H63">
        <f t="shared" si="24"/>
        <v>31.999999999999993</v>
      </c>
      <c r="I63">
        <f t="shared" si="24"/>
        <v>34.666666666666657</v>
      </c>
      <c r="J63">
        <f t="shared" si="24"/>
        <v>57.666666666666657</v>
      </c>
      <c r="K63">
        <f t="shared" si="24"/>
        <v>65.999999999999986</v>
      </c>
      <c r="L63">
        <f t="shared" si="24"/>
        <v>89.333333333333314</v>
      </c>
      <c r="M63">
        <f t="shared" si="24"/>
        <v>120.66666666666664</v>
      </c>
      <c r="N63">
        <f t="shared" si="24"/>
        <v>145.99999999999997</v>
      </c>
      <c r="O63">
        <f t="shared" si="24"/>
        <v>182.33333333333331</v>
      </c>
      <c r="P63">
        <f t="shared" si="24"/>
        <v>212.99999999999997</v>
      </c>
      <c r="Q63">
        <f t="shared" si="24"/>
        <v>287.66666666666663</v>
      </c>
      <c r="R63">
        <f t="shared" si="24"/>
        <v>325.99999999999994</v>
      </c>
      <c r="S63">
        <f t="shared" si="24"/>
        <v>955.6666666666664</v>
      </c>
      <c r="T63">
        <f t="shared" si="24"/>
        <v>2708.6666666666661</v>
      </c>
    </row>
    <row r="67" spans="1:20" ht="15.75" customHeight="1" x14ac:dyDescent="0.25">
      <c r="A67" s="51" t="s">
        <v>86</v>
      </c>
      <c r="B67" s="52"/>
      <c r="C67" s="52"/>
      <c r="D67" s="52"/>
      <c r="E67" s="52"/>
      <c r="F67" s="52"/>
      <c r="G67" s="52"/>
      <c r="H67" s="52"/>
      <c r="I67" s="52"/>
      <c r="J67" s="52"/>
      <c r="K67" s="52"/>
      <c r="L67" s="52"/>
      <c r="M67" s="52"/>
      <c r="N67" s="52"/>
      <c r="O67" s="52"/>
      <c r="P67" s="52"/>
      <c r="Q67" s="52"/>
      <c r="R67" s="52"/>
      <c r="S67" s="52"/>
      <c r="T67" s="53"/>
    </row>
    <row r="68" spans="1:20" x14ac:dyDescent="0.25">
      <c r="A68" s="54"/>
      <c r="B68" s="55"/>
      <c r="C68" s="55"/>
      <c r="D68" s="55"/>
      <c r="E68" s="55"/>
      <c r="F68" s="55"/>
      <c r="G68" s="55"/>
      <c r="H68" s="55"/>
      <c r="I68" s="55"/>
      <c r="J68" s="55"/>
      <c r="K68" s="55"/>
      <c r="L68" s="55"/>
      <c r="M68" s="55"/>
      <c r="N68" s="55"/>
      <c r="O68" s="55"/>
      <c r="P68" s="55"/>
      <c r="Q68" s="55"/>
      <c r="R68" s="55"/>
      <c r="S68" s="55"/>
      <c r="T68" s="56"/>
    </row>
    <row r="69" spans="1:20" x14ac:dyDescent="0.25">
      <c r="A69" s="57"/>
      <c r="B69" s="58"/>
      <c r="C69" s="58"/>
      <c r="D69" s="58"/>
      <c r="E69" s="58"/>
      <c r="F69" s="58"/>
      <c r="G69" s="58"/>
      <c r="H69" s="58"/>
      <c r="I69" s="58"/>
      <c r="J69" s="58"/>
      <c r="K69" s="58"/>
      <c r="L69" s="58"/>
      <c r="M69" s="58"/>
      <c r="N69" s="58"/>
      <c r="O69" s="58"/>
      <c r="P69" s="58"/>
      <c r="Q69" s="58"/>
      <c r="R69" s="58"/>
      <c r="S69" s="58"/>
      <c r="T69" s="59"/>
    </row>
    <row r="74" spans="1:20" ht="26.25" x14ac:dyDescent="0.4">
      <c r="A74" s="40" t="s">
        <v>88</v>
      </c>
      <c r="B74" s="35"/>
      <c r="C74" s="35"/>
      <c r="D74" s="35"/>
      <c r="E74" s="35"/>
      <c r="F74" s="35"/>
      <c r="G74" s="35"/>
      <c r="H74" s="35"/>
      <c r="I74" s="35"/>
      <c r="J74" s="35"/>
      <c r="K74" s="35"/>
      <c r="L74" s="35"/>
      <c r="M74" s="35"/>
      <c r="N74" s="35"/>
      <c r="O74" s="35"/>
      <c r="P74" s="35"/>
      <c r="Q74" s="35"/>
      <c r="R74" s="35"/>
      <c r="S74" s="35"/>
      <c r="T74" s="35"/>
    </row>
    <row r="77" spans="1:20" x14ac:dyDescent="0.25">
      <c r="A77" s="7" t="s">
        <v>50</v>
      </c>
    </row>
    <row r="79" spans="1:20" x14ac:dyDescent="0.25">
      <c r="A79" s="2" t="s">
        <v>54</v>
      </c>
      <c r="B79" s="7" t="s">
        <v>26</v>
      </c>
      <c r="C79" s="30" t="s">
        <v>59</v>
      </c>
    </row>
    <row r="80" spans="1:20" x14ac:dyDescent="0.25">
      <c r="A80" s="5" t="s">
        <v>55</v>
      </c>
      <c r="B80" s="26">
        <f>100-C80</f>
        <v>91.521739130434781</v>
      </c>
      <c r="C80" s="38">
        <f>U17*100</f>
        <v>8.4782608695652186</v>
      </c>
    </row>
    <row r="81" spans="1:20" x14ac:dyDescent="0.25">
      <c r="A81" s="5" t="s">
        <v>56</v>
      </c>
      <c r="B81" s="26">
        <f t="shared" ref="B81:B82" si="25">100-C81</f>
        <v>93.754628486793379</v>
      </c>
      <c r="C81">
        <f>AQ18*100</f>
        <v>6.2453715132066172</v>
      </c>
    </row>
    <row r="82" spans="1:20" x14ac:dyDescent="0.25">
      <c r="A82" s="5" t="s">
        <v>57</v>
      </c>
      <c r="B82" s="26">
        <f t="shared" si="25"/>
        <v>91.396957123098204</v>
      </c>
      <c r="C82">
        <f>BM18*100</f>
        <v>8.6030428769017959</v>
      </c>
    </row>
    <row r="83" spans="1:20" x14ac:dyDescent="0.25">
      <c r="A83" s="6" t="s">
        <v>58</v>
      </c>
      <c r="B83">
        <f>SLOPE(B80:B82,C80:C82)</f>
        <v>-0.99999999999999845</v>
      </c>
    </row>
    <row r="85" spans="1:20" x14ac:dyDescent="0.25">
      <c r="A85" s="7" t="s">
        <v>83</v>
      </c>
    </row>
    <row r="87" spans="1:20" x14ac:dyDescent="0.25">
      <c r="A87" t="s">
        <v>84</v>
      </c>
    </row>
    <row r="88" spans="1:20" x14ac:dyDescent="0.25">
      <c r="A88" s="1" t="s">
        <v>0</v>
      </c>
      <c r="B88" s="1" t="s">
        <v>1</v>
      </c>
      <c r="C88" s="1" t="s">
        <v>2</v>
      </c>
      <c r="D88" s="1" t="s">
        <v>3</v>
      </c>
      <c r="E88" s="1" t="s">
        <v>4</v>
      </c>
      <c r="F88" s="1" t="s">
        <v>5</v>
      </c>
      <c r="G88" s="1" t="s">
        <v>6</v>
      </c>
      <c r="H88" s="1" t="s">
        <v>7</v>
      </c>
      <c r="I88" s="1" t="s">
        <v>8</v>
      </c>
      <c r="J88" s="1" t="s">
        <v>9</v>
      </c>
      <c r="K88" s="1" t="s">
        <v>10</v>
      </c>
      <c r="L88" s="1" t="s">
        <v>11</v>
      </c>
      <c r="M88" s="1" t="s">
        <v>12</v>
      </c>
      <c r="N88" s="1" t="s">
        <v>13</v>
      </c>
      <c r="O88" s="1" t="s">
        <v>14</v>
      </c>
      <c r="P88" s="1" t="s">
        <v>15</v>
      </c>
      <c r="Q88" s="1" t="s">
        <v>16</v>
      </c>
      <c r="R88" s="1" t="s">
        <v>17</v>
      </c>
      <c r="S88" s="1" t="s">
        <v>18</v>
      </c>
      <c r="T88" s="1" t="s">
        <v>19</v>
      </c>
    </row>
    <row r="89" spans="1:20" x14ac:dyDescent="0.25">
      <c r="A89" s="3" t="s">
        <v>26</v>
      </c>
      <c r="B89">
        <f>B9+X9+AT9</f>
        <v>1.333333333333333</v>
      </c>
      <c r="C89">
        <f t="shared" ref="C89:S89" si="26">C9+Y9+AU9</f>
        <v>1.6666666666666663</v>
      </c>
      <c r="D89">
        <f t="shared" si="26"/>
        <v>0.66666666666666663</v>
      </c>
      <c r="E89">
        <f t="shared" si="26"/>
        <v>1.6666666666666665</v>
      </c>
      <c r="F89">
        <f t="shared" si="26"/>
        <v>1.3333333333333333</v>
      </c>
      <c r="G89">
        <f t="shared" si="26"/>
        <v>1.9999999999999996</v>
      </c>
      <c r="H89">
        <f t="shared" si="26"/>
        <v>4.3333333333333321</v>
      </c>
      <c r="I89">
        <f t="shared" si="26"/>
        <v>5.6666666666666661</v>
      </c>
      <c r="J89">
        <f t="shared" si="26"/>
        <v>9</v>
      </c>
      <c r="K89">
        <f t="shared" si="26"/>
        <v>15.333333333333334</v>
      </c>
      <c r="L89">
        <f t="shared" si="26"/>
        <v>29.666666666666664</v>
      </c>
      <c r="M89">
        <f t="shared" si="26"/>
        <v>39</v>
      </c>
      <c r="N89">
        <f t="shared" si="26"/>
        <v>45.666666666666671</v>
      </c>
      <c r="O89">
        <f t="shared" si="26"/>
        <v>61.999999999999993</v>
      </c>
      <c r="P89">
        <f t="shared" si="26"/>
        <v>82.333333333333343</v>
      </c>
      <c r="Q89">
        <f t="shared" si="26"/>
        <v>115.00000000000001</v>
      </c>
      <c r="R89">
        <f t="shared" si="26"/>
        <v>128.66666666666669</v>
      </c>
      <c r="S89">
        <f t="shared" si="26"/>
        <v>404</v>
      </c>
      <c r="T89">
        <f>SUM(B89:S89)</f>
        <v>949.33333333333326</v>
      </c>
    </row>
    <row r="90" spans="1:20" x14ac:dyDescent="0.25">
      <c r="A90" s="34" t="s">
        <v>34</v>
      </c>
      <c r="B90" s="34">
        <f>B17+X18+AT18</f>
        <v>2.3333333333333335</v>
      </c>
      <c r="C90" s="34">
        <f t="shared" ref="C90:S90" si="27">C17+Y18+AU18</f>
        <v>1.6666666666666665</v>
      </c>
      <c r="D90" s="34">
        <f t="shared" si="27"/>
        <v>0</v>
      </c>
      <c r="E90" s="34">
        <f t="shared" si="27"/>
        <v>1.6666666666666665</v>
      </c>
      <c r="F90" s="34">
        <f t="shared" si="27"/>
        <v>1.9999999999999996</v>
      </c>
      <c r="G90" s="34">
        <f t="shared" si="27"/>
        <v>1.6666666666666665</v>
      </c>
      <c r="H90" s="34">
        <f t="shared" si="27"/>
        <v>2.333333333333333</v>
      </c>
      <c r="I90" s="34">
        <f t="shared" si="27"/>
        <v>1.6666666666666665</v>
      </c>
      <c r="J90" s="34">
        <f t="shared" si="27"/>
        <v>4.6666666666666661</v>
      </c>
      <c r="K90" s="34">
        <f t="shared" si="27"/>
        <v>3.9999999999999991</v>
      </c>
      <c r="L90" s="34">
        <f t="shared" si="27"/>
        <v>4.666666666666667</v>
      </c>
      <c r="M90" s="34">
        <f t="shared" si="27"/>
        <v>7.3333333333333339</v>
      </c>
      <c r="N90" s="34">
        <f t="shared" si="27"/>
        <v>9.6666666666666679</v>
      </c>
      <c r="O90" s="34">
        <f t="shared" si="27"/>
        <v>8.6666666666666679</v>
      </c>
      <c r="P90" s="34">
        <f t="shared" si="27"/>
        <v>15.333333333333332</v>
      </c>
      <c r="Q90" s="34">
        <f t="shared" si="27"/>
        <v>20.333333333333336</v>
      </c>
      <c r="R90" s="34">
        <f t="shared" si="27"/>
        <v>21</v>
      </c>
      <c r="S90" s="34">
        <f t="shared" si="27"/>
        <v>92</v>
      </c>
      <c r="T90" s="23">
        <f t="shared" ref="T90" si="28">SUM(B90:S90)</f>
        <v>201</v>
      </c>
    </row>
    <row r="91" spans="1:20" x14ac:dyDescent="0.25">
      <c r="A91" t="s">
        <v>19</v>
      </c>
      <c r="B91">
        <f t="shared" ref="B91:T91" si="29">SUM(B89:B90)</f>
        <v>3.6666666666666665</v>
      </c>
      <c r="C91">
        <f t="shared" si="29"/>
        <v>3.333333333333333</v>
      </c>
      <c r="D91">
        <f t="shared" si="29"/>
        <v>0.66666666666666663</v>
      </c>
      <c r="E91">
        <f t="shared" si="29"/>
        <v>3.333333333333333</v>
      </c>
      <c r="F91">
        <f t="shared" si="29"/>
        <v>3.333333333333333</v>
      </c>
      <c r="G91">
        <f t="shared" si="29"/>
        <v>3.6666666666666661</v>
      </c>
      <c r="H91">
        <f t="shared" si="29"/>
        <v>6.6666666666666652</v>
      </c>
      <c r="I91">
        <f t="shared" si="29"/>
        <v>7.3333333333333321</v>
      </c>
      <c r="J91">
        <f t="shared" si="29"/>
        <v>13.666666666666666</v>
      </c>
      <c r="K91">
        <f t="shared" si="29"/>
        <v>19.333333333333332</v>
      </c>
      <c r="L91">
        <f t="shared" si="29"/>
        <v>34.333333333333329</v>
      </c>
      <c r="M91">
        <f t="shared" si="29"/>
        <v>46.333333333333336</v>
      </c>
      <c r="N91">
        <f t="shared" si="29"/>
        <v>55.333333333333343</v>
      </c>
      <c r="O91">
        <f t="shared" si="29"/>
        <v>70.666666666666657</v>
      </c>
      <c r="P91">
        <f t="shared" si="29"/>
        <v>97.666666666666671</v>
      </c>
      <c r="Q91">
        <f t="shared" si="29"/>
        <v>135.33333333333334</v>
      </c>
      <c r="R91">
        <f t="shared" si="29"/>
        <v>149.66666666666669</v>
      </c>
      <c r="S91">
        <f t="shared" si="29"/>
        <v>496</v>
      </c>
      <c r="T91">
        <f t="shared" si="29"/>
        <v>1150.3333333333333</v>
      </c>
    </row>
    <row r="96" spans="1:20" x14ac:dyDescent="0.25">
      <c r="A96" t="s">
        <v>84</v>
      </c>
    </row>
    <row r="97" spans="1:20" x14ac:dyDescent="0.25">
      <c r="A97" s="1" t="s">
        <v>0</v>
      </c>
      <c r="B97" s="1" t="s">
        <v>1</v>
      </c>
      <c r="C97" s="1" t="s">
        <v>2</v>
      </c>
      <c r="D97" s="1" t="s">
        <v>3</v>
      </c>
      <c r="E97" s="1" t="s">
        <v>4</v>
      </c>
      <c r="F97" s="1" t="s">
        <v>5</v>
      </c>
      <c r="G97" s="1" t="s">
        <v>6</v>
      </c>
      <c r="H97" s="1" t="s">
        <v>7</v>
      </c>
      <c r="I97" s="1" t="s">
        <v>8</v>
      </c>
      <c r="J97" s="1" t="s">
        <v>9</v>
      </c>
      <c r="K97" s="1" t="s">
        <v>10</v>
      </c>
      <c r="L97" s="1" t="s">
        <v>11</v>
      </c>
      <c r="M97" s="1" t="s">
        <v>12</v>
      </c>
      <c r="N97" s="1" t="s">
        <v>13</v>
      </c>
      <c r="O97" s="1" t="s">
        <v>14</v>
      </c>
      <c r="P97" s="1" t="s">
        <v>15</v>
      </c>
      <c r="Q97" s="1" t="s">
        <v>16</v>
      </c>
      <c r="R97" s="1" t="s">
        <v>17</v>
      </c>
      <c r="S97" s="1" t="s">
        <v>18</v>
      </c>
      <c r="T97" s="1" t="s">
        <v>19</v>
      </c>
    </row>
    <row r="98" spans="1:20" x14ac:dyDescent="0.25">
      <c r="A98" s="3" t="s">
        <v>26</v>
      </c>
      <c r="B98">
        <f>B89-($B$83*B90)</f>
        <v>3.666666666666663</v>
      </c>
      <c r="C98">
        <f t="shared" ref="C98:S98" si="30">C89-($B$83*C90)</f>
        <v>3.3333333333333304</v>
      </c>
      <c r="D98">
        <f t="shared" si="30"/>
        <v>0.66666666666666663</v>
      </c>
      <c r="E98">
        <f t="shared" si="30"/>
        <v>3.3333333333333304</v>
      </c>
      <c r="F98">
        <f t="shared" si="30"/>
        <v>3.3333333333333295</v>
      </c>
      <c r="G98">
        <f t="shared" si="30"/>
        <v>3.6666666666666634</v>
      </c>
      <c r="H98">
        <f t="shared" si="30"/>
        <v>6.6666666666666616</v>
      </c>
      <c r="I98">
        <f t="shared" si="30"/>
        <v>7.3333333333333304</v>
      </c>
      <c r="J98">
        <f t="shared" si="30"/>
        <v>13.666666666666659</v>
      </c>
      <c r="K98">
        <f t="shared" si="30"/>
        <v>19.333333333333329</v>
      </c>
      <c r="L98">
        <f t="shared" si="30"/>
        <v>34.333333333333321</v>
      </c>
      <c r="M98">
        <f t="shared" si="30"/>
        <v>46.333333333333321</v>
      </c>
      <c r="N98">
        <f t="shared" si="30"/>
        <v>55.333333333333329</v>
      </c>
      <c r="O98">
        <f t="shared" si="30"/>
        <v>70.666666666666643</v>
      </c>
      <c r="P98">
        <f t="shared" si="30"/>
        <v>97.666666666666657</v>
      </c>
      <c r="Q98">
        <f t="shared" si="30"/>
        <v>135.33333333333331</v>
      </c>
      <c r="R98">
        <f t="shared" si="30"/>
        <v>149.66666666666666</v>
      </c>
      <c r="S98">
        <f t="shared" si="30"/>
        <v>495.99999999999989</v>
      </c>
      <c r="T98">
        <f>SUM(B98:S98)</f>
        <v>1150.333333333333</v>
      </c>
    </row>
    <row r="99" spans="1:20" x14ac:dyDescent="0.25">
      <c r="A99" s="34" t="s">
        <v>34</v>
      </c>
      <c r="B99" s="34">
        <v>0</v>
      </c>
      <c r="C99" s="34">
        <v>0</v>
      </c>
      <c r="D99" s="34">
        <v>0</v>
      </c>
      <c r="E99" s="34">
        <v>0</v>
      </c>
      <c r="F99" s="34">
        <v>0</v>
      </c>
      <c r="G99" s="34">
        <v>0</v>
      </c>
      <c r="H99" s="34">
        <v>0</v>
      </c>
      <c r="I99" s="34">
        <v>0</v>
      </c>
      <c r="J99" s="34">
        <v>0</v>
      </c>
      <c r="K99" s="34">
        <v>0</v>
      </c>
      <c r="L99" s="34">
        <v>0</v>
      </c>
      <c r="M99" s="34">
        <v>0</v>
      </c>
      <c r="N99" s="34">
        <v>0</v>
      </c>
      <c r="O99" s="34">
        <v>0</v>
      </c>
      <c r="P99" s="34">
        <v>0</v>
      </c>
      <c r="Q99" s="34">
        <v>0</v>
      </c>
      <c r="R99" s="34">
        <v>0</v>
      </c>
      <c r="S99" s="34">
        <v>0</v>
      </c>
      <c r="T99" s="23">
        <f t="shared" ref="T99" si="31">SUM(B99:S99)</f>
        <v>0</v>
      </c>
    </row>
    <row r="100" spans="1:20" x14ac:dyDescent="0.25">
      <c r="A100" t="s">
        <v>19</v>
      </c>
      <c r="B100">
        <f t="shared" ref="B100:T100" si="32">SUM(B98:B99)</f>
        <v>3.666666666666663</v>
      </c>
      <c r="C100">
        <f t="shared" si="32"/>
        <v>3.3333333333333304</v>
      </c>
      <c r="D100">
        <f t="shared" si="32"/>
        <v>0.66666666666666663</v>
      </c>
      <c r="E100">
        <f t="shared" si="32"/>
        <v>3.3333333333333304</v>
      </c>
      <c r="F100">
        <f t="shared" si="32"/>
        <v>3.3333333333333295</v>
      </c>
      <c r="G100">
        <f t="shared" si="32"/>
        <v>3.6666666666666634</v>
      </c>
      <c r="H100">
        <f t="shared" si="32"/>
        <v>6.6666666666666616</v>
      </c>
      <c r="I100">
        <f t="shared" si="32"/>
        <v>7.3333333333333304</v>
      </c>
      <c r="J100">
        <f t="shared" si="32"/>
        <v>13.666666666666659</v>
      </c>
      <c r="K100">
        <f t="shared" si="32"/>
        <v>19.333333333333329</v>
      </c>
      <c r="L100">
        <f t="shared" si="32"/>
        <v>34.333333333333321</v>
      </c>
      <c r="M100">
        <f t="shared" si="32"/>
        <v>46.333333333333321</v>
      </c>
      <c r="N100">
        <f t="shared" si="32"/>
        <v>55.333333333333329</v>
      </c>
      <c r="O100">
        <f t="shared" si="32"/>
        <v>70.666666666666643</v>
      </c>
      <c r="P100">
        <f t="shared" si="32"/>
        <v>97.666666666666657</v>
      </c>
      <c r="Q100">
        <f t="shared" si="32"/>
        <v>135.33333333333331</v>
      </c>
      <c r="R100">
        <f t="shared" si="32"/>
        <v>149.66666666666666</v>
      </c>
      <c r="S100">
        <f t="shared" si="32"/>
        <v>495.99999999999989</v>
      </c>
      <c r="T100">
        <f t="shared" si="32"/>
        <v>1150.333333333333</v>
      </c>
    </row>
    <row r="104" spans="1:20" x14ac:dyDescent="0.25">
      <c r="A104" s="50" t="s">
        <v>89</v>
      </c>
      <c r="B104" s="50"/>
      <c r="C104" s="50"/>
      <c r="D104" s="50"/>
      <c r="E104" s="50"/>
      <c r="F104" s="50"/>
      <c r="G104" s="50"/>
      <c r="H104" s="50"/>
      <c r="I104" s="50"/>
      <c r="J104" s="50"/>
      <c r="K104" s="50"/>
      <c r="L104" s="50"/>
      <c r="M104" s="50"/>
      <c r="N104" s="50"/>
      <c r="O104" s="50"/>
      <c r="P104" s="50"/>
      <c r="Q104" s="50"/>
      <c r="R104" s="50"/>
      <c r="S104" s="50"/>
      <c r="T104" s="50"/>
    </row>
  </sheetData>
  <mergeCells count="7">
    <mergeCell ref="A104:T104"/>
    <mergeCell ref="A67:T69"/>
    <mergeCell ref="A22:BM23"/>
    <mergeCell ref="A1:T1"/>
    <mergeCell ref="W1:AP1"/>
    <mergeCell ref="AS1:BL1"/>
    <mergeCell ref="A45:T46"/>
  </mergeCells>
  <phoneticPr fontId="10" type="noConversion"/>
  <conditionalFormatting sqref="A40:A41">
    <cfRule type="cellIs" dxfId="0" priority="2" operator="equal">
      <formula>"-"</formula>
    </cfRule>
  </conditionalFormatting>
  <conditionalFormatting sqref="U3:U20">
    <cfRule type="colorScale" priority="5">
      <colorScale>
        <cfvo type="min"/>
        <cfvo type="max"/>
        <color rgb="FFFCFCFF"/>
        <color rgb="FFF8696B"/>
      </colorScale>
    </cfRule>
  </conditionalFormatting>
  <conditionalFormatting sqref="AQ3:AQ20">
    <cfRule type="colorScale" priority="4">
      <colorScale>
        <cfvo type="min"/>
        <cfvo type="max"/>
        <color rgb="FFFCFCFF"/>
        <color rgb="FFF8696B"/>
      </colorScale>
    </cfRule>
  </conditionalFormatting>
  <conditionalFormatting sqref="BM3:BM20">
    <cfRule type="colorScale" priority="3">
      <colorScale>
        <cfvo type="min"/>
        <cfvo type="max"/>
        <color rgb="FFFCFCFF"/>
        <color rgb="FFF8696B"/>
      </colorScale>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containsText" priority="1" operator="containsText" id="{4EB93F89-6544-4BF1-ABAF-32222E3F2A73}">
            <xm:f>NOT(ISERROR(SEARCH("-",A40)))</xm:f>
            <xm:f>"-"</xm:f>
            <x14:dxf>
              <fill>
                <patternFill>
                  <bgColor rgb="FFFFFF00"/>
                </patternFill>
              </fill>
            </x14:dxf>
          </x14:cfRule>
          <xm:sqref>A40:A41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N94"/>
  <sheetViews>
    <sheetView topLeftCell="A63" zoomScale="90" zoomScaleNormal="90" workbookViewId="0">
      <selection activeCell="H88" sqref="H88"/>
    </sheetView>
  </sheetViews>
  <sheetFormatPr defaultRowHeight="15" x14ac:dyDescent="0.25"/>
  <cols>
    <col min="1" max="1" width="14.42578125" customWidth="1"/>
    <col min="21" max="21" width="10.28515625" customWidth="1"/>
    <col min="43" max="43" width="12.140625" customWidth="1"/>
    <col min="65" max="65" width="12.28515625" customWidth="1"/>
  </cols>
  <sheetData>
    <row r="1" spans="1:66" ht="23.25" x14ac:dyDescent="0.35">
      <c r="A1" s="61" t="s">
        <v>42</v>
      </c>
      <c r="B1" s="61"/>
      <c r="C1" s="61"/>
      <c r="D1" s="61"/>
      <c r="E1" s="61"/>
      <c r="F1" s="61"/>
      <c r="G1" s="61"/>
      <c r="H1" s="61"/>
      <c r="I1" s="61"/>
      <c r="J1" s="61"/>
      <c r="K1" s="61"/>
      <c r="L1" s="61"/>
      <c r="M1" s="61"/>
      <c r="N1" s="61"/>
      <c r="O1" s="61"/>
      <c r="P1" s="61"/>
      <c r="Q1" s="61"/>
      <c r="R1" s="61"/>
      <c r="S1" s="61"/>
      <c r="T1" s="61"/>
      <c r="W1" s="61" t="s">
        <v>44</v>
      </c>
      <c r="X1" s="61"/>
      <c r="Y1" s="61"/>
      <c r="Z1" s="61"/>
      <c r="AA1" s="61"/>
      <c r="AB1" s="61"/>
      <c r="AC1" s="61"/>
      <c r="AD1" s="61"/>
      <c r="AE1" s="61"/>
      <c r="AF1" s="61"/>
      <c r="AG1" s="61"/>
      <c r="AH1" s="61"/>
      <c r="AI1" s="61"/>
      <c r="AJ1" s="61"/>
      <c r="AK1" s="61"/>
      <c r="AL1" s="61"/>
      <c r="AM1" s="61"/>
      <c r="AN1" s="61"/>
      <c r="AO1" s="61"/>
      <c r="AP1" s="61"/>
      <c r="AS1" s="61" t="s">
        <v>48</v>
      </c>
      <c r="AT1" s="61"/>
      <c r="AU1" s="61"/>
      <c r="AV1" s="61"/>
      <c r="AW1" s="61"/>
      <c r="AX1" s="61"/>
      <c r="AY1" s="61"/>
      <c r="AZ1" s="61"/>
      <c r="BA1" s="61"/>
      <c r="BB1" s="61"/>
      <c r="BC1" s="61"/>
      <c r="BD1" s="61"/>
      <c r="BE1" s="61"/>
      <c r="BF1" s="61"/>
      <c r="BG1" s="61"/>
      <c r="BH1" s="61"/>
      <c r="BI1" s="61"/>
      <c r="BJ1" s="61"/>
      <c r="BK1" s="61"/>
      <c r="BL1" s="61"/>
    </row>
    <row r="2" spans="1:66" x14ac:dyDescent="0.25">
      <c r="A2" s="1" t="s">
        <v>0</v>
      </c>
      <c r="B2" s="1" t="s">
        <v>1</v>
      </c>
      <c r="C2" s="1" t="s">
        <v>2</v>
      </c>
      <c r="D2" s="1" t="s">
        <v>3</v>
      </c>
      <c r="E2" s="1" t="s">
        <v>4</v>
      </c>
      <c r="F2" s="1" t="s">
        <v>5</v>
      </c>
      <c r="G2" s="1" t="s">
        <v>6</v>
      </c>
      <c r="H2" s="1" t="s">
        <v>7</v>
      </c>
      <c r="I2" s="1" t="s">
        <v>8</v>
      </c>
      <c r="J2" s="1" t="s">
        <v>9</v>
      </c>
      <c r="K2" s="1" t="s">
        <v>10</v>
      </c>
      <c r="L2" s="1" t="s">
        <v>11</v>
      </c>
      <c r="M2" s="1" t="s">
        <v>12</v>
      </c>
      <c r="N2" s="1" t="s">
        <v>13</v>
      </c>
      <c r="O2" s="1" t="s">
        <v>14</v>
      </c>
      <c r="P2" s="1" t="s">
        <v>15</v>
      </c>
      <c r="Q2" s="1" t="s">
        <v>16</v>
      </c>
      <c r="R2" s="1" t="s">
        <v>17</v>
      </c>
      <c r="S2" s="1" t="s">
        <v>18</v>
      </c>
      <c r="T2" s="1" t="s">
        <v>19</v>
      </c>
      <c r="W2" s="1" t="s">
        <v>0</v>
      </c>
      <c r="X2" s="1" t="s">
        <v>1</v>
      </c>
      <c r="Y2" s="1" t="s">
        <v>2</v>
      </c>
      <c r="Z2" s="1" t="s">
        <v>3</v>
      </c>
      <c r="AA2" s="1" t="s">
        <v>4</v>
      </c>
      <c r="AB2" s="1" t="s">
        <v>5</v>
      </c>
      <c r="AC2" s="1" t="s">
        <v>6</v>
      </c>
      <c r="AD2" s="1" t="s">
        <v>7</v>
      </c>
      <c r="AE2" s="1" t="s">
        <v>8</v>
      </c>
      <c r="AF2" s="1" t="s">
        <v>9</v>
      </c>
      <c r="AG2" s="1" t="s">
        <v>10</v>
      </c>
      <c r="AH2" s="1" t="s">
        <v>11</v>
      </c>
      <c r="AI2" s="1" t="s">
        <v>12</v>
      </c>
      <c r="AJ2" s="1" t="s">
        <v>13</v>
      </c>
      <c r="AK2" s="1" t="s">
        <v>14</v>
      </c>
      <c r="AL2" s="1" t="s">
        <v>15</v>
      </c>
      <c r="AM2" s="1" t="s">
        <v>16</v>
      </c>
      <c r="AN2" s="1" t="s">
        <v>17</v>
      </c>
      <c r="AO2" s="1" t="s">
        <v>18</v>
      </c>
      <c r="AP2" s="1" t="s">
        <v>19</v>
      </c>
      <c r="AS2" s="1" t="s">
        <v>0</v>
      </c>
      <c r="AT2" s="1" t="s">
        <v>1</v>
      </c>
      <c r="AU2" s="1" t="s">
        <v>2</v>
      </c>
      <c r="AV2" s="1" t="s">
        <v>3</v>
      </c>
      <c r="AW2" s="1" t="s">
        <v>4</v>
      </c>
      <c r="AX2" s="1" t="s">
        <v>5</v>
      </c>
      <c r="AY2" s="1" t="s">
        <v>6</v>
      </c>
      <c r="AZ2" s="1" t="s">
        <v>7</v>
      </c>
      <c r="BA2" s="1" t="s">
        <v>8</v>
      </c>
      <c r="BB2" s="1" t="s">
        <v>9</v>
      </c>
      <c r="BC2" s="1" t="s">
        <v>10</v>
      </c>
      <c r="BD2" s="1" t="s">
        <v>11</v>
      </c>
      <c r="BE2" s="1" t="s">
        <v>12</v>
      </c>
      <c r="BF2" s="1" t="s">
        <v>13</v>
      </c>
      <c r="BG2" s="1" t="s">
        <v>14</v>
      </c>
      <c r="BH2" s="1" t="s">
        <v>15</v>
      </c>
      <c r="BI2" s="1" t="s">
        <v>16</v>
      </c>
      <c r="BJ2" s="1" t="s">
        <v>17</v>
      </c>
      <c r="BK2" s="1" t="s">
        <v>18</v>
      </c>
      <c r="BL2" s="1" t="s">
        <v>19</v>
      </c>
    </row>
    <row r="3" spans="1:66" x14ac:dyDescent="0.25">
      <c r="A3" t="s">
        <v>20</v>
      </c>
      <c r="B3">
        <v>0.66666666666666663</v>
      </c>
      <c r="C3">
        <v>0</v>
      </c>
      <c r="D3">
        <v>0</v>
      </c>
      <c r="E3">
        <v>0.33333333333333331</v>
      </c>
      <c r="F3">
        <v>0</v>
      </c>
      <c r="G3">
        <v>0.66666666666666663</v>
      </c>
      <c r="H3">
        <v>0</v>
      </c>
      <c r="I3">
        <v>0</v>
      </c>
      <c r="J3">
        <v>0</v>
      </c>
      <c r="K3">
        <v>0.33333333333333331</v>
      </c>
      <c r="L3">
        <v>1</v>
      </c>
      <c r="M3">
        <v>0</v>
      </c>
      <c r="N3">
        <v>0.66666666666666663</v>
      </c>
      <c r="O3">
        <v>0.33333333333333331</v>
      </c>
      <c r="P3">
        <v>0</v>
      </c>
      <c r="Q3">
        <v>1</v>
      </c>
      <c r="R3">
        <v>0.66666666666666663</v>
      </c>
      <c r="S3">
        <v>1.333333333333333</v>
      </c>
      <c r="T3">
        <f>SUM(B3:S3)</f>
        <v>7</v>
      </c>
      <c r="U3" s="8">
        <f>T3/$T$19</f>
        <v>3.5958904109589039E-2</v>
      </c>
      <c r="W3" t="s">
        <v>20</v>
      </c>
      <c r="X3">
        <v>2.666666666666667</v>
      </c>
      <c r="Y3">
        <v>1.333333333333333</v>
      </c>
      <c r="Z3">
        <v>0.33333333333333331</v>
      </c>
      <c r="AA3">
        <v>0.33333333333333331</v>
      </c>
      <c r="AB3">
        <v>0.66666666666666663</v>
      </c>
      <c r="AC3">
        <v>0.33333333333333331</v>
      </c>
      <c r="AD3">
        <v>1.333333333333333</v>
      </c>
      <c r="AE3">
        <v>2</v>
      </c>
      <c r="AF3">
        <v>3</v>
      </c>
      <c r="AG3">
        <v>4.333333333333333</v>
      </c>
      <c r="AH3">
        <v>3.333333333333333</v>
      </c>
      <c r="AI3">
        <v>4</v>
      </c>
      <c r="AJ3">
        <v>3.333333333333333</v>
      </c>
      <c r="AK3">
        <v>5.333333333333333</v>
      </c>
      <c r="AL3">
        <v>4</v>
      </c>
      <c r="AM3">
        <v>3.666666666666667</v>
      </c>
      <c r="AN3">
        <v>5.666666666666667</v>
      </c>
      <c r="AO3">
        <v>13</v>
      </c>
      <c r="AP3">
        <f>SUM(X3:AO3)</f>
        <v>58.666666666666657</v>
      </c>
      <c r="AQ3" s="8">
        <f>AP3/$AP$21</f>
        <v>3.4489515970997447E-2</v>
      </c>
      <c r="AS3" t="s">
        <v>20</v>
      </c>
      <c r="AT3">
        <v>2.333333333333333</v>
      </c>
      <c r="AU3">
        <v>0.33333333333333331</v>
      </c>
      <c r="AV3">
        <v>1</v>
      </c>
      <c r="AW3">
        <v>0.66666666666666663</v>
      </c>
      <c r="AX3">
        <v>0</v>
      </c>
      <c r="AY3">
        <v>1.666666666666667</v>
      </c>
      <c r="AZ3">
        <v>0.66666666666666663</v>
      </c>
      <c r="BA3">
        <v>3</v>
      </c>
      <c r="BB3">
        <v>2.333333333333333</v>
      </c>
      <c r="BC3">
        <v>3.666666666666667</v>
      </c>
      <c r="BD3">
        <v>4.666666666666667</v>
      </c>
      <c r="BE3">
        <v>3</v>
      </c>
      <c r="BF3">
        <v>3</v>
      </c>
      <c r="BG3">
        <v>3.333333333333333</v>
      </c>
      <c r="BH3">
        <v>5</v>
      </c>
      <c r="BI3">
        <v>6.333333333333333</v>
      </c>
      <c r="BJ3">
        <v>5</v>
      </c>
      <c r="BK3">
        <v>13.66666666666667</v>
      </c>
      <c r="BL3">
        <f>SUM(AT3:BK3)</f>
        <v>59.666666666666679</v>
      </c>
      <c r="BM3" s="8">
        <f>BL3/$BL$20</f>
        <v>3.8955386289445053E-2</v>
      </c>
    </row>
    <row r="4" spans="1:66" x14ac:dyDescent="0.25">
      <c r="A4" t="s">
        <v>21</v>
      </c>
      <c r="B4">
        <v>0</v>
      </c>
      <c r="C4">
        <v>1</v>
      </c>
      <c r="D4">
        <v>0</v>
      </c>
      <c r="E4">
        <v>0</v>
      </c>
      <c r="F4">
        <v>0.33333333333333331</v>
      </c>
      <c r="G4">
        <v>0</v>
      </c>
      <c r="H4">
        <v>0.33333333333333331</v>
      </c>
      <c r="I4">
        <v>0</v>
      </c>
      <c r="J4">
        <v>0</v>
      </c>
      <c r="K4">
        <v>0.33333333333333331</v>
      </c>
      <c r="L4">
        <v>1.333333333333333</v>
      </c>
      <c r="M4">
        <v>1.666666666666667</v>
      </c>
      <c r="N4">
        <v>0.66666666666666663</v>
      </c>
      <c r="O4">
        <v>3.333333333333333</v>
      </c>
      <c r="P4">
        <v>2.666666666666667</v>
      </c>
      <c r="Q4">
        <v>4</v>
      </c>
      <c r="R4">
        <v>3.666666666666667</v>
      </c>
      <c r="S4">
        <v>6</v>
      </c>
      <c r="T4">
        <f t="shared" ref="T4:T17" si="0">SUM(B4:S4)</f>
        <v>25.333333333333336</v>
      </c>
      <c r="U4" s="8">
        <f t="shared" ref="U4:U18" si="1">T4/$T$19</f>
        <v>0.13013698630136986</v>
      </c>
      <c r="W4" t="s">
        <v>21</v>
      </c>
      <c r="X4">
        <v>0</v>
      </c>
      <c r="Y4">
        <v>0.66666666666666663</v>
      </c>
      <c r="Z4">
        <v>1.333333333333333</v>
      </c>
      <c r="AA4">
        <v>1.333333333333333</v>
      </c>
      <c r="AB4">
        <v>4.666666666666667</v>
      </c>
      <c r="AC4">
        <v>1</v>
      </c>
      <c r="AD4">
        <v>1</v>
      </c>
      <c r="AE4">
        <v>1.333333333333333</v>
      </c>
      <c r="AF4">
        <v>3.333333333333333</v>
      </c>
      <c r="AG4">
        <v>5</v>
      </c>
      <c r="AH4">
        <v>6.666666666666667</v>
      </c>
      <c r="AI4">
        <v>13</v>
      </c>
      <c r="AJ4">
        <v>12.33333333333333</v>
      </c>
      <c r="AK4">
        <v>14</v>
      </c>
      <c r="AL4">
        <v>19</v>
      </c>
      <c r="AM4">
        <v>25.333333333333329</v>
      </c>
      <c r="AN4">
        <v>27.666666666666671</v>
      </c>
      <c r="AO4">
        <v>48.333333333333343</v>
      </c>
      <c r="AP4">
        <f t="shared" ref="AP4:AP19" si="2">SUM(X4:AO4)</f>
        <v>186</v>
      </c>
      <c r="AQ4" s="8">
        <f t="shared" ref="AQ4:AQ20" si="3">AP4/$AP$21</f>
        <v>0.10934744268077601</v>
      </c>
      <c r="AS4" t="s">
        <v>21</v>
      </c>
      <c r="AT4">
        <v>0</v>
      </c>
      <c r="AU4">
        <v>0.66666666666666663</v>
      </c>
      <c r="AV4">
        <v>0.33333333333333331</v>
      </c>
      <c r="AW4">
        <v>1.666666666666667</v>
      </c>
      <c r="AX4">
        <v>0.66666666666666663</v>
      </c>
      <c r="AY4">
        <v>2</v>
      </c>
      <c r="AZ4">
        <v>1.333333333333333</v>
      </c>
      <c r="BA4">
        <v>1.333333333333333</v>
      </c>
      <c r="BB4">
        <v>1</v>
      </c>
      <c r="BC4">
        <v>4</v>
      </c>
      <c r="BD4">
        <v>7</v>
      </c>
      <c r="BE4">
        <v>11</v>
      </c>
      <c r="BF4">
        <v>13.66666666666667</v>
      </c>
      <c r="BG4">
        <v>16.333333333333329</v>
      </c>
      <c r="BH4">
        <v>21.333333333333329</v>
      </c>
      <c r="BI4">
        <v>18.666666666666671</v>
      </c>
      <c r="BJ4">
        <v>23.333333333333329</v>
      </c>
      <c r="BK4">
        <v>31</v>
      </c>
      <c r="BL4">
        <f t="shared" ref="BL4:BL18" si="4">SUM(AT4:BK4)</f>
        <v>155.33333333333331</v>
      </c>
      <c r="BM4" s="8">
        <f t="shared" ref="BM4:BM19" si="5">BL4/$BL$20</f>
        <v>0.10141458106637648</v>
      </c>
    </row>
    <row r="5" spans="1:66" x14ac:dyDescent="0.25">
      <c r="A5" t="s">
        <v>22</v>
      </c>
      <c r="B5">
        <v>0</v>
      </c>
      <c r="C5">
        <v>0.33333333333333331</v>
      </c>
      <c r="D5">
        <v>0</v>
      </c>
      <c r="E5">
        <v>0</v>
      </c>
      <c r="F5">
        <v>0</v>
      </c>
      <c r="G5">
        <v>0</v>
      </c>
      <c r="H5">
        <v>0</v>
      </c>
      <c r="I5">
        <v>0.33333333333333331</v>
      </c>
      <c r="J5">
        <v>0</v>
      </c>
      <c r="K5">
        <v>0</v>
      </c>
      <c r="L5">
        <v>0</v>
      </c>
      <c r="M5">
        <v>0</v>
      </c>
      <c r="N5">
        <v>0</v>
      </c>
      <c r="O5">
        <v>0</v>
      </c>
      <c r="P5">
        <v>0</v>
      </c>
      <c r="Q5">
        <v>0.33333333333333331</v>
      </c>
      <c r="R5">
        <v>0</v>
      </c>
      <c r="S5">
        <v>0.33333333333333331</v>
      </c>
      <c r="T5">
        <f t="shared" si="0"/>
        <v>1.3333333333333333</v>
      </c>
      <c r="U5" s="8">
        <f t="shared" si="1"/>
        <v>6.8493150684931494E-3</v>
      </c>
      <c r="W5" t="s">
        <v>22</v>
      </c>
      <c r="X5">
        <v>0</v>
      </c>
      <c r="Y5">
        <v>1</v>
      </c>
      <c r="Z5">
        <v>0.33333333333333331</v>
      </c>
      <c r="AA5">
        <v>0</v>
      </c>
      <c r="AB5">
        <v>0.66666666666666663</v>
      </c>
      <c r="AC5">
        <v>0</v>
      </c>
      <c r="AD5">
        <v>0.66666666666666663</v>
      </c>
      <c r="AE5">
        <v>0.33333333333333331</v>
      </c>
      <c r="AF5">
        <v>0</v>
      </c>
      <c r="AG5">
        <v>0.33333333333333331</v>
      </c>
      <c r="AH5">
        <v>0.33333333333333331</v>
      </c>
      <c r="AI5">
        <v>0.66666666666666663</v>
      </c>
      <c r="AJ5">
        <v>0.66666666666666663</v>
      </c>
      <c r="AK5">
        <v>0</v>
      </c>
      <c r="AL5">
        <v>0.66666666666666663</v>
      </c>
      <c r="AM5">
        <v>0.33333333333333331</v>
      </c>
      <c r="AN5">
        <v>0.33333333333333331</v>
      </c>
      <c r="AO5">
        <v>1.333333333333333</v>
      </c>
      <c r="AP5">
        <f t="shared" si="2"/>
        <v>7.666666666666667</v>
      </c>
      <c r="AQ5" s="8">
        <f t="shared" si="3"/>
        <v>4.5071526553008036E-3</v>
      </c>
      <c r="AS5" t="s">
        <v>22</v>
      </c>
      <c r="AT5">
        <v>0.66666666666666663</v>
      </c>
      <c r="AU5">
        <v>0</v>
      </c>
      <c r="AV5">
        <v>0</v>
      </c>
      <c r="AW5">
        <v>0</v>
      </c>
      <c r="AX5">
        <v>0.66666666666666663</v>
      </c>
      <c r="AY5">
        <v>0</v>
      </c>
      <c r="AZ5">
        <v>0</v>
      </c>
      <c r="BA5">
        <v>0.33333333333333331</v>
      </c>
      <c r="BB5">
        <v>0</v>
      </c>
      <c r="BC5">
        <v>1</v>
      </c>
      <c r="BD5">
        <v>0.33333333333333331</v>
      </c>
      <c r="BE5">
        <v>0.33333333333333331</v>
      </c>
      <c r="BF5">
        <v>0</v>
      </c>
      <c r="BG5">
        <v>0.66666666666666663</v>
      </c>
      <c r="BH5">
        <v>0</v>
      </c>
      <c r="BI5">
        <v>0.66666666666666663</v>
      </c>
      <c r="BJ5">
        <v>0.66666666666666663</v>
      </c>
      <c r="BK5">
        <v>1.333333333333333</v>
      </c>
      <c r="BL5">
        <f t="shared" si="4"/>
        <v>6.666666666666667</v>
      </c>
      <c r="BM5" s="8">
        <f t="shared" si="5"/>
        <v>4.3525571273122961E-3</v>
      </c>
    </row>
    <row r="6" spans="1:66" x14ac:dyDescent="0.25">
      <c r="A6" t="s">
        <v>23</v>
      </c>
      <c r="B6">
        <v>0</v>
      </c>
      <c r="C6">
        <v>0</v>
      </c>
      <c r="D6">
        <v>0</v>
      </c>
      <c r="E6">
        <v>0</v>
      </c>
      <c r="F6">
        <v>0</v>
      </c>
      <c r="G6">
        <v>0.66666666666666663</v>
      </c>
      <c r="H6">
        <v>0</v>
      </c>
      <c r="I6">
        <v>0.33333333333333331</v>
      </c>
      <c r="J6">
        <v>0.33333333333333331</v>
      </c>
      <c r="K6">
        <v>0.33333333333333331</v>
      </c>
      <c r="L6">
        <v>0.66666666666666663</v>
      </c>
      <c r="M6">
        <v>0.33333333333333331</v>
      </c>
      <c r="N6">
        <v>1</v>
      </c>
      <c r="O6">
        <v>1.666666666666667</v>
      </c>
      <c r="P6">
        <v>0.33333333333333331</v>
      </c>
      <c r="Q6">
        <v>1.333333333333333</v>
      </c>
      <c r="R6">
        <v>2.666666666666667</v>
      </c>
      <c r="S6">
        <v>3</v>
      </c>
      <c r="T6">
        <f t="shared" si="0"/>
        <v>12.666666666666668</v>
      </c>
      <c r="U6" s="8">
        <f t="shared" si="1"/>
        <v>6.5068493150684928E-2</v>
      </c>
      <c r="W6" t="s">
        <v>23</v>
      </c>
      <c r="X6">
        <v>0.66666666666666663</v>
      </c>
      <c r="Y6">
        <v>0.66666666666666663</v>
      </c>
      <c r="Z6">
        <v>0</v>
      </c>
      <c r="AA6">
        <v>0</v>
      </c>
      <c r="AB6">
        <v>0.66666666666666663</v>
      </c>
      <c r="AC6">
        <v>1</v>
      </c>
      <c r="AD6">
        <v>1.333333333333333</v>
      </c>
      <c r="AE6">
        <v>2.333333333333333</v>
      </c>
      <c r="AF6">
        <v>3.333333333333333</v>
      </c>
      <c r="AG6">
        <v>2.666666666666667</v>
      </c>
      <c r="AH6">
        <v>3.666666666666667</v>
      </c>
      <c r="AI6">
        <v>6.333333333333333</v>
      </c>
      <c r="AJ6">
        <v>8.3333333333333339</v>
      </c>
      <c r="AK6">
        <v>9.3333333333333339</v>
      </c>
      <c r="AL6">
        <v>13</v>
      </c>
      <c r="AM6">
        <v>19.666666666666671</v>
      </c>
      <c r="AN6">
        <v>16</v>
      </c>
      <c r="AO6">
        <v>36.666666666666657</v>
      </c>
      <c r="AP6">
        <f t="shared" si="2"/>
        <v>125.66666666666666</v>
      </c>
      <c r="AQ6" s="8">
        <f t="shared" si="3"/>
        <v>7.387811091514794E-2</v>
      </c>
      <c r="AS6" t="s">
        <v>23</v>
      </c>
      <c r="AT6">
        <v>0</v>
      </c>
      <c r="AU6">
        <v>0.66666666666666663</v>
      </c>
      <c r="AV6">
        <v>0.66666666666666663</v>
      </c>
      <c r="AW6">
        <v>0</v>
      </c>
      <c r="AX6">
        <v>0.66666666666666663</v>
      </c>
      <c r="AY6">
        <v>0.66666666666666663</v>
      </c>
      <c r="AZ6">
        <v>1.333333333333333</v>
      </c>
      <c r="BA6">
        <v>1</v>
      </c>
      <c r="BB6">
        <v>1.666666666666667</v>
      </c>
      <c r="BC6">
        <v>3</v>
      </c>
      <c r="BD6">
        <v>7.333333333333333</v>
      </c>
      <c r="BE6">
        <v>8.6666666666666661</v>
      </c>
      <c r="BF6">
        <v>7.666666666666667</v>
      </c>
      <c r="BG6">
        <v>11.66666666666667</v>
      </c>
      <c r="BH6">
        <v>14.66666666666667</v>
      </c>
      <c r="BI6">
        <v>21.666666666666671</v>
      </c>
      <c r="BJ6">
        <v>17.666666666666671</v>
      </c>
      <c r="BK6">
        <v>26.666666666666671</v>
      </c>
      <c r="BL6">
        <f t="shared" si="4"/>
        <v>125.66666666666669</v>
      </c>
      <c r="BM6" s="8">
        <f t="shared" si="5"/>
        <v>8.2045701849836783E-2</v>
      </c>
    </row>
    <row r="7" spans="1:66" x14ac:dyDescent="0.25">
      <c r="A7" t="s">
        <v>24</v>
      </c>
      <c r="B7">
        <v>0</v>
      </c>
      <c r="C7">
        <v>0</v>
      </c>
      <c r="D7">
        <v>0</v>
      </c>
      <c r="E7">
        <v>0</v>
      </c>
      <c r="F7">
        <v>0</v>
      </c>
      <c r="G7">
        <v>0</v>
      </c>
      <c r="H7">
        <v>0</v>
      </c>
      <c r="I7">
        <v>0</v>
      </c>
      <c r="J7">
        <v>0</v>
      </c>
      <c r="K7">
        <v>0.66666666666666663</v>
      </c>
      <c r="L7">
        <v>0.33333333333333331</v>
      </c>
      <c r="M7">
        <v>0</v>
      </c>
      <c r="N7">
        <v>0</v>
      </c>
      <c r="O7">
        <v>0.33333333333333331</v>
      </c>
      <c r="P7">
        <v>0</v>
      </c>
      <c r="Q7">
        <v>0.33333333333333331</v>
      </c>
      <c r="R7">
        <v>0</v>
      </c>
      <c r="S7">
        <v>0.33333333333333331</v>
      </c>
      <c r="T7">
        <f t="shared" si="0"/>
        <v>1.9999999999999998</v>
      </c>
      <c r="U7" s="8">
        <f t="shared" si="1"/>
        <v>1.0273972602739724E-2</v>
      </c>
      <c r="W7" t="s">
        <v>24</v>
      </c>
      <c r="X7">
        <v>0</v>
      </c>
      <c r="Y7">
        <v>0</v>
      </c>
      <c r="Z7">
        <v>0</v>
      </c>
      <c r="AA7">
        <v>0</v>
      </c>
      <c r="AB7">
        <v>0</v>
      </c>
      <c r="AC7">
        <v>0.66666666666666663</v>
      </c>
      <c r="AD7">
        <v>1.333333333333333</v>
      </c>
      <c r="AE7">
        <v>1.666666666666667</v>
      </c>
      <c r="AF7">
        <v>2.666666666666667</v>
      </c>
      <c r="AG7">
        <v>1</v>
      </c>
      <c r="AH7">
        <v>2.666666666666667</v>
      </c>
      <c r="AI7">
        <v>3</v>
      </c>
      <c r="AJ7">
        <v>1.666666666666667</v>
      </c>
      <c r="AK7">
        <v>1.333333333333333</v>
      </c>
      <c r="AL7">
        <v>2.333333333333333</v>
      </c>
      <c r="AM7">
        <v>1.666666666666667</v>
      </c>
      <c r="AN7">
        <v>0.33333333333333331</v>
      </c>
      <c r="AO7">
        <v>1.666666666666667</v>
      </c>
      <c r="AP7">
        <f t="shared" si="2"/>
        <v>22</v>
      </c>
      <c r="AQ7" s="8">
        <f t="shared" si="3"/>
        <v>1.2933568489124045E-2</v>
      </c>
      <c r="AS7" t="s">
        <v>24</v>
      </c>
      <c r="AT7">
        <v>0</v>
      </c>
      <c r="AU7">
        <v>0</v>
      </c>
      <c r="AV7">
        <v>0</v>
      </c>
      <c r="AW7">
        <v>0</v>
      </c>
      <c r="AX7">
        <v>0</v>
      </c>
      <c r="AY7">
        <v>0</v>
      </c>
      <c r="AZ7">
        <v>0.33333333333333331</v>
      </c>
      <c r="BA7">
        <v>0.66666666666666663</v>
      </c>
      <c r="BB7">
        <v>1.666666666666667</v>
      </c>
      <c r="BC7">
        <v>2.333333333333333</v>
      </c>
      <c r="BD7">
        <v>4.666666666666667</v>
      </c>
      <c r="BE7">
        <v>5</v>
      </c>
      <c r="BF7">
        <v>3.666666666666667</v>
      </c>
      <c r="BG7">
        <v>3</v>
      </c>
      <c r="BH7">
        <v>2</v>
      </c>
      <c r="BI7">
        <v>2.333333333333333</v>
      </c>
      <c r="BJ7">
        <v>0.66666666666666663</v>
      </c>
      <c r="BK7">
        <v>2.333333333333333</v>
      </c>
      <c r="BL7">
        <f t="shared" si="4"/>
        <v>28.666666666666668</v>
      </c>
      <c r="BM7" s="8">
        <f t="shared" si="5"/>
        <v>1.8715995647442873E-2</v>
      </c>
    </row>
    <row r="8" spans="1:66" x14ac:dyDescent="0.25">
      <c r="A8" t="s">
        <v>25</v>
      </c>
      <c r="B8">
        <v>0</v>
      </c>
      <c r="C8">
        <v>0</v>
      </c>
      <c r="D8">
        <v>0.33333333333333331</v>
      </c>
      <c r="E8">
        <v>0</v>
      </c>
      <c r="F8">
        <v>0</v>
      </c>
      <c r="G8">
        <v>0</v>
      </c>
      <c r="H8">
        <v>0</v>
      </c>
      <c r="I8">
        <v>0</v>
      </c>
      <c r="J8">
        <v>0</v>
      </c>
      <c r="K8">
        <v>0.66666666666666663</v>
      </c>
      <c r="L8">
        <v>0</v>
      </c>
      <c r="M8">
        <v>0</v>
      </c>
      <c r="N8">
        <v>0</v>
      </c>
      <c r="O8">
        <v>0</v>
      </c>
      <c r="P8">
        <v>0</v>
      </c>
      <c r="Q8">
        <v>0.66666666666666663</v>
      </c>
      <c r="R8">
        <v>0</v>
      </c>
      <c r="S8">
        <v>0</v>
      </c>
      <c r="T8">
        <f t="shared" si="0"/>
        <v>1.6666666666666665</v>
      </c>
      <c r="U8" s="8">
        <f t="shared" si="1"/>
        <v>8.5616438356164361E-3</v>
      </c>
      <c r="W8" t="s">
        <v>25</v>
      </c>
      <c r="X8">
        <v>0.66666666666666663</v>
      </c>
      <c r="Y8">
        <v>1.666666666666667</v>
      </c>
      <c r="Z8">
        <v>1</v>
      </c>
      <c r="AA8">
        <v>1</v>
      </c>
      <c r="AB8">
        <v>2.333333333333333</v>
      </c>
      <c r="AC8">
        <v>0.66666666666666663</v>
      </c>
      <c r="AD8">
        <v>2</v>
      </c>
      <c r="AE8">
        <v>1</v>
      </c>
      <c r="AF8">
        <v>2.333333333333333</v>
      </c>
      <c r="AG8">
        <v>1</v>
      </c>
      <c r="AH8">
        <v>1.333333333333333</v>
      </c>
      <c r="AI8">
        <v>1</v>
      </c>
      <c r="AJ8">
        <v>0.33333333333333331</v>
      </c>
      <c r="AK8">
        <v>0</v>
      </c>
      <c r="AL8">
        <v>1</v>
      </c>
      <c r="AM8">
        <v>1.333333333333333</v>
      </c>
      <c r="AN8">
        <v>1.333333333333333</v>
      </c>
      <c r="AO8">
        <v>6.333333333333333</v>
      </c>
      <c r="AP8">
        <f t="shared" si="2"/>
        <v>26.333333333333329</v>
      </c>
      <c r="AQ8" s="8">
        <f t="shared" si="3"/>
        <v>1.5481089555163627E-2</v>
      </c>
      <c r="AS8" t="s">
        <v>25</v>
      </c>
      <c r="AT8">
        <v>0.33333333333333331</v>
      </c>
      <c r="AU8">
        <v>0.33333333333333331</v>
      </c>
      <c r="AV8">
        <v>0.66666666666666663</v>
      </c>
      <c r="AW8">
        <v>0.33333333333333331</v>
      </c>
      <c r="AX8">
        <v>1.666666666666667</v>
      </c>
      <c r="AY8">
        <v>0.66666666666666663</v>
      </c>
      <c r="AZ8">
        <v>0.66666666666666663</v>
      </c>
      <c r="BA8">
        <v>0.66666666666666663</v>
      </c>
      <c r="BB8">
        <v>1</v>
      </c>
      <c r="BC8">
        <v>1.333333333333333</v>
      </c>
      <c r="BD8">
        <v>1.333333333333333</v>
      </c>
      <c r="BE8">
        <v>0.33333333333333331</v>
      </c>
      <c r="BF8">
        <v>1.666666666666667</v>
      </c>
      <c r="BG8">
        <v>0.33333333333333331</v>
      </c>
      <c r="BH8">
        <v>1.333333333333333</v>
      </c>
      <c r="BI8">
        <v>1.666666666666667</v>
      </c>
      <c r="BJ8">
        <v>1.333333333333333</v>
      </c>
      <c r="BK8">
        <v>7.666666666666667</v>
      </c>
      <c r="BL8">
        <f t="shared" si="4"/>
        <v>23.333333333333336</v>
      </c>
      <c r="BM8" s="8">
        <f t="shared" si="5"/>
        <v>1.5233949945593036E-2</v>
      </c>
    </row>
    <row r="9" spans="1:66" x14ac:dyDescent="0.25">
      <c r="A9" s="3" t="s">
        <v>26</v>
      </c>
      <c r="B9" s="3">
        <v>0</v>
      </c>
      <c r="C9" s="3">
        <v>0</v>
      </c>
      <c r="D9" s="3">
        <v>0</v>
      </c>
      <c r="E9" s="3">
        <v>0.33333333333333331</v>
      </c>
      <c r="F9" s="3">
        <v>0</v>
      </c>
      <c r="G9" s="3">
        <v>0</v>
      </c>
      <c r="H9" s="3">
        <v>0.66666666666666663</v>
      </c>
      <c r="I9" s="3">
        <v>1</v>
      </c>
      <c r="J9" s="3">
        <v>1</v>
      </c>
      <c r="K9" s="3">
        <v>2</v>
      </c>
      <c r="L9" s="3">
        <v>3.666666666666667</v>
      </c>
      <c r="M9" s="3">
        <v>3.666666666666667</v>
      </c>
      <c r="N9" s="3">
        <v>4.333333333333333</v>
      </c>
      <c r="O9" s="3">
        <v>3.333333333333333</v>
      </c>
      <c r="P9" s="3">
        <v>7.666666666666667</v>
      </c>
      <c r="Q9" s="3">
        <v>5.666666666666667</v>
      </c>
      <c r="R9" s="3">
        <v>8.6666666666666661</v>
      </c>
      <c r="S9" s="3">
        <v>22.333333333333329</v>
      </c>
      <c r="T9" s="3">
        <f t="shared" si="0"/>
        <v>64.333333333333329</v>
      </c>
      <c r="U9" s="8">
        <f t="shared" si="1"/>
        <v>0.33047945205479445</v>
      </c>
      <c r="V9" t="s">
        <v>52</v>
      </c>
      <c r="W9" t="s">
        <v>37</v>
      </c>
      <c r="X9">
        <v>0.33333333333333331</v>
      </c>
      <c r="Y9">
        <v>0</v>
      </c>
      <c r="Z9">
        <v>0</v>
      </c>
      <c r="AA9">
        <v>0</v>
      </c>
      <c r="AB9">
        <v>0</v>
      </c>
      <c r="AC9">
        <v>0</v>
      </c>
      <c r="AD9">
        <v>0</v>
      </c>
      <c r="AE9">
        <v>0</v>
      </c>
      <c r="AF9">
        <v>0</v>
      </c>
      <c r="AG9">
        <v>0</v>
      </c>
      <c r="AH9">
        <v>0</v>
      </c>
      <c r="AI9">
        <v>0</v>
      </c>
      <c r="AJ9">
        <v>0</v>
      </c>
      <c r="AK9">
        <v>0</v>
      </c>
      <c r="AL9">
        <v>0.33333333333333331</v>
      </c>
      <c r="AM9">
        <v>0</v>
      </c>
      <c r="AN9">
        <v>0</v>
      </c>
      <c r="AO9">
        <v>0</v>
      </c>
      <c r="AP9">
        <f t="shared" si="2"/>
        <v>0.66666666666666663</v>
      </c>
      <c r="AQ9" s="8">
        <f t="shared" si="3"/>
        <v>3.9192631785224378E-4</v>
      </c>
      <c r="AS9" s="3" t="s">
        <v>26</v>
      </c>
      <c r="AT9" s="3">
        <v>0.66666666666666663</v>
      </c>
      <c r="AU9" s="3">
        <v>0</v>
      </c>
      <c r="AV9" s="3">
        <v>0.33333333333333331</v>
      </c>
      <c r="AW9" s="3">
        <v>0</v>
      </c>
      <c r="AX9" s="3">
        <v>0.66666666666666663</v>
      </c>
      <c r="AY9" s="3">
        <v>1</v>
      </c>
      <c r="AZ9" s="3">
        <v>1.333333333333333</v>
      </c>
      <c r="BA9" s="3">
        <v>2.666666666666667</v>
      </c>
      <c r="BB9" s="3">
        <v>5.666666666666667</v>
      </c>
      <c r="BC9" s="3">
        <v>6.333333333333333</v>
      </c>
      <c r="BD9" s="3">
        <v>12.33333333333333</v>
      </c>
      <c r="BE9" s="3">
        <v>19.666666666666671</v>
      </c>
      <c r="BF9" s="3">
        <v>24.333333333333329</v>
      </c>
      <c r="BG9" s="3">
        <v>30.333333333333329</v>
      </c>
      <c r="BH9" s="3">
        <v>39</v>
      </c>
      <c r="BI9" s="3">
        <v>46.333333333333343</v>
      </c>
      <c r="BJ9" s="3">
        <v>59.666666666666657</v>
      </c>
      <c r="BK9" s="3">
        <v>113</v>
      </c>
      <c r="BL9" s="3">
        <f t="shared" si="4"/>
        <v>363.33333333333331</v>
      </c>
      <c r="BM9" s="8">
        <f t="shared" si="5"/>
        <v>0.23721436343852009</v>
      </c>
      <c r="BN9" t="s">
        <v>52</v>
      </c>
    </row>
    <row r="10" spans="1:66" x14ac:dyDescent="0.25">
      <c r="A10" t="s">
        <v>27</v>
      </c>
      <c r="B10">
        <v>0</v>
      </c>
      <c r="C10">
        <v>0</v>
      </c>
      <c r="D10">
        <v>0.33333333333333331</v>
      </c>
      <c r="E10">
        <v>0</v>
      </c>
      <c r="F10">
        <v>0</v>
      </c>
      <c r="G10">
        <v>0</v>
      </c>
      <c r="H10">
        <v>0.66666666666666663</v>
      </c>
      <c r="I10">
        <v>0</v>
      </c>
      <c r="J10">
        <v>0.33333333333333331</v>
      </c>
      <c r="K10">
        <v>0</v>
      </c>
      <c r="L10">
        <v>0.33333333333333331</v>
      </c>
      <c r="M10">
        <v>0</v>
      </c>
      <c r="N10">
        <v>1.333333333333333</v>
      </c>
      <c r="O10">
        <v>0.33333333333333331</v>
      </c>
      <c r="P10">
        <v>1</v>
      </c>
      <c r="Q10">
        <v>0.66666666666666663</v>
      </c>
      <c r="R10">
        <v>1.333333333333333</v>
      </c>
      <c r="S10">
        <v>6.666666666666667</v>
      </c>
      <c r="T10">
        <f t="shared" si="0"/>
        <v>13</v>
      </c>
      <c r="U10" s="8">
        <f t="shared" si="1"/>
        <v>6.6780821917808209E-2</v>
      </c>
      <c r="W10" s="3" t="s">
        <v>26</v>
      </c>
      <c r="X10" s="3">
        <v>0.66666666666666663</v>
      </c>
      <c r="Y10" s="3">
        <v>1</v>
      </c>
      <c r="Z10" s="3">
        <v>1</v>
      </c>
      <c r="AA10" s="3">
        <v>0</v>
      </c>
      <c r="AB10" s="3">
        <v>1.333333333333333</v>
      </c>
      <c r="AC10" s="3">
        <v>1.666666666666667</v>
      </c>
      <c r="AD10" s="3">
        <v>3</v>
      </c>
      <c r="AE10" s="3">
        <v>2.666666666666667</v>
      </c>
      <c r="AF10" s="3">
        <v>6.333333333333333</v>
      </c>
      <c r="AG10" s="3">
        <v>7.666666666666667</v>
      </c>
      <c r="AH10" s="3">
        <v>12.66666666666667</v>
      </c>
      <c r="AI10" s="3">
        <v>22.666666666666671</v>
      </c>
      <c r="AJ10" s="3">
        <v>28.333333333333329</v>
      </c>
      <c r="AK10" s="3">
        <v>38.666666666666657</v>
      </c>
      <c r="AL10" s="3">
        <v>50.666666666666657</v>
      </c>
      <c r="AM10" s="3">
        <v>74</v>
      </c>
      <c r="AN10" s="3">
        <v>80.666666666666671</v>
      </c>
      <c r="AO10" s="3">
        <v>172</v>
      </c>
      <c r="AP10" s="3">
        <f t="shared" si="2"/>
        <v>505</v>
      </c>
      <c r="AQ10" s="8">
        <f t="shared" si="3"/>
        <v>0.29688418577307468</v>
      </c>
      <c r="AR10" t="s">
        <v>52</v>
      </c>
      <c r="AS10" t="s">
        <v>27</v>
      </c>
      <c r="AT10">
        <v>0.66666666666666663</v>
      </c>
      <c r="AU10">
        <v>0.66666666666666663</v>
      </c>
      <c r="AV10">
        <v>0</v>
      </c>
      <c r="AW10">
        <v>0.33333333333333331</v>
      </c>
      <c r="AX10">
        <v>1.666666666666667</v>
      </c>
      <c r="AY10">
        <v>1.666666666666667</v>
      </c>
      <c r="AZ10">
        <v>0.66666666666666663</v>
      </c>
      <c r="BA10">
        <v>1</v>
      </c>
      <c r="BB10">
        <v>3</v>
      </c>
      <c r="BC10">
        <v>1.333333333333333</v>
      </c>
      <c r="BD10">
        <v>3.333333333333333</v>
      </c>
      <c r="BE10">
        <v>5</v>
      </c>
      <c r="BF10">
        <v>6</v>
      </c>
      <c r="BG10">
        <v>8</v>
      </c>
      <c r="BH10">
        <v>15.33333333333333</v>
      </c>
      <c r="BI10">
        <v>13.66666666666667</v>
      </c>
      <c r="BJ10">
        <v>20</v>
      </c>
      <c r="BK10">
        <v>57</v>
      </c>
      <c r="BL10">
        <f t="shared" si="4"/>
        <v>139.33333333333331</v>
      </c>
      <c r="BM10" s="8">
        <f t="shared" si="5"/>
        <v>9.096844396082697E-2</v>
      </c>
    </row>
    <row r="11" spans="1:66" x14ac:dyDescent="0.25">
      <c r="A11" t="s">
        <v>28</v>
      </c>
      <c r="B11">
        <v>0.33333333333333331</v>
      </c>
      <c r="C11">
        <v>0</v>
      </c>
      <c r="D11">
        <v>0</v>
      </c>
      <c r="E11">
        <v>0</v>
      </c>
      <c r="F11">
        <v>0</v>
      </c>
      <c r="G11">
        <v>0</v>
      </c>
      <c r="H11">
        <v>0.33333333333333331</v>
      </c>
      <c r="I11">
        <v>1</v>
      </c>
      <c r="J11">
        <v>1.333333333333333</v>
      </c>
      <c r="K11">
        <v>0.33333333333333331</v>
      </c>
      <c r="L11">
        <v>0.66666666666666663</v>
      </c>
      <c r="M11">
        <v>1</v>
      </c>
      <c r="N11">
        <v>0</v>
      </c>
      <c r="O11">
        <v>0.66666666666666663</v>
      </c>
      <c r="P11">
        <v>0.66666666666666663</v>
      </c>
      <c r="Q11">
        <v>0.66666666666666663</v>
      </c>
      <c r="R11">
        <v>0.33333333333333331</v>
      </c>
      <c r="S11">
        <v>2</v>
      </c>
      <c r="T11">
        <f t="shared" si="0"/>
        <v>9.3333333333333339</v>
      </c>
      <c r="U11" s="8">
        <f t="shared" si="1"/>
        <v>4.7945205479452052E-2</v>
      </c>
      <c r="W11" t="s">
        <v>27</v>
      </c>
      <c r="X11">
        <v>5</v>
      </c>
      <c r="Y11">
        <v>2</v>
      </c>
      <c r="Z11">
        <v>0.66666666666666663</v>
      </c>
      <c r="AA11">
        <v>0.66666666666666663</v>
      </c>
      <c r="AB11">
        <v>0.66666666666666663</v>
      </c>
      <c r="AC11">
        <v>0.66666666666666663</v>
      </c>
      <c r="AD11">
        <v>0.66666666666666663</v>
      </c>
      <c r="AE11">
        <v>0.66666666666666663</v>
      </c>
      <c r="AF11">
        <v>2.666666666666667</v>
      </c>
      <c r="AG11">
        <v>2.666666666666667</v>
      </c>
      <c r="AH11">
        <v>2</v>
      </c>
      <c r="AI11">
        <v>5.666666666666667</v>
      </c>
      <c r="AJ11">
        <v>4.666666666666667</v>
      </c>
      <c r="AK11">
        <v>5</v>
      </c>
      <c r="AL11">
        <v>11</v>
      </c>
      <c r="AM11">
        <v>15.33333333333333</v>
      </c>
      <c r="AN11">
        <v>20</v>
      </c>
      <c r="AO11">
        <v>66.666666666666671</v>
      </c>
      <c r="AP11">
        <f t="shared" si="2"/>
        <v>146.66666666666669</v>
      </c>
      <c r="AQ11" s="8">
        <f t="shared" si="3"/>
        <v>8.6223789927493646E-2</v>
      </c>
      <c r="AS11" t="s">
        <v>28</v>
      </c>
      <c r="AT11">
        <v>1</v>
      </c>
      <c r="AU11">
        <v>0</v>
      </c>
      <c r="AV11">
        <v>0</v>
      </c>
      <c r="AW11">
        <v>0</v>
      </c>
      <c r="AX11">
        <v>0.33333333333333331</v>
      </c>
      <c r="AY11">
        <v>0.66666666666666663</v>
      </c>
      <c r="AZ11">
        <v>1.333333333333333</v>
      </c>
      <c r="BA11">
        <v>4.333333333333333</v>
      </c>
      <c r="BB11">
        <v>7.333333333333333</v>
      </c>
      <c r="BC11">
        <v>8.3333333333333339</v>
      </c>
      <c r="BD11">
        <v>9.3333333333333339</v>
      </c>
      <c r="BE11">
        <v>5.333333333333333</v>
      </c>
      <c r="BF11">
        <v>12.33333333333333</v>
      </c>
      <c r="BG11">
        <v>11.33333333333333</v>
      </c>
      <c r="BH11">
        <v>7.666666666666667</v>
      </c>
      <c r="BI11">
        <v>11.66666666666667</v>
      </c>
      <c r="BJ11">
        <v>6</v>
      </c>
      <c r="BK11">
        <v>10</v>
      </c>
      <c r="BL11">
        <f t="shared" si="4"/>
        <v>97</v>
      </c>
      <c r="BM11" s="8">
        <f t="shared" si="5"/>
        <v>6.3329706202393907E-2</v>
      </c>
    </row>
    <row r="12" spans="1:66" x14ac:dyDescent="0.25">
      <c r="A12" t="s">
        <v>30</v>
      </c>
      <c r="B12">
        <v>0</v>
      </c>
      <c r="C12">
        <v>0</v>
      </c>
      <c r="D12">
        <v>0</v>
      </c>
      <c r="E12">
        <v>0</v>
      </c>
      <c r="F12">
        <v>0</v>
      </c>
      <c r="G12">
        <v>0</v>
      </c>
      <c r="H12">
        <v>0</v>
      </c>
      <c r="I12">
        <v>0</v>
      </c>
      <c r="J12">
        <v>0</v>
      </c>
      <c r="K12">
        <v>0</v>
      </c>
      <c r="L12">
        <v>0</v>
      </c>
      <c r="M12">
        <v>0</v>
      </c>
      <c r="N12">
        <v>0</v>
      </c>
      <c r="O12">
        <v>0</v>
      </c>
      <c r="P12">
        <v>0</v>
      </c>
      <c r="Q12">
        <v>0</v>
      </c>
      <c r="R12">
        <v>0</v>
      </c>
      <c r="S12">
        <v>0.33333333333333331</v>
      </c>
      <c r="T12">
        <f t="shared" si="0"/>
        <v>0.33333333333333331</v>
      </c>
      <c r="U12" s="8">
        <f t="shared" si="1"/>
        <v>1.7123287671232874E-3</v>
      </c>
      <c r="W12" t="s">
        <v>28</v>
      </c>
      <c r="X12">
        <v>1</v>
      </c>
      <c r="Y12">
        <v>0.66666666666666663</v>
      </c>
      <c r="Z12">
        <v>0.33333333333333331</v>
      </c>
      <c r="AA12">
        <v>0.33333333333333331</v>
      </c>
      <c r="AB12">
        <v>0.66666666666666663</v>
      </c>
      <c r="AC12">
        <v>1</v>
      </c>
      <c r="AD12">
        <v>2.333333333333333</v>
      </c>
      <c r="AE12">
        <v>4</v>
      </c>
      <c r="AF12">
        <v>5</v>
      </c>
      <c r="AG12">
        <v>7.666666666666667</v>
      </c>
      <c r="AH12">
        <v>7</v>
      </c>
      <c r="AI12">
        <v>10</v>
      </c>
      <c r="AJ12">
        <v>6.333333333333333</v>
      </c>
      <c r="AK12">
        <v>9</v>
      </c>
      <c r="AL12">
        <v>6.666666666666667</v>
      </c>
      <c r="AM12">
        <v>10.33333333333333</v>
      </c>
      <c r="AN12">
        <v>7</v>
      </c>
      <c r="AO12">
        <v>12.66666666666667</v>
      </c>
      <c r="AP12">
        <f t="shared" si="2"/>
        <v>92</v>
      </c>
      <c r="AQ12" s="8">
        <f t="shared" si="3"/>
        <v>5.4085831863609643E-2</v>
      </c>
      <c r="AS12" t="s">
        <v>29</v>
      </c>
      <c r="AT12">
        <v>0</v>
      </c>
      <c r="AU12">
        <v>0</v>
      </c>
      <c r="AV12">
        <v>0</v>
      </c>
      <c r="AW12">
        <v>0</v>
      </c>
      <c r="AX12">
        <v>0</v>
      </c>
      <c r="AY12">
        <v>0</v>
      </c>
      <c r="AZ12">
        <v>0</v>
      </c>
      <c r="BA12">
        <v>0</v>
      </c>
      <c r="BB12">
        <v>0</v>
      </c>
      <c r="BC12">
        <v>0.66666666666666663</v>
      </c>
      <c r="BD12">
        <v>0.33333333333333331</v>
      </c>
      <c r="BE12">
        <v>0.33333333333333331</v>
      </c>
      <c r="BF12">
        <v>0</v>
      </c>
      <c r="BG12">
        <v>0</v>
      </c>
      <c r="BH12">
        <v>0</v>
      </c>
      <c r="BI12">
        <v>1</v>
      </c>
      <c r="BJ12">
        <v>0</v>
      </c>
      <c r="BK12">
        <v>1</v>
      </c>
      <c r="BL12">
        <f t="shared" si="4"/>
        <v>3.333333333333333</v>
      </c>
      <c r="BM12" s="8">
        <f t="shared" si="5"/>
        <v>2.1762785636561476E-3</v>
      </c>
    </row>
    <row r="13" spans="1:66" x14ac:dyDescent="0.25">
      <c r="A13" t="s">
        <v>31</v>
      </c>
      <c r="B13">
        <v>0</v>
      </c>
      <c r="C13">
        <v>0</v>
      </c>
      <c r="D13">
        <v>0</v>
      </c>
      <c r="E13">
        <v>0</v>
      </c>
      <c r="F13">
        <v>0</v>
      </c>
      <c r="G13">
        <v>0</v>
      </c>
      <c r="H13">
        <v>0</v>
      </c>
      <c r="I13">
        <v>0</v>
      </c>
      <c r="J13">
        <v>0</v>
      </c>
      <c r="K13">
        <v>0</v>
      </c>
      <c r="L13">
        <v>0</v>
      </c>
      <c r="M13">
        <v>0</v>
      </c>
      <c r="N13">
        <v>0.33333333333333331</v>
      </c>
      <c r="O13">
        <v>0</v>
      </c>
      <c r="P13">
        <v>0</v>
      </c>
      <c r="Q13">
        <v>0.33333333333333331</v>
      </c>
      <c r="R13">
        <v>0</v>
      </c>
      <c r="S13">
        <v>0.33333333333333331</v>
      </c>
      <c r="T13">
        <f t="shared" si="0"/>
        <v>1</v>
      </c>
      <c r="U13" s="8">
        <f t="shared" si="1"/>
        <v>5.1369863013698627E-3</v>
      </c>
      <c r="W13" t="s">
        <v>29</v>
      </c>
      <c r="X13">
        <v>0</v>
      </c>
      <c r="Y13">
        <v>0</v>
      </c>
      <c r="Z13">
        <v>0</v>
      </c>
      <c r="AA13">
        <v>0</v>
      </c>
      <c r="AB13">
        <v>0</v>
      </c>
      <c r="AC13">
        <v>0</v>
      </c>
      <c r="AD13">
        <v>0</v>
      </c>
      <c r="AE13">
        <v>0</v>
      </c>
      <c r="AF13">
        <v>0.33333333333333331</v>
      </c>
      <c r="AG13">
        <v>0</v>
      </c>
      <c r="AH13">
        <v>0</v>
      </c>
      <c r="AI13">
        <v>0</v>
      </c>
      <c r="AJ13">
        <v>0.33333333333333331</v>
      </c>
      <c r="AK13">
        <v>0</v>
      </c>
      <c r="AL13">
        <v>0.66666666666666663</v>
      </c>
      <c r="AM13">
        <v>0.66666666666666663</v>
      </c>
      <c r="AN13">
        <v>2</v>
      </c>
      <c r="AO13">
        <v>1.666666666666667</v>
      </c>
      <c r="AP13">
        <f t="shared" si="2"/>
        <v>5.666666666666667</v>
      </c>
      <c r="AQ13" s="8">
        <f t="shared" si="3"/>
        <v>3.3313737017440725E-3</v>
      </c>
      <c r="AS13" t="s">
        <v>30</v>
      </c>
      <c r="AT13">
        <v>0</v>
      </c>
      <c r="AU13">
        <v>0.33333333333333331</v>
      </c>
      <c r="AV13">
        <v>0</v>
      </c>
      <c r="AW13">
        <v>0.33333333333333331</v>
      </c>
      <c r="AX13">
        <v>0</v>
      </c>
      <c r="AY13">
        <v>0</v>
      </c>
      <c r="AZ13">
        <v>0</v>
      </c>
      <c r="BA13">
        <v>0</v>
      </c>
      <c r="BB13">
        <v>0</v>
      </c>
      <c r="BC13">
        <v>0</v>
      </c>
      <c r="BD13">
        <v>0</v>
      </c>
      <c r="BE13">
        <v>0</v>
      </c>
      <c r="BF13">
        <v>0.66666666666666663</v>
      </c>
      <c r="BG13">
        <v>0</v>
      </c>
      <c r="BH13">
        <v>0</v>
      </c>
      <c r="BI13">
        <v>0.66666666666666663</v>
      </c>
      <c r="BJ13">
        <v>0.33333333333333331</v>
      </c>
      <c r="BK13">
        <v>1.333333333333333</v>
      </c>
      <c r="BL13">
        <f t="shared" si="4"/>
        <v>3.6666666666666665</v>
      </c>
      <c r="BM13" s="8">
        <f t="shared" si="5"/>
        <v>2.3939064200217625E-3</v>
      </c>
    </row>
    <row r="14" spans="1:66" x14ac:dyDescent="0.25">
      <c r="A14" t="s">
        <v>32</v>
      </c>
      <c r="B14">
        <v>3.666666666666667</v>
      </c>
      <c r="C14">
        <v>0</v>
      </c>
      <c r="D14">
        <v>0</v>
      </c>
      <c r="E14">
        <v>0</v>
      </c>
      <c r="F14">
        <v>0</v>
      </c>
      <c r="G14">
        <v>0</v>
      </c>
      <c r="H14">
        <v>0</v>
      </c>
      <c r="I14">
        <v>0</v>
      </c>
      <c r="J14">
        <v>0</v>
      </c>
      <c r="K14">
        <v>0</v>
      </c>
      <c r="L14">
        <v>0</v>
      </c>
      <c r="M14">
        <v>0</v>
      </c>
      <c r="N14">
        <v>0</v>
      </c>
      <c r="O14">
        <v>0</v>
      </c>
      <c r="P14">
        <v>0</v>
      </c>
      <c r="Q14">
        <v>0</v>
      </c>
      <c r="R14">
        <v>0</v>
      </c>
      <c r="S14">
        <v>0</v>
      </c>
      <c r="T14">
        <f t="shared" si="0"/>
        <v>3.666666666666667</v>
      </c>
      <c r="U14" s="8">
        <f t="shared" si="1"/>
        <v>1.8835616438356163E-2</v>
      </c>
      <c r="W14" t="s">
        <v>30</v>
      </c>
      <c r="X14">
        <v>0.33333333333333331</v>
      </c>
      <c r="Y14">
        <v>0</v>
      </c>
      <c r="Z14">
        <v>0</v>
      </c>
      <c r="AA14">
        <v>0.33333333333333331</v>
      </c>
      <c r="AB14">
        <v>0</v>
      </c>
      <c r="AC14">
        <v>0</v>
      </c>
      <c r="AD14">
        <v>0</v>
      </c>
      <c r="AE14">
        <v>0</v>
      </c>
      <c r="AF14">
        <v>0</v>
      </c>
      <c r="AG14">
        <v>0</v>
      </c>
      <c r="AH14">
        <v>0</v>
      </c>
      <c r="AI14">
        <v>0</v>
      </c>
      <c r="AJ14">
        <v>0</v>
      </c>
      <c r="AK14">
        <v>0</v>
      </c>
      <c r="AL14">
        <v>0.33333333333333331</v>
      </c>
      <c r="AM14">
        <v>0.66666666666666663</v>
      </c>
      <c r="AN14">
        <v>0.66666666666666663</v>
      </c>
      <c r="AO14">
        <v>0.66666666666666663</v>
      </c>
      <c r="AP14">
        <f t="shared" si="2"/>
        <v>2.9999999999999996</v>
      </c>
      <c r="AQ14" s="8">
        <f t="shared" si="3"/>
        <v>1.7636684303350967E-3</v>
      </c>
      <c r="AS14" t="s">
        <v>31</v>
      </c>
      <c r="AT14">
        <v>0.33333333333333331</v>
      </c>
      <c r="AU14">
        <v>0</v>
      </c>
      <c r="AV14">
        <v>0</v>
      </c>
      <c r="AW14">
        <v>0.33333333333333331</v>
      </c>
      <c r="AX14">
        <v>0.33333333333333331</v>
      </c>
      <c r="AY14">
        <v>0</v>
      </c>
      <c r="AZ14">
        <v>0.33333333333333331</v>
      </c>
      <c r="BA14">
        <v>1.333333333333333</v>
      </c>
      <c r="BB14">
        <v>1.333333333333333</v>
      </c>
      <c r="BC14">
        <v>1.666666666666667</v>
      </c>
      <c r="BD14">
        <v>1</v>
      </c>
      <c r="BE14">
        <v>1.333333333333333</v>
      </c>
      <c r="BF14">
        <v>1.333333333333333</v>
      </c>
      <c r="BG14">
        <v>3.666666666666667</v>
      </c>
      <c r="BH14">
        <v>2.333333333333333</v>
      </c>
      <c r="BI14">
        <v>4.333333333333333</v>
      </c>
      <c r="BJ14">
        <v>2</v>
      </c>
      <c r="BK14">
        <v>8.6666666666666661</v>
      </c>
      <c r="BL14">
        <f t="shared" si="4"/>
        <v>30.333333333333329</v>
      </c>
      <c r="BM14" s="8">
        <f t="shared" si="5"/>
        <v>1.9804134929270942E-2</v>
      </c>
    </row>
    <row r="15" spans="1:66" x14ac:dyDescent="0.25">
      <c r="A15" t="s">
        <v>33</v>
      </c>
      <c r="B15">
        <v>0.33333333333333331</v>
      </c>
      <c r="C15">
        <v>0.66666666666666663</v>
      </c>
      <c r="D15">
        <v>0</v>
      </c>
      <c r="E15">
        <v>0</v>
      </c>
      <c r="F15">
        <v>0</v>
      </c>
      <c r="G15">
        <v>0</v>
      </c>
      <c r="H15">
        <v>0</v>
      </c>
      <c r="I15">
        <v>0</v>
      </c>
      <c r="J15">
        <v>0</v>
      </c>
      <c r="K15">
        <v>0</v>
      </c>
      <c r="L15">
        <v>0</v>
      </c>
      <c r="M15">
        <v>0</v>
      </c>
      <c r="N15">
        <v>0</v>
      </c>
      <c r="O15">
        <v>0</v>
      </c>
      <c r="P15">
        <v>0</v>
      </c>
      <c r="Q15">
        <v>0</v>
      </c>
      <c r="R15">
        <v>0</v>
      </c>
      <c r="S15">
        <v>0</v>
      </c>
      <c r="T15">
        <f t="shared" si="0"/>
        <v>1</v>
      </c>
      <c r="U15" s="8">
        <f t="shared" si="1"/>
        <v>5.1369863013698627E-3</v>
      </c>
      <c r="W15" t="s">
        <v>31</v>
      </c>
      <c r="X15">
        <v>0.66666666666666663</v>
      </c>
      <c r="Y15">
        <v>0</v>
      </c>
      <c r="Z15">
        <v>0.33333333333333331</v>
      </c>
      <c r="AA15">
        <v>0</v>
      </c>
      <c r="AB15">
        <v>0</v>
      </c>
      <c r="AC15">
        <v>0.66666666666666663</v>
      </c>
      <c r="AD15">
        <v>0</v>
      </c>
      <c r="AE15">
        <v>0</v>
      </c>
      <c r="AF15">
        <v>2</v>
      </c>
      <c r="AG15">
        <v>2.666666666666667</v>
      </c>
      <c r="AH15">
        <v>0.66666666666666663</v>
      </c>
      <c r="AI15">
        <v>1.666666666666667</v>
      </c>
      <c r="AJ15">
        <v>2.666666666666667</v>
      </c>
      <c r="AK15">
        <v>1.666666666666667</v>
      </c>
      <c r="AL15">
        <v>2.333333333333333</v>
      </c>
      <c r="AM15">
        <v>3.666666666666667</v>
      </c>
      <c r="AN15">
        <v>5</v>
      </c>
      <c r="AO15">
        <v>12.33333333333333</v>
      </c>
      <c r="AP15">
        <f t="shared" si="2"/>
        <v>36.333333333333336</v>
      </c>
      <c r="AQ15" s="8">
        <f t="shared" si="3"/>
        <v>2.1359984322947289E-2</v>
      </c>
      <c r="AS15" t="s">
        <v>32</v>
      </c>
      <c r="AT15">
        <v>26.666666666666671</v>
      </c>
      <c r="AU15">
        <v>0</v>
      </c>
      <c r="AV15">
        <v>0</v>
      </c>
      <c r="AW15">
        <v>0</v>
      </c>
      <c r="AX15">
        <v>0</v>
      </c>
      <c r="AY15">
        <v>0</v>
      </c>
      <c r="AZ15">
        <v>0</v>
      </c>
      <c r="BA15">
        <v>0</v>
      </c>
      <c r="BB15">
        <v>0</v>
      </c>
      <c r="BC15">
        <v>0</v>
      </c>
      <c r="BD15">
        <v>0</v>
      </c>
      <c r="BE15">
        <v>0</v>
      </c>
      <c r="BF15">
        <v>0</v>
      </c>
      <c r="BG15">
        <v>0</v>
      </c>
      <c r="BH15">
        <v>0</v>
      </c>
      <c r="BI15">
        <v>0</v>
      </c>
      <c r="BJ15">
        <v>0</v>
      </c>
      <c r="BK15">
        <v>0</v>
      </c>
      <c r="BL15">
        <f t="shared" si="4"/>
        <v>26.666666666666671</v>
      </c>
      <c r="BM15" s="8">
        <f t="shared" si="5"/>
        <v>1.7410228509249188E-2</v>
      </c>
    </row>
    <row r="16" spans="1:66" x14ac:dyDescent="0.25">
      <c r="A16" s="4" t="s">
        <v>34</v>
      </c>
      <c r="B16" s="4">
        <v>0</v>
      </c>
      <c r="C16" s="4">
        <v>0.33333333333333331</v>
      </c>
      <c r="D16" s="4">
        <v>0</v>
      </c>
      <c r="E16" s="4">
        <v>0.33333333333333331</v>
      </c>
      <c r="F16" s="4">
        <v>0.33333333333333331</v>
      </c>
      <c r="G16" s="4">
        <v>0.66666666666666663</v>
      </c>
      <c r="H16" s="4">
        <v>0.66666666666666663</v>
      </c>
      <c r="I16" s="4">
        <v>0.66666666666666663</v>
      </c>
      <c r="J16" s="4">
        <v>0.33333333333333331</v>
      </c>
      <c r="K16" s="4">
        <v>0</v>
      </c>
      <c r="L16" s="4">
        <v>0.66666666666666663</v>
      </c>
      <c r="M16" s="4">
        <v>0.66666666666666663</v>
      </c>
      <c r="N16" s="4">
        <v>0</v>
      </c>
      <c r="O16" s="4">
        <v>0.33333333333333331</v>
      </c>
      <c r="P16" s="4">
        <v>1</v>
      </c>
      <c r="Q16" s="4">
        <v>1</v>
      </c>
      <c r="R16" s="4">
        <v>1</v>
      </c>
      <c r="S16" s="4">
        <v>4</v>
      </c>
      <c r="T16" s="4">
        <f t="shared" si="0"/>
        <v>12</v>
      </c>
      <c r="U16" s="8">
        <f t="shared" si="1"/>
        <v>6.1643835616438353E-2</v>
      </c>
      <c r="V16" t="s">
        <v>52</v>
      </c>
      <c r="W16" t="s">
        <v>32</v>
      </c>
      <c r="X16">
        <v>32</v>
      </c>
      <c r="Y16">
        <v>0</v>
      </c>
      <c r="Z16">
        <v>0</v>
      </c>
      <c r="AA16">
        <v>0</v>
      </c>
      <c r="AB16">
        <v>0</v>
      </c>
      <c r="AC16">
        <v>0</v>
      </c>
      <c r="AD16">
        <v>0</v>
      </c>
      <c r="AE16">
        <v>0</v>
      </c>
      <c r="AF16">
        <v>0</v>
      </c>
      <c r="AG16">
        <v>0</v>
      </c>
      <c r="AH16">
        <v>0</v>
      </c>
      <c r="AI16">
        <v>0</v>
      </c>
      <c r="AJ16">
        <v>0</v>
      </c>
      <c r="AK16">
        <v>0</v>
      </c>
      <c r="AL16">
        <v>0</v>
      </c>
      <c r="AM16">
        <v>0</v>
      </c>
      <c r="AN16">
        <v>0</v>
      </c>
      <c r="AO16">
        <v>0</v>
      </c>
      <c r="AP16">
        <f t="shared" si="2"/>
        <v>32</v>
      </c>
      <c r="AQ16" s="8">
        <f t="shared" si="3"/>
        <v>1.8812463256907701E-2</v>
      </c>
      <c r="AS16" t="s">
        <v>33</v>
      </c>
      <c r="AT16">
        <v>9.3333333333333339</v>
      </c>
      <c r="AU16">
        <v>1</v>
      </c>
      <c r="AV16">
        <v>0.33333333333333331</v>
      </c>
      <c r="AW16">
        <v>0.33333333333333331</v>
      </c>
      <c r="AX16">
        <v>0</v>
      </c>
      <c r="AY16">
        <v>0</v>
      </c>
      <c r="AZ16">
        <v>0</v>
      </c>
      <c r="BA16">
        <v>0</v>
      </c>
      <c r="BB16">
        <v>0</v>
      </c>
      <c r="BC16">
        <v>0</v>
      </c>
      <c r="BD16">
        <v>0</v>
      </c>
      <c r="BE16">
        <v>0</v>
      </c>
      <c r="BF16">
        <v>0</v>
      </c>
      <c r="BG16">
        <v>0</v>
      </c>
      <c r="BH16">
        <v>0</v>
      </c>
      <c r="BI16">
        <v>0</v>
      </c>
      <c r="BJ16">
        <v>0</v>
      </c>
      <c r="BK16">
        <v>0</v>
      </c>
      <c r="BL16">
        <f t="shared" si="4"/>
        <v>11.000000000000002</v>
      </c>
      <c r="BM16" s="8">
        <f t="shared" si="5"/>
        <v>7.1817192600652892E-3</v>
      </c>
    </row>
    <row r="17" spans="1:66" x14ac:dyDescent="0.25">
      <c r="A17" t="s">
        <v>35</v>
      </c>
      <c r="B17">
        <v>0</v>
      </c>
      <c r="C17">
        <v>0</v>
      </c>
      <c r="D17">
        <v>0.66666666666666663</v>
      </c>
      <c r="E17">
        <v>0.66666666666666663</v>
      </c>
      <c r="F17">
        <v>4.666666666666667</v>
      </c>
      <c r="G17">
        <v>7</v>
      </c>
      <c r="H17">
        <v>4.666666666666667</v>
      </c>
      <c r="I17">
        <v>5.666666666666667</v>
      </c>
      <c r="J17">
        <v>3.333333333333333</v>
      </c>
      <c r="K17">
        <v>3.333333333333333</v>
      </c>
      <c r="L17">
        <v>2.666666666666667</v>
      </c>
      <c r="M17">
        <v>2.666666666666667</v>
      </c>
      <c r="N17">
        <v>0</v>
      </c>
      <c r="O17">
        <v>1</v>
      </c>
      <c r="P17">
        <v>1.666666666666667</v>
      </c>
      <c r="Q17">
        <v>0.33333333333333331</v>
      </c>
      <c r="R17">
        <v>0.33333333333333331</v>
      </c>
      <c r="S17">
        <v>1.333333333333333</v>
      </c>
      <c r="T17">
        <f t="shared" si="0"/>
        <v>40</v>
      </c>
      <c r="U17" s="8">
        <f t="shared" si="1"/>
        <v>0.20547945205479451</v>
      </c>
      <c r="W17" t="s">
        <v>33</v>
      </c>
      <c r="X17">
        <v>12.66666666666667</v>
      </c>
      <c r="Y17">
        <v>2.333333333333333</v>
      </c>
      <c r="Z17">
        <v>0.33333333333333331</v>
      </c>
      <c r="AA17">
        <v>0.33333333333333331</v>
      </c>
      <c r="AB17">
        <v>0.33333333333333331</v>
      </c>
      <c r="AC17">
        <v>0.66666666666666663</v>
      </c>
      <c r="AD17">
        <v>0</v>
      </c>
      <c r="AE17">
        <v>0</v>
      </c>
      <c r="AF17">
        <v>0</v>
      </c>
      <c r="AG17">
        <v>0.33333333333333331</v>
      </c>
      <c r="AH17">
        <v>0</v>
      </c>
      <c r="AI17">
        <v>0.33333333333333331</v>
      </c>
      <c r="AJ17">
        <v>0</v>
      </c>
      <c r="AK17">
        <v>0</v>
      </c>
      <c r="AL17">
        <v>0</v>
      </c>
      <c r="AM17">
        <v>0</v>
      </c>
      <c r="AN17">
        <v>0</v>
      </c>
      <c r="AO17">
        <v>0</v>
      </c>
      <c r="AP17">
        <f t="shared" si="2"/>
        <v>17.333333333333336</v>
      </c>
      <c r="AQ17" s="8">
        <f t="shared" si="3"/>
        <v>1.019008426415834E-2</v>
      </c>
      <c r="AS17" s="4" t="s">
        <v>34</v>
      </c>
      <c r="AT17" s="4">
        <v>1.666666666666667</v>
      </c>
      <c r="AU17" s="4">
        <v>0.66666666666666663</v>
      </c>
      <c r="AV17" s="4">
        <v>0.33333333333333331</v>
      </c>
      <c r="AW17" s="4">
        <v>0.33333333333333331</v>
      </c>
      <c r="AX17" s="4">
        <v>1.333333333333333</v>
      </c>
      <c r="AY17" s="4">
        <v>1.333333333333333</v>
      </c>
      <c r="AZ17" s="4">
        <v>3</v>
      </c>
      <c r="BA17" s="4">
        <v>5.666666666666667</v>
      </c>
      <c r="BB17" s="4">
        <v>5</v>
      </c>
      <c r="BC17" s="4">
        <v>8</v>
      </c>
      <c r="BD17" s="4">
        <v>7.333333333333333</v>
      </c>
      <c r="BE17" s="4">
        <v>9.6666666666666661</v>
      </c>
      <c r="BF17" s="4">
        <v>12.66666666666667</v>
      </c>
      <c r="BG17" s="4">
        <v>10.66666666666667</v>
      </c>
      <c r="BH17" s="4">
        <v>13.33333333333333</v>
      </c>
      <c r="BI17" s="4">
        <v>12.66666666666667</v>
      </c>
      <c r="BJ17" s="4">
        <v>13.66666666666667</v>
      </c>
      <c r="BK17" s="4">
        <v>39.666666666666657</v>
      </c>
      <c r="BL17" s="4">
        <f t="shared" si="4"/>
        <v>147</v>
      </c>
      <c r="BM17" s="8">
        <f t="shared" si="5"/>
        <v>9.5973884657236122E-2</v>
      </c>
      <c r="BN17" t="s">
        <v>52</v>
      </c>
    </row>
    <row r="18" spans="1:66" x14ac:dyDescent="0.25">
      <c r="A18" s="3" t="s">
        <v>53</v>
      </c>
      <c r="B18" s="3">
        <f>SUM(B3:B8,B10:B15,B17)</f>
        <v>5</v>
      </c>
      <c r="C18" s="3">
        <f t="shared" ref="C18:S18" si="6">SUM(C3:C8,C10:C15,C17)</f>
        <v>2</v>
      </c>
      <c r="D18" s="3">
        <f t="shared" si="6"/>
        <v>1.3333333333333333</v>
      </c>
      <c r="E18" s="3">
        <f t="shared" si="6"/>
        <v>1</v>
      </c>
      <c r="F18" s="3">
        <f t="shared" si="6"/>
        <v>5</v>
      </c>
      <c r="G18" s="3">
        <f t="shared" si="6"/>
        <v>8.3333333333333339</v>
      </c>
      <c r="H18" s="3">
        <f t="shared" si="6"/>
        <v>6</v>
      </c>
      <c r="I18" s="3">
        <f t="shared" si="6"/>
        <v>7.3333333333333339</v>
      </c>
      <c r="J18" s="3">
        <f t="shared" si="6"/>
        <v>5.3333333333333321</v>
      </c>
      <c r="K18" s="3">
        <f t="shared" si="6"/>
        <v>6</v>
      </c>
      <c r="L18" s="3">
        <f t="shared" si="6"/>
        <v>7</v>
      </c>
      <c r="M18" s="3">
        <f t="shared" si="6"/>
        <v>5.6666666666666679</v>
      </c>
      <c r="N18" s="3">
        <f t="shared" si="6"/>
        <v>3.9999999999999996</v>
      </c>
      <c r="O18" s="3">
        <f t="shared" si="6"/>
        <v>7.666666666666667</v>
      </c>
      <c r="P18" s="3">
        <f t="shared" si="6"/>
        <v>6.3333333333333339</v>
      </c>
      <c r="Q18" s="3">
        <f t="shared" si="6"/>
        <v>9.6666666666666661</v>
      </c>
      <c r="R18" s="3">
        <f t="shared" si="6"/>
        <v>9.0000000000000018</v>
      </c>
      <c r="S18" s="3">
        <f t="shared" si="6"/>
        <v>21.666666666666664</v>
      </c>
      <c r="T18" s="3">
        <f>SUM(B18:S18)</f>
        <v>118.33333333333334</v>
      </c>
      <c r="U18" s="8">
        <f t="shared" si="1"/>
        <v>0.60787671232876717</v>
      </c>
      <c r="V18" t="s">
        <v>52</v>
      </c>
      <c r="W18" s="4" t="s">
        <v>34</v>
      </c>
      <c r="X18" s="4">
        <v>1.333333333333333</v>
      </c>
      <c r="Y18" s="4">
        <v>0.66666666666666663</v>
      </c>
      <c r="Z18" s="4">
        <v>0</v>
      </c>
      <c r="AA18" s="4">
        <v>0.66666666666666663</v>
      </c>
      <c r="AB18" s="4">
        <v>2.333333333333333</v>
      </c>
      <c r="AC18" s="4">
        <v>2.333333333333333</v>
      </c>
      <c r="AD18" s="4">
        <v>3.333333333333333</v>
      </c>
      <c r="AE18" s="4">
        <v>5.333333333333333</v>
      </c>
      <c r="AF18" s="4">
        <v>4</v>
      </c>
      <c r="AG18" s="4">
        <v>5.333333333333333</v>
      </c>
      <c r="AH18" s="4">
        <v>6.666666666666667</v>
      </c>
      <c r="AI18" s="4">
        <v>9.6666666666666661</v>
      </c>
      <c r="AJ18" s="4">
        <v>7.666666666666667</v>
      </c>
      <c r="AK18" s="4">
        <v>8</v>
      </c>
      <c r="AL18" s="4">
        <v>9</v>
      </c>
      <c r="AM18" s="4">
        <v>6</v>
      </c>
      <c r="AN18" s="4">
        <v>11.33333333333333</v>
      </c>
      <c r="AO18" s="4">
        <v>28.666666666666671</v>
      </c>
      <c r="AP18" s="4">
        <f t="shared" si="2"/>
        <v>112.33333333333333</v>
      </c>
      <c r="AQ18" s="8">
        <f t="shared" si="3"/>
        <v>6.6039584558103076E-2</v>
      </c>
      <c r="AR18" t="s">
        <v>52</v>
      </c>
      <c r="AS18" t="s">
        <v>35</v>
      </c>
      <c r="AT18">
        <v>0.66666666666666663</v>
      </c>
      <c r="AU18">
        <v>1.666666666666667</v>
      </c>
      <c r="AV18">
        <v>1</v>
      </c>
      <c r="AW18">
        <v>4</v>
      </c>
      <c r="AX18">
        <v>34.666666666666657</v>
      </c>
      <c r="AY18">
        <v>52.333333333333343</v>
      </c>
      <c r="AZ18">
        <v>42.666666666666657</v>
      </c>
      <c r="BA18">
        <v>34.333333333333343</v>
      </c>
      <c r="BB18">
        <v>30.333333333333329</v>
      </c>
      <c r="BC18">
        <v>30.666666666666671</v>
      </c>
      <c r="BD18">
        <v>17.333333333333329</v>
      </c>
      <c r="BE18">
        <v>14.33333333333333</v>
      </c>
      <c r="BF18">
        <v>12.66666666666667</v>
      </c>
      <c r="BG18">
        <v>6.666666666666667</v>
      </c>
      <c r="BH18">
        <v>7.666666666666667</v>
      </c>
      <c r="BI18">
        <v>6.333333333333333</v>
      </c>
      <c r="BJ18">
        <v>4.666666666666667</v>
      </c>
      <c r="BK18">
        <v>8.6666666666666661</v>
      </c>
      <c r="BL18">
        <f t="shared" si="4"/>
        <v>310.66666666666674</v>
      </c>
      <c r="BM18" s="8">
        <f t="shared" si="5"/>
        <v>0.20282916213275304</v>
      </c>
    </row>
    <row r="19" spans="1:66" x14ac:dyDescent="0.25">
      <c r="A19" t="s">
        <v>19</v>
      </c>
      <c r="B19">
        <f>SUM(B3:B17)</f>
        <v>5</v>
      </c>
      <c r="C19">
        <f t="shared" ref="C19:T19" si="7">SUM(C3:C17)</f>
        <v>2.3333333333333335</v>
      </c>
      <c r="D19">
        <f t="shared" si="7"/>
        <v>1.3333333333333333</v>
      </c>
      <c r="E19">
        <f t="shared" si="7"/>
        <v>1.6666666666666665</v>
      </c>
      <c r="F19">
        <f t="shared" si="7"/>
        <v>5.3333333333333339</v>
      </c>
      <c r="G19">
        <f t="shared" si="7"/>
        <v>9</v>
      </c>
      <c r="H19">
        <f t="shared" si="7"/>
        <v>7.3333333333333339</v>
      </c>
      <c r="I19">
        <f t="shared" si="7"/>
        <v>9</v>
      </c>
      <c r="J19">
        <f t="shared" si="7"/>
        <v>6.6666666666666661</v>
      </c>
      <c r="K19">
        <f t="shared" si="7"/>
        <v>7.9999999999999991</v>
      </c>
      <c r="L19">
        <f t="shared" si="7"/>
        <v>11.333333333333332</v>
      </c>
      <c r="M19">
        <f t="shared" si="7"/>
        <v>10.000000000000002</v>
      </c>
      <c r="N19">
        <f t="shared" si="7"/>
        <v>8.3333333333333321</v>
      </c>
      <c r="O19">
        <f t="shared" si="7"/>
        <v>11.333333333333334</v>
      </c>
      <c r="P19">
        <f t="shared" si="7"/>
        <v>15</v>
      </c>
      <c r="Q19">
        <f t="shared" si="7"/>
        <v>16.333333333333332</v>
      </c>
      <c r="R19">
        <f t="shared" si="7"/>
        <v>18.666666666666664</v>
      </c>
      <c r="S19">
        <f t="shared" si="7"/>
        <v>48</v>
      </c>
      <c r="T19">
        <f t="shared" si="7"/>
        <v>194.66666666666669</v>
      </c>
      <c r="W19" t="s">
        <v>35</v>
      </c>
      <c r="X19">
        <v>0.33333333333333331</v>
      </c>
      <c r="Y19">
        <v>2</v>
      </c>
      <c r="Z19">
        <v>3.666666666666667</v>
      </c>
      <c r="AA19">
        <v>4.333333333333333</v>
      </c>
      <c r="AB19">
        <v>26.666666666666671</v>
      </c>
      <c r="AC19">
        <v>49.666666666666657</v>
      </c>
      <c r="AD19">
        <v>37.333333333333343</v>
      </c>
      <c r="AE19">
        <v>37.333333333333343</v>
      </c>
      <c r="AF19">
        <v>31</v>
      </c>
      <c r="AG19">
        <v>29.333333333333329</v>
      </c>
      <c r="AH19">
        <v>23</v>
      </c>
      <c r="AI19">
        <v>19.333333333333329</v>
      </c>
      <c r="AJ19">
        <v>12.33333333333333</v>
      </c>
      <c r="AK19">
        <v>11</v>
      </c>
      <c r="AL19">
        <v>11.33333333333333</v>
      </c>
      <c r="AM19">
        <v>8</v>
      </c>
      <c r="AN19">
        <v>7.333333333333333</v>
      </c>
      <c r="AO19">
        <v>9.6666666666666661</v>
      </c>
      <c r="AP19">
        <f t="shared" si="2"/>
        <v>323.66666666666663</v>
      </c>
      <c r="AQ19" s="8">
        <f t="shared" si="3"/>
        <v>0.19028022731726432</v>
      </c>
      <c r="AS19" s="3" t="s">
        <v>53</v>
      </c>
      <c r="AT19" s="3">
        <f>SUM(AT3:AT8,AT10:AT16,AT18)</f>
        <v>42.000000000000007</v>
      </c>
      <c r="AU19" s="3">
        <f t="shared" ref="AU19:BK19" si="8">SUM(AU3:AU8,AU10:AU16,AU18)</f>
        <v>5.666666666666667</v>
      </c>
      <c r="AV19" s="3">
        <f t="shared" si="8"/>
        <v>4</v>
      </c>
      <c r="AW19" s="3">
        <f t="shared" si="8"/>
        <v>8</v>
      </c>
      <c r="AX19" s="3">
        <f t="shared" si="8"/>
        <v>40.666666666666657</v>
      </c>
      <c r="AY19" s="3">
        <f t="shared" si="8"/>
        <v>59.666666666666679</v>
      </c>
      <c r="AZ19" s="3">
        <f t="shared" si="8"/>
        <v>49.333333333333321</v>
      </c>
      <c r="BA19" s="3">
        <f t="shared" si="8"/>
        <v>48.000000000000007</v>
      </c>
      <c r="BB19" s="3">
        <f t="shared" si="8"/>
        <v>49.666666666666657</v>
      </c>
      <c r="BC19" s="3">
        <f t="shared" si="8"/>
        <v>58.000000000000007</v>
      </c>
      <c r="BD19" s="3">
        <f t="shared" si="8"/>
        <v>56.666666666666664</v>
      </c>
      <c r="BE19" s="3">
        <f t="shared" si="8"/>
        <v>54.666666666666664</v>
      </c>
      <c r="BF19" s="3">
        <f t="shared" si="8"/>
        <v>62.666666666666671</v>
      </c>
      <c r="BG19" s="3">
        <f t="shared" si="8"/>
        <v>65</v>
      </c>
      <c r="BH19" s="3">
        <f t="shared" si="8"/>
        <v>77.333333333333329</v>
      </c>
      <c r="BI19" s="3">
        <f t="shared" si="8"/>
        <v>89.000000000000014</v>
      </c>
      <c r="BJ19" s="3">
        <f t="shared" si="8"/>
        <v>81.666666666666671</v>
      </c>
      <c r="BK19" s="3">
        <f t="shared" si="8"/>
        <v>169.33333333333334</v>
      </c>
      <c r="BL19" s="3">
        <f>SUM(AT19:BK19)</f>
        <v>1021.3333333333334</v>
      </c>
      <c r="BM19" s="8">
        <f t="shared" si="5"/>
        <v>0.66681175190424369</v>
      </c>
      <c r="BN19" t="s">
        <v>52</v>
      </c>
    </row>
    <row r="20" spans="1:66" x14ac:dyDescent="0.25">
      <c r="W20" s="3" t="s">
        <v>53</v>
      </c>
      <c r="X20" s="3">
        <f>SUM(X3:X9,X11:X17,X19)</f>
        <v>56.333333333333336</v>
      </c>
      <c r="Y20" s="3">
        <f t="shared" ref="Y20:AO20" si="9">SUM(Y3:Y9,Y11:Y17,Y19)</f>
        <v>12.333333333333332</v>
      </c>
      <c r="Z20" s="3">
        <f t="shared" si="9"/>
        <v>8.3333333333333321</v>
      </c>
      <c r="AA20" s="3">
        <f t="shared" si="9"/>
        <v>8.6666666666666661</v>
      </c>
      <c r="AB20" s="3">
        <f t="shared" si="9"/>
        <v>37.333333333333336</v>
      </c>
      <c r="AC20" s="3">
        <f t="shared" si="9"/>
        <v>56.333333333333321</v>
      </c>
      <c r="AD20" s="3">
        <f t="shared" si="9"/>
        <v>48.000000000000007</v>
      </c>
      <c r="AE20" s="3">
        <f t="shared" si="9"/>
        <v>50.666666666666679</v>
      </c>
      <c r="AF20" s="3">
        <f t="shared" si="9"/>
        <v>55.666666666666664</v>
      </c>
      <c r="AG20" s="3">
        <f t="shared" si="9"/>
        <v>57</v>
      </c>
      <c r="AH20" s="3">
        <f t="shared" si="9"/>
        <v>50.666666666666671</v>
      </c>
      <c r="AI20" s="3">
        <f t="shared" si="9"/>
        <v>65</v>
      </c>
      <c r="AJ20" s="3">
        <f t="shared" si="9"/>
        <v>52.999999999999993</v>
      </c>
      <c r="AK20" s="3">
        <f t="shared" si="9"/>
        <v>56.666666666666664</v>
      </c>
      <c r="AL20" s="3">
        <f t="shared" si="9"/>
        <v>72.666666666666671</v>
      </c>
      <c r="AM20" s="3">
        <f t="shared" si="9"/>
        <v>90.666666666666671</v>
      </c>
      <c r="AN20" s="3">
        <f t="shared" si="9"/>
        <v>93.333333333333343</v>
      </c>
      <c r="AO20" s="3">
        <f t="shared" si="9"/>
        <v>210.99999999999997</v>
      </c>
      <c r="AP20" s="3">
        <f>SUM(X20:AO20)</f>
        <v>1083.6666666666665</v>
      </c>
      <c r="AQ20" s="8">
        <f t="shared" si="3"/>
        <v>0.63707622966882216</v>
      </c>
      <c r="AR20" t="s">
        <v>52</v>
      </c>
      <c r="AS20" t="s">
        <v>19</v>
      </c>
      <c r="AT20">
        <f>SUM(AT3:AT18)</f>
        <v>44.333333333333336</v>
      </c>
      <c r="AU20">
        <f t="shared" ref="AU20:BL20" si="10">SUM(AU3:AU18)</f>
        <v>6.3333333333333339</v>
      </c>
      <c r="AV20">
        <f t="shared" si="10"/>
        <v>4.666666666666667</v>
      </c>
      <c r="AW20">
        <f t="shared" si="10"/>
        <v>8.3333333333333339</v>
      </c>
      <c r="AX20">
        <f t="shared" si="10"/>
        <v>42.666666666666657</v>
      </c>
      <c r="AY20">
        <f t="shared" si="10"/>
        <v>62.000000000000014</v>
      </c>
      <c r="AZ20">
        <f t="shared" si="10"/>
        <v>53.666666666666657</v>
      </c>
      <c r="BA20">
        <f t="shared" si="10"/>
        <v>56.333333333333343</v>
      </c>
      <c r="BB20">
        <f t="shared" si="10"/>
        <v>60.333333333333329</v>
      </c>
      <c r="BC20">
        <f t="shared" si="10"/>
        <v>72.333333333333343</v>
      </c>
      <c r="BD20">
        <f t="shared" si="10"/>
        <v>76.333333333333343</v>
      </c>
      <c r="BE20">
        <f t="shared" si="10"/>
        <v>84</v>
      </c>
      <c r="BF20">
        <f t="shared" si="10"/>
        <v>99.666666666666671</v>
      </c>
      <c r="BG20">
        <f t="shared" si="10"/>
        <v>106</v>
      </c>
      <c r="BH20">
        <f t="shared" si="10"/>
        <v>129.66666666666666</v>
      </c>
      <c r="BI20">
        <f t="shared" si="10"/>
        <v>148.00000000000003</v>
      </c>
      <c r="BJ20">
        <f t="shared" si="10"/>
        <v>154.99999999999997</v>
      </c>
      <c r="BK20">
        <f t="shared" si="10"/>
        <v>322.00000000000006</v>
      </c>
      <c r="BL20">
        <f t="shared" si="10"/>
        <v>1531.6666666666667</v>
      </c>
    </row>
    <row r="21" spans="1:66" ht="15" customHeight="1" x14ac:dyDescent="0.45">
      <c r="A21" s="33"/>
      <c r="B21" s="33"/>
      <c r="C21" s="33"/>
      <c r="D21" s="33"/>
      <c r="E21" s="33"/>
      <c r="F21" s="33"/>
      <c r="G21" s="33"/>
      <c r="H21" s="33"/>
      <c r="I21" s="33"/>
      <c r="J21" s="33"/>
      <c r="K21" s="33"/>
      <c r="L21" s="33"/>
      <c r="M21" s="33"/>
      <c r="N21" s="33"/>
      <c r="O21" s="33"/>
      <c r="P21" s="33"/>
      <c r="Q21" s="33"/>
      <c r="R21" s="33"/>
      <c r="S21" s="33"/>
      <c r="T21" s="33"/>
      <c r="W21" t="s">
        <v>19</v>
      </c>
      <c r="X21">
        <f>SUM(X3:X19)</f>
        <v>58.333333333333343</v>
      </c>
      <c r="Y21">
        <f t="shared" ref="Y21:AN21" si="11">SUM(Y3:Y19)</f>
        <v>13.999999999999998</v>
      </c>
      <c r="Z21">
        <f t="shared" si="11"/>
        <v>9.3333333333333321</v>
      </c>
      <c r="AA21">
        <f t="shared" si="11"/>
        <v>9.3333333333333321</v>
      </c>
      <c r="AB21">
        <f t="shared" si="11"/>
        <v>41</v>
      </c>
      <c r="AC21">
        <f t="shared" si="11"/>
        <v>60.333333333333329</v>
      </c>
      <c r="AD21">
        <f t="shared" si="11"/>
        <v>54.333333333333343</v>
      </c>
      <c r="AE21">
        <f t="shared" si="11"/>
        <v>58.666666666666671</v>
      </c>
      <c r="AF21">
        <f t="shared" si="11"/>
        <v>66</v>
      </c>
      <c r="AG21">
        <f t="shared" si="11"/>
        <v>70</v>
      </c>
      <c r="AH21">
        <f t="shared" si="11"/>
        <v>70</v>
      </c>
      <c r="AI21">
        <f t="shared" si="11"/>
        <v>97.333333333333343</v>
      </c>
      <c r="AJ21">
        <f t="shared" si="11"/>
        <v>88.999999999999986</v>
      </c>
      <c r="AK21">
        <f t="shared" si="11"/>
        <v>103.33333333333333</v>
      </c>
      <c r="AL21">
        <f t="shared" si="11"/>
        <v>132.33333333333334</v>
      </c>
      <c r="AM21">
        <f t="shared" si="11"/>
        <v>170.66666666666666</v>
      </c>
      <c r="AN21">
        <f t="shared" si="11"/>
        <v>185.33333333333334</v>
      </c>
      <c r="AO21">
        <f>SUM(AO3:AO19)</f>
        <v>411.6666666666668</v>
      </c>
      <c r="AP21">
        <f>SUM(AP3:AP19)</f>
        <v>1701</v>
      </c>
    </row>
    <row r="22" spans="1:66" ht="15" customHeight="1" x14ac:dyDescent="0.45">
      <c r="A22" s="33"/>
      <c r="B22" s="33"/>
      <c r="C22" s="33"/>
      <c r="D22" s="33"/>
      <c r="E22" s="33"/>
      <c r="F22" s="33"/>
      <c r="G22" s="33"/>
      <c r="H22" s="33"/>
      <c r="I22" s="33"/>
      <c r="J22" s="33"/>
      <c r="K22" s="33"/>
      <c r="L22" s="33"/>
      <c r="M22" s="33"/>
      <c r="N22" s="33"/>
      <c r="O22" s="33"/>
      <c r="P22" s="33"/>
      <c r="Q22" s="33"/>
      <c r="R22" s="33"/>
      <c r="S22" s="33"/>
      <c r="T22" s="33"/>
    </row>
    <row r="23" spans="1:66" x14ac:dyDescent="0.25">
      <c r="A23" s="60" t="s">
        <v>50</v>
      </c>
      <c r="B23" s="60"/>
      <c r="C23" s="60"/>
      <c r="D23" s="60"/>
      <c r="E23" s="60"/>
      <c r="F23" s="60"/>
      <c r="G23" s="60"/>
      <c r="H23" s="60"/>
      <c r="I23" s="60"/>
      <c r="J23" s="60"/>
      <c r="K23" s="60"/>
      <c r="L23" s="60"/>
      <c r="M23" s="60"/>
      <c r="N23" s="60"/>
      <c r="O23" s="60"/>
      <c r="P23" s="60"/>
      <c r="Q23" s="60"/>
      <c r="R23" s="60"/>
      <c r="S23" s="60"/>
      <c r="T23" s="60"/>
      <c r="U23" s="60"/>
      <c r="V23" s="60"/>
      <c r="W23" s="60"/>
      <c r="X23" s="60"/>
      <c r="Y23" s="60"/>
      <c r="Z23" s="60"/>
      <c r="AA23" s="60"/>
      <c r="AB23" s="60"/>
      <c r="AC23" s="60"/>
      <c r="AD23" s="60"/>
      <c r="AE23" s="60"/>
      <c r="AF23" s="60"/>
      <c r="AG23" s="60"/>
      <c r="AH23" s="60"/>
      <c r="AI23" s="60"/>
      <c r="AJ23" s="60"/>
      <c r="AK23" s="60"/>
      <c r="AL23" s="60"/>
      <c r="AM23" s="60"/>
      <c r="AN23" s="60"/>
      <c r="AO23" s="60"/>
      <c r="AP23" s="60"/>
      <c r="AQ23" s="60"/>
      <c r="AR23" s="60"/>
      <c r="AS23" s="60"/>
      <c r="AT23" s="60"/>
      <c r="AU23" s="60"/>
      <c r="AV23" s="60"/>
      <c r="AW23" s="60"/>
      <c r="AX23" s="60"/>
      <c r="AY23" s="60"/>
      <c r="AZ23" s="60"/>
      <c r="BA23" s="60"/>
      <c r="BB23" s="60"/>
      <c r="BC23" s="60"/>
      <c r="BD23" s="60"/>
      <c r="BE23" s="60"/>
      <c r="BF23" s="60"/>
      <c r="BG23" s="60"/>
      <c r="BH23" s="60"/>
      <c r="BI23" s="60"/>
      <c r="BJ23" s="60"/>
      <c r="BK23" s="60"/>
      <c r="BL23" s="60"/>
      <c r="BM23" s="60"/>
    </row>
    <row r="24" spans="1:66" x14ac:dyDescent="0.25">
      <c r="A24" s="60"/>
      <c r="B24" s="60"/>
      <c r="C24" s="60"/>
      <c r="D24" s="60"/>
      <c r="E24" s="60"/>
      <c r="F24" s="60"/>
      <c r="G24" s="60"/>
      <c r="H24" s="60"/>
      <c r="I24" s="60"/>
      <c r="J24" s="60"/>
      <c r="K24" s="60"/>
      <c r="L24" s="60"/>
      <c r="M24" s="60"/>
      <c r="N24" s="60"/>
      <c r="O24" s="60"/>
      <c r="P24" s="60"/>
      <c r="Q24" s="60"/>
      <c r="R24" s="60"/>
      <c r="S24" s="60"/>
      <c r="T24" s="60"/>
      <c r="U24" s="60"/>
      <c r="V24" s="60"/>
      <c r="W24" s="60"/>
      <c r="X24" s="60"/>
      <c r="Y24" s="60"/>
      <c r="Z24" s="60"/>
      <c r="AA24" s="60"/>
      <c r="AB24" s="60"/>
      <c r="AC24" s="60"/>
      <c r="AD24" s="60"/>
      <c r="AE24" s="60"/>
      <c r="AF24" s="60"/>
      <c r="AG24" s="60"/>
      <c r="AH24" s="60"/>
      <c r="AI24" s="60"/>
      <c r="AJ24" s="60"/>
      <c r="AK24" s="60"/>
      <c r="AL24" s="60"/>
      <c r="AM24" s="60"/>
      <c r="AN24" s="60"/>
      <c r="AO24" s="60"/>
      <c r="AP24" s="60"/>
      <c r="AQ24" s="60"/>
      <c r="AR24" s="60"/>
      <c r="AS24" s="60"/>
      <c r="AT24" s="60"/>
      <c r="AU24" s="60"/>
      <c r="AV24" s="60"/>
      <c r="AW24" s="60"/>
      <c r="AX24" s="60"/>
      <c r="AY24" s="60"/>
      <c r="AZ24" s="60"/>
      <c r="BA24" s="60"/>
      <c r="BB24" s="60"/>
      <c r="BC24" s="60"/>
      <c r="BD24" s="60"/>
      <c r="BE24" s="60"/>
      <c r="BF24" s="60"/>
      <c r="BG24" s="60"/>
      <c r="BH24" s="60"/>
      <c r="BI24" s="60"/>
      <c r="BJ24" s="60"/>
      <c r="BK24" s="60"/>
      <c r="BL24" s="60"/>
      <c r="BM24" s="60"/>
    </row>
    <row r="27" spans="1:66" x14ac:dyDescent="0.25">
      <c r="A27" s="2" t="s">
        <v>54</v>
      </c>
      <c r="B27" s="7" t="s">
        <v>26</v>
      </c>
      <c r="C27" s="30" t="s">
        <v>59</v>
      </c>
      <c r="D27" s="32" t="s">
        <v>60</v>
      </c>
      <c r="M27" t="s">
        <v>62</v>
      </c>
    </row>
    <row r="28" spans="1:66" ht="21" x14ac:dyDescent="0.35">
      <c r="A28" s="5" t="s">
        <v>55</v>
      </c>
      <c r="B28" s="28">
        <f>U9*100</f>
        <v>33.047945205479444</v>
      </c>
      <c r="C28" s="31">
        <f>U16*100</f>
        <v>6.1643835616438354</v>
      </c>
      <c r="D28" s="7">
        <f>U18*100</f>
        <v>60.787671232876718</v>
      </c>
      <c r="M28" s="11" t="s">
        <v>63</v>
      </c>
    </row>
    <row r="29" spans="1:66" x14ac:dyDescent="0.25">
      <c r="A29" s="5" t="s">
        <v>56</v>
      </c>
      <c r="B29" s="7">
        <f>AQ10*100</f>
        <v>29.68841857730747</v>
      </c>
      <c r="C29" s="7">
        <f>AQ18*100</f>
        <v>6.6039584558103073</v>
      </c>
      <c r="D29" s="7">
        <f>AQ20*100</f>
        <v>63.707622966882212</v>
      </c>
    </row>
    <row r="30" spans="1:66" x14ac:dyDescent="0.25">
      <c r="A30" s="5" t="s">
        <v>57</v>
      </c>
      <c r="B30" s="7">
        <f>BM9*100</f>
        <v>23.721436343852009</v>
      </c>
      <c r="C30" s="7">
        <f>BM17*100</f>
        <v>9.597388465723613</v>
      </c>
      <c r="D30" s="7">
        <f>BM19*100</f>
        <v>66.681175190424369</v>
      </c>
    </row>
    <row r="31" spans="1:66" x14ac:dyDescent="0.25">
      <c r="A31" s="6" t="s">
        <v>58</v>
      </c>
      <c r="B31" s="29">
        <f>SLOPE(B28:B30,$C$28:$C$30)</f>
        <v>-2.4526264660288719</v>
      </c>
      <c r="C31" s="29"/>
      <c r="D31" s="29">
        <f>SLOPE(D28:D30,$C$28:$C$30)</f>
        <v>1.4526264660288712</v>
      </c>
      <c r="E31" s="10">
        <f>SUM(B31,D31)</f>
        <v>-1.0000000000000007</v>
      </c>
    </row>
    <row r="37" spans="1:20" x14ac:dyDescent="0.25">
      <c r="A37" s="62" t="s">
        <v>83</v>
      </c>
      <c r="B37" s="62"/>
      <c r="C37" s="62"/>
      <c r="D37" s="62"/>
      <c r="E37" s="62"/>
      <c r="F37" s="62"/>
      <c r="G37" s="62"/>
      <c r="H37" s="62"/>
      <c r="I37" s="62"/>
      <c r="J37" s="62"/>
      <c r="K37" s="62"/>
      <c r="L37" s="62"/>
      <c r="M37" s="62"/>
      <c r="N37" s="62"/>
      <c r="O37" s="62"/>
      <c r="P37" s="62"/>
      <c r="Q37" s="62"/>
      <c r="R37" s="62"/>
      <c r="S37" s="62"/>
      <c r="T37" s="62"/>
    </row>
    <row r="38" spans="1:20" x14ac:dyDescent="0.25">
      <c r="A38" s="62"/>
      <c r="B38" s="62"/>
      <c r="C38" s="62"/>
      <c r="D38" s="62"/>
      <c r="E38" s="62"/>
      <c r="F38" s="62"/>
      <c r="G38" s="62"/>
      <c r="H38" s="62"/>
      <c r="I38" s="62"/>
      <c r="J38" s="62"/>
      <c r="K38" s="62"/>
      <c r="L38" s="62"/>
      <c r="M38" s="62"/>
      <c r="N38" s="62"/>
      <c r="O38" s="62"/>
      <c r="P38" s="62"/>
      <c r="Q38" s="62"/>
      <c r="R38" s="62"/>
      <c r="S38" s="62"/>
      <c r="T38" s="62"/>
    </row>
    <row r="40" spans="1:20" x14ac:dyDescent="0.25">
      <c r="A40" t="s">
        <v>84</v>
      </c>
    </row>
    <row r="41" spans="1:20" x14ac:dyDescent="0.25">
      <c r="A41" s="1" t="s">
        <v>0</v>
      </c>
      <c r="B41" s="1" t="s">
        <v>1</v>
      </c>
      <c r="C41" s="1" t="s">
        <v>2</v>
      </c>
      <c r="D41" s="1" t="s">
        <v>3</v>
      </c>
      <c r="E41" s="1" t="s">
        <v>4</v>
      </c>
      <c r="F41" s="1" t="s">
        <v>5</v>
      </c>
      <c r="G41" s="1" t="s">
        <v>6</v>
      </c>
      <c r="H41" s="1" t="s">
        <v>7</v>
      </c>
      <c r="I41" s="1" t="s">
        <v>8</v>
      </c>
      <c r="J41" s="1" t="s">
        <v>9</v>
      </c>
      <c r="K41" s="1" t="s">
        <v>10</v>
      </c>
      <c r="L41" s="1" t="s">
        <v>11</v>
      </c>
      <c r="M41" s="1" t="s">
        <v>12</v>
      </c>
      <c r="N41" s="1" t="s">
        <v>13</v>
      </c>
      <c r="O41" s="1" t="s">
        <v>14</v>
      </c>
      <c r="P41" s="1" t="s">
        <v>15</v>
      </c>
      <c r="Q41" s="1" t="s">
        <v>16</v>
      </c>
      <c r="R41" s="1" t="s">
        <v>17</v>
      </c>
      <c r="S41" s="1" t="s">
        <v>18</v>
      </c>
      <c r="T41" s="1" t="s">
        <v>19</v>
      </c>
    </row>
    <row r="42" spans="1:20" x14ac:dyDescent="0.25">
      <c r="A42" s="3" t="s">
        <v>26</v>
      </c>
      <c r="B42">
        <f>B9+X10+AT9</f>
        <v>1.3333333333333333</v>
      </c>
      <c r="C42">
        <f t="shared" ref="C42:R42" si="12">C9+Y10+AU9</f>
        <v>1</v>
      </c>
      <c r="D42">
        <f t="shared" si="12"/>
        <v>1.3333333333333333</v>
      </c>
      <c r="E42">
        <f t="shared" si="12"/>
        <v>0.33333333333333331</v>
      </c>
      <c r="F42">
        <f t="shared" si="12"/>
        <v>1.9999999999999996</v>
      </c>
      <c r="G42">
        <f t="shared" si="12"/>
        <v>2.666666666666667</v>
      </c>
      <c r="H42">
        <f t="shared" si="12"/>
        <v>5</v>
      </c>
      <c r="I42">
        <f t="shared" si="12"/>
        <v>6.3333333333333339</v>
      </c>
      <c r="J42">
        <f t="shared" si="12"/>
        <v>13</v>
      </c>
      <c r="K42">
        <f t="shared" si="12"/>
        <v>16</v>
      </c>
      <c r="L42">
        <f t="shared" si="12"/>
        <v>28.666666666666664</v>
      </c>
      <c r="M42">
        <f t="shared" si="12"/>
        <v>46.000000000000014</v>
      </c>
      <c r="N42">
        <f t="shared" si="12"/>
        <v>56.999999999999993</v>
      </c>
      <c r="O42">
        <f t="shared" si="12"/>
        <v>72.333333333333314</v>
      </c>
      <c r="P42">
        <f t="shared" si="12"/>
        <v>97.333333333333314</v>
      </c>
      <c r="Q42">
        <f t="shared" si="12"/>
        <v>126.00000000000001</v>
      </c>
      <c r="R42">
        <f t="shared" si="12"/>
        <v>149</v>
      </c>
      <c r="S42">
        <f>S9+AO10+BK9</f>
        <v>307.33333333333331</v>
      </c>
      <c r="T42">
        <f>SUM(B42:S42)</f>
        <v>932.66666666666652</v>
      </c>
    </row>
    <row r="43" spans="1:20" x14ac:dyDescent="0.25">
      <c r="A43" s="3" t="s">
        <v>34</v>
      </c>
      <c r="B43" s="3">
        <f>B16+X18+AT17</f>
        <v>3</v>
      </c>
      <c r="C43" s="3">
        <f t="shared" ref="C43:R43" si="13">C16+Y18+AU17</f>
        <v>1.6666666666666665</v>
      </c>
      <c r="D43" s="3">
        <f t="shared" si="13"/>
        <v>0.33333333333333331</v>
      </c>
      <c r="E43" s="3">
        <f t="shared" si="13"/>
        <v>1.3333333333333333</v>
      </c>
      <c r="F43" s="3">
        <f t="shared" si="13"/>
        <v>3.9999999999999996</v>
      </c>
      <c r="G43" s="3">
        <f t="shared" si="13"/>
        <v>4.3333333333333321</v>
      </c>
      <c r="H43" s="3">
        <f t="shared" si="13"/>
        <v>7</v>
      </c>
      <c r="I43" s="3">
        <f t="shared" si="13"/>
        <v>11.666666666666668</v>
      </c>
      <c r="J43" s="3">
        <f t="shared" si="13"/>
        <v>9.3333333333333321</v>
      </c>
      <c r="K43" s="3">
        <f t="shared" si="13"/>
        <v>13.333333333333332</v>
      </c>
      <c r="L43" s="3">
        <f t="shared" si="13"/>
        <v>14.666666666666668</v>
      </c>
      <c r="M43" s="3">
        <f t="shared" si="13"/>
        <v>20</v>
      </c>
      <c r="N43" s="3">
        <f t="shared" si="13"/>
        <v>20.333333333333336</v>
      </c>
      <c r="O43" s="3">
        <f t="shared" si="13"/>
        <v>19.000000000000004</v>
      </c>
      <c r="P43" s="3">
        <f t="shared" si="13"/>
        <v>23.333333333333329</v>
      </c>
      <c r="Q43" s="3">
        <f t="shared" si="13"/>
        <v>19.666666666666671</v>
      </c>
      <c r="R43" s="3">
        <f t="shared" si="13"/>
        <v>26</v>
      </c>
      <c r="S43" s="3">
        <f>S16+AO18+BK17</f>
        <v>72.333333333333329</v>
      </c>
      <c r="T43">
        <f t="shared" ref="T43" si="14">SUM(B43:S43)</f>
        <v>271.33333333333331</v>
      </c>
    </row>
    <row r="44" spans="1:20" x14ac:dyDescent="0.25">
      <c r="A44" s="34" t="s">
        <v>61</v>
      </c>
      <c r="B44" s="23">
        <f>B18+X20+AT19</f>
        <v>103.33333333333334</v>
      </c>
      <c r="C44" s="23">
        <f t="shared" ref="C44:S44" si="15">C18+Y20+AU19</f>
        <v>20</v>
      </c>
      <c r="D44" s="23">
        <f t="shared" si="15"/>
        <v>13.666666666666666</v>
      </c>
      <c r="E44" s="23">
        <f t="shared" si="15"/>
        <v>17.666666666666664</v>
      </c>
      <c r="F44" s="23">
        <f t="shared" si="15"/>
        <v>83</v>
      </c>
      <c r="G44" s="23">
        <f t="shared" si="15"/>
        <v>124.33333333333334</v>
      </c>
      <c r="H44" s="23">
        <f t="shared" si="15"/>
        <v>103.33333333333333</v>
      </c>
      <c r="I44" s="23">
        <f t="shared" si="15"/>
        <v>106.00000000000003</v>
      </c>
      <c r="J44" s="23">
        <f t="shared" si="15"/>
        <v>110.66666666666666</v>
      </c>
      <c r="K44" s="23">
        <f t="shared" si="15"/>
        <v>121</v>
      </c>
      <c r="L44" s="23">
        <f t="shared" si="15"/>
        <v>114.33333333333334</v>
      </c>
      <c r="M44" s="23">
        <f t="shared" si="15"/>
        <v>125.33333333333334</v>
      </c>
      <c r="N44" s="23">
        <f t="shared" si="15"/>
        <v>119.66666666666666</v>
      </c>
      <c r="O44" s="23">
        <f t="shared" si="15"/>
        <v>129.33333333333331</v>
      </c>
      <c r="P44" s="23">
        <f t="shared" si="15"/>
        <v>156.33333333333331</v>
      </c>
      <c r="Q44" s="23">
        <f t="shared" si="15"/>
        <v>189.33333333333337</v>
      </c>
      <c r="R44" s="23">
        <f t="shared" si="15"/>
        <v>184</v>
      </c>
      <c r="S44" s="23">
        <f t="shared" si="15"/>
        <v>402</v>
      </c>
      <c r="T44" s="23">
        <f>SUM(B44:S44)</f>
        <v>2223.3333333333335</v>
      </c>
    </row>
    <row r="45" spans="1:20" x14ac:dyDescent="0.25">
      <c r="A45" t="s">
        <v>19</v>
      </c>
      <c r="B45">
        <f t="shared" ref="B45:T45" si="16">SUM(B42:B44)</f>
        <v>107.66666666666667</v>
      </c>
      <c r="C45">
        <f t="shared" si="16"/>
        <v>22.666666666666668</v>
      </c>
      <c r="D45">
        <f t="shared" si="16"/>
        <v>15.333333333333332</v>
      </c>
      <c r="E45">
        <f t="shared" si="16"/>
        <v>19.333333333333332</v>
      </c>
      <c r="F45">
        <f t="shared" si="16"/>
        <v>89</v>
      </c>
      <c r="G45">
        <f t="shared" si="16"/>
        <v>131.33333333333334</v>
      </c>
      <c r="H45">
        <f t="shared" si="16"/>
        <v>115.33333333333333</v>
      </c>
      <c r="I45">
        <f t="shared" si="16"/>
        <v>124.00000000000003</v>
      </c>
      <c r="J45">
        <f t="shared" si="16"/>
        <v>133</v>
      </c>
      <c r="K45">
        <f t="shared" si="16"/>
        <v>150.33333333333334</v>
      </c>
      <c r="L45">
        <f t="shared" si="16"/>
        <v>157.66666666666669</v>
      </c>
      <c r="M45">
        <f t="shared" si="16"/>
        <v>191.33333333333337</v>
      </c>
      <c r="N45">
        <f t="shared" si="16"/>
        <v>197</v>
      </c>
      <c r="O45">
        <f t="shared" si="16"/>
        <v>220.66666666666663</v>
      </c>
      <c r="P45">
        <f t="shared" si="16"/>
        <v>276.99999999999994</v>
      </c>
      <c r="Q45">
        <f t="shared" si="16"/>
        <v>335.00000000000006</v>
      </c>
      <c r="R45">
        <f t="shared" si="16"/>
        <v>359</v>
      </c>
      <c r="S45">
        <f t="shared" si="16"/>
        <v>781.66666666666663</v>
      </c>
      <c r="T45">
        <f t="shared" si="16"/>
        <v>3427.333333333333</v>
      </c>
    </row>
    <row r="49" spans="1:20" x14ac:dyDescent="0.25">
      <c r="A49" t="s">
        <v>85</v>
      </c>
    </row>
    <row r="50" spans="1:20" x14ac:dyDescent="0.25">
      <c r="A50" s="1" t="s">
        <v>0</v>
      </c>
      <c r="B50" s="1" t="s">
        <v>1</v>
      </c>
      <c r="C50" s="1" t="s">
        <v>2</v>
      </c>
      <c r="D50" s="1" t="s">
        <v>3</v>
      </c>
      <c r="E50" s="1" t="s">
        <v>4</v>
      </c>
      <c r="F50" s="1" t="s">
        <v>5</v>
      </c>
      <c r="G50" s="1" t="s">
        <v>6</v>
      </c>
      <c r="H50" s="1" t="s">
        <v>7</v>
      </c>
      <c r="I50" s="1" t="s">
        <v>8</v>
      </c>
      <c r="J50" s="1" t="s">
        <v>9</v>
      </c>
      <c r="K50" s="1" t="s">
        <v>10</v>
      </c>
      <c r="L50" s="1" t="s">
        <v>11</v>
      </c>
      <c r="M50" s="1" t="s">
        <v>12</v>
      </c>
      <c r="N50" s="1" t="s">
        <v>13</v>
      </c>
      <c r="O50" s="1" t="s">
        <v>14</v>
      </c>
      <c r="P50" s="1" t="s">
        <v>15</v>
      </c>
      <c r="Q50" s="1" t="s">
        <v>16</v>
      </c>
      <c r="R50" s="1" t="s">
        <v>17</v>
      </c>
      <c r="S50" s="1" t="s">
        <v>18</v>
      </c>
      <c r="T50" s="1" t="s">
        <v>19</v>
      </c>
    </row>
    <row r="51" spans="1:20" x14ac:dyDescent="0.25">
      <c r="A51" s="3" t="s">
        <v>26</v>
      </c>
      <c r="B51">
        <f>B42-($B$31*B43)</f>
        <v>8.6912127314199488</v>
      </c>
      <c r="C51">
        <f t="shared" ref="C51:S51" si="17">C42-($B$31*C43)</f>
        <v>5.0877107767147862</v>
      </c>
      <c r="D51">
        <f>D42-($B$31*D43)</f>
        <v>2.1508754886762906</v>
      </c>
      <c r="E51">
        <f t="shared" si="17"/>
        <v>3.6035019547051625</v>
      </c>
      <c r="F51">
        <f t="shared" si="17"/>
        <v>11.810505864115486</v>
      </c>
      <c r="G51">
        <f t="shared" si="17"/>
        <v>13.294714686125108</v>
      </c>
      <c r="H51">
        <f t="shared" si="17"/>
        <v>22.168385262202104</v>
      </c>
      <c r="I51">
        <f t="shared" si="17"/>
        <v>34.947308770336839</v>
      </c>
      <c r="J51">
        <f t="shared" si="17"/>
        <v>35.891180349602806</v>
      </c>
      <c r="K51">
        <f t="shared" si="17"/>
        <v>48.70168621371829</v>
      </c>
      <c r="L51">
        <f t="shared" si="17"/>
        <v>64.638521501756799</v>
      </c>
      <c r="M51">
        <f t="shared" si="17"/>
        <v>95.052529320577449</v>
      </c>
      <c r="N51">
        <f t="shared" si="17"/>
        <v>106.8700714759204</v>
      </c>
      <c r="O51">
        <f t="shared" si="17"/>
        <v>118.93323618788189</v>
      </c>
      <c r="P51">
        <f t="shared" si="17"/>
        <v>154.56128420734032</v>
      </c>
      <c r="Q51">
        <f t="shared" si="17"/>
        <v>174.23498716523451</v>
      </c>
      <c r="R51">
        <f t="shared" si="17"/>
        <v>212.76828811675068</v>
      </c>
      <c r="S51">
        <f t="shared" si="17"/>
        <v>484.73998104275506</v>
      </c>
      <c r="T51">
        <f t="shared" ref="T51:T52" si="18">SUM(B51:S51)</f>
        <v>1598.1459811158338</v>
      </c>
    </row>
    <row r="52" spans="1:20" x14ac:dyDescent="0.25">
      <c r="A52" s="3" t="s">
        <v>34</v>
      </c>
      <c r="B52" s="3">
        <v>0</v>
      </c>
      <c r="C52" s="3">
        <v>0</v>
      </c>
      <c r="D52" s="3">
        <v>0</v>
      </c>
      <c r="E52" s="3">
        <v>0</v>
      </c>
      <c r="F52" s="3">
        <v>0</v>
      </c>
      <c r="G52" s="3">
        <v>0</v>
      </c>
      <c r="H52" s="3">
        <v>0</v>
      </c>
      <c r="I52" s="3">
        <v>0</v>
      </c>
      <c r="J52" s="3">
        <v>0</v>
      </c>
      <c r="K52" s="3">
        <v>0</v>
      </c>
      <c r="L52" s="3">
        <v>0</v>
      </c>
      <c r="M52" s="3">
        <v>0</v>
      </c>
      <c r="N52" s="3">
        <v>0</v>
      </c>
      <c r="O52" s="3">
        <v>0</v>
      </c>
      <c r="P52" s="3">
        <v>0</v>
      </c>
      <c r="Q52" s="3">
        <v>0</v>
      </c>
      <c r="R52" s="3">
        <v>0</v>
      </c>
      <c r="S52" s="3">
        <v>0</v>
      </c>
      <c r="T52">
        <f t="shared" si="18"/>
        <v>0</v>
      </c>
    </row>
    <row r="53" spans="1:20" x14ac:dyDescent="0.25">
      <c r="A53" s="34" t="s">
        <v>61</v>
      </c>
      <c r="B53" s="23">
        <f>B44-($D$31*B43)</f>
        <v>98.975453935246733</v>
      </c>
      <c r="C53" s="23">
        <f t="shared" ref="C53:R53" si="19">C44-($D$31*C43)</f>
        <v>17.578955889951882</v>
      </c>
      <c r="D53" s="23">
        <f t="shared" si="19"/>
        <v>13.182457844657042</v>
      </c>
      <c r="E53" s="23">
        <f t="shared" si="19"/>
        <v>15.72983137862817</v>
      </c>
      <c r="F53" s="23">
        <f t="shared" si="19"/>
        <v>77.189494135884516</v>
      </c>
      <c r="G53" s="23">
        <f t="shared" si="19"/>
        <v>118.03861864720824</v>
      </c>
      <c r="H53" s="23">
        <f t="shared" si="19"/>
        <v>93.164948071131235</v>
      </c>
      <c r="I53" s="23">
        <f t="shared" si="19"/>
        <v>89.052691229663196</v>
      </c>
      <c r="J53" s="23">
        <f t="shared" si="19"/>
        <v>97.108819650397194</v>
      </c>
      <c r="K53" s="23">
        <f t="shared" si="19"/>
        <v>101.63164711961505</v>
      </c>
      <c r="L53" s="23">
        <f t="shared" si="19"/>
        <v>93.028145164909901</v>
      </c>
      <c r="M53" s="23">
        <f t="shared" si="19"/>
        <v>96.280804012755922</v>
      </c>
      <c r="N53" s="23">
        <f t="shared" si="19"/>
        <v>90.129928524079602</v>
      </c>
      <c r="O53" s="23">
        <f t="shared" si="19"/>
        <v>101.73343047878475</v>
      </c>
      <c r="P53" s="23">
        <f t="shared" si="19"/>
        <v>122.43871579265965</v>
      </c>
      <c r="Q53" s="23">
        <f t="shared" si="19"/>
        <v>160.76501283476557</v>
      </c>
      <c r="R53" s="23">
        <f t="shared" si="19"/>
        <v>146.23171188324935</v>
      </c>
      <c r="S53" s="23">
        <f>S44-($D$31*S43)</f>
        <v>296.92668562391168</v>
      </c>
      <c r="T53" s="23">
        <f>SUM(B53:S53)</f>
        <v>1829.1873522174994</v>
      </c>
    </row>
    <row r="54" spans="1:20" x14ac:dyDescent="0.25">
      <c r="A54" t="s">
        <v>19</v>
      </c>
      <c r="B54">
        <f t="shared" ref="B54:T54" si="20">SUM(B51:B53)</f>
        <v>107.66666666666669</v>
      </c>
      <c r="C54">
        <f t="shared" si="20"/>
        <v>22.666666666666668</v>
      </c>
      <c r="D54">
        <f t="shared" si="20"/>
        <v>15.333333333333332</v>
      </c>
      <c r="E54">
        <f t="shared" si="20"/>
        <v>19.333333333333332</v>
      </c>
      <c r="F54">
        <f t="shared" si="20"/>
        <v>89</v>
      </c>
      <c r="G54">
        <f t="shared" si="20"/>
        <v>131.33333333333334</v>
      </c>
      <c r="H54">
        <f t="shared" si="20"/>
        <v>115.33333333333334</v>
      </c>
      <c r="I54">
        <f t="shared" si="20"/>
        <v>124.00000000000003</v>
      </c>
      <c r="J54">
        <f t="shared" si="20"/>
        <v>133</v>
      </c>
      <c r="K54">
        <f t="shared" si="20"/>
        <v>150.33333333333334</v>
      </c>
      <c r="L54">
        <f t="shared" si="20"/>
        <v>157.66666666666669</v>
      </c>
      <c r="M54">
        <f t="shared" si="20"/>
        <v>191.33333333333337</v>
      </c>
      <c r="N54">
        <f t="shared" si="20"/>
        <v>197</v>
      </c>
      <c r="O54">
        <f t="shared" si="20"/>
        <v>220.66666666666663</v>
      </c>
      <c r="P54">
        <f t="shared" si="20"/>
        <v>277</v>
      </c>
      <c r="Q54">
        <f t="shared" si="20"/>
        <v>335.00000000000011</v>
      </c>
      <c r="R54">
        <f t="shared" si="20"/>
        <v>359</v>
      </c>
      <c r="S54">
        <f t="shared" si="20"/>
        <v>781.66666666666674</v>
      </c>
      <c r="T54">
        <f t="shared" si="20"/>
        <v>3427.333333333333</v>
      </c>
    </row>
    <row r="58" spans="1:20" x14ac:dyDescent="0.25">
      <c r="A58" s="51" t="s">
        <v>86</v>
      </c>
      <c r="B58" s="52"/>
      <c r="C58" s="52"/>
      <c r="D58" s="52"/>
      <c r="E58" s="52"/>
      <c r="F58" s="52"/>
      <c r="G58" s="52"/>
      <c r="H58" s="52"/>
      <c r="I58" s="52"/>
      <c r="J58" s="52"/>
      <c r="K58" s="52"/>
      <c r="L58" s="52"/>
      <c r="M58" s="52"/>
      <c r="N58" s="52"/>
      <c r="O58" s="52"/>
      <c r="P58" s="52"/>
      <c r="Q58" s="52"/>
      <c r="R58" s="52"/>
      <c r="S58" s="52"/>
      <c r="T58" s="53"/>
    </row>
    <row r="59" spans="1:20" x14ac:dyDescent="0.25">
      <c r="A59" s="54"/>
      <c r="B59" s="55"/>
      <c r="C59" s="55"/>
      <c r="D59" s="55"/>
      <c r="E59" s="55"/>
      <c r="F59" s="55"/>
      <c r="G59" s="55"/>
      <c r="H59" s="55"/>
      <c r="I59" s="55"/>
      <c r="J59" s="55"/>
      <c r="K59" s="55"/>
      <c r="L59" s="55"/>
      <c r="M59" s="55"/>
      <c r="N59" s="55"/>
      <c r="O59" s="55"/>
      <c r="P59" s="55"/>
      <c r="Q59" s="55"/>
      <c r="R59" s="55"/>
      <c r="S59" s="55"/>
      <c r="T59" s="56"/>
    </row>
    <row r="60" spans="1:20" x14ac:dyDescent="0.25">
      <c r="A60" s="57"/>
      <c r="B60" s="58"/>
      <c r="C60" s="58"/>
      <c r="D60" s="58"/>
      <c r="E60" s="58"/>
      <c r="F60" s="58"/>
      <c r="G60" s="58"/>
      <c r="H60" s="58"/>
      <c r="I60" s="58"/>
      <c r="J60" s="58"/>
      <c r="K60" s="58"/>
      <c r="L60" s="58"/>
      <c r="M60" s="58"/>
      <c r="N60" s="58"/>
      <c r="O60" s="58"/>
      <c r="P60" s="58"/>
      <c r="Q60" s="58"/>
      <c r="R60" s="58"/>
      <c r="S60" s="58"/>
      <c r="T60" s="59"/>
    </row>
    <row r="64" spans="1:20" ht="26.25" x14ac:dyDescent="0.4">
      <c r="A64" s="40" t="s">
        <v>88</v>
      </c>
      <c r="B64" s="35"/>
      <c r="C64" s="35"/>
      <c r="D64" s="35"/>
      <c r="E64" s="35"/>
      <c r="F64" s="35"/>
      <c r="G64" s="35"/>
      <c r="H64" s="35"/>
      <c r="I64" s="35"/>
      <c r="J64" s="35"/>
      <c r="K64" s="35"/>
      <c r="L64" s="35"/>
      <c r="M64" s="35"/>
      <c r="N64" s="35"/>
      <c r="O64" s="35"/>
      <c r="P64" s="35"/>
      <c r="Q64" s="35"/>
      <c r="R64" s="35"/>
      <c r="S64" s="35"/>
      <c r="T64" s="35"/>
    </row>
    <row r="67" spans="1:20" x14ac:dyDescent="0.25">
      <c r="A67" s="7" t="s">
        <v>50</v>
      </c>
    </row>
    <row r="69" spans="1:20" x14ac:dyDescent="0.25">
      <c r="A69" s="2" t="s">
        <v>54</v>
      </c>
      <c r="B69" s="7" t="s">
        <v>26</v>
      </c>
      <c r="C69" s="30" t="s">
        <v>59</v>
      </c>
    </row>
    <row r="70" spans="1:20" x14ac:dyDescent="0.25">
      <c r="A70" s="5" t="s">
        <v>55</v>
      </c>
      <c r="B70" s="28">
        <f>100-C70</f>
        <v>93.835616438356169</v>
      </c>
      <c r="C70" s="31">
        <f>U16*100</f>
        <v>6.1643835616438354</v>
      </c>
    </row>
    <row r="71" spans="1:20" x14ac:dyDescent="0.25">
      <c r="A71" s="5" t="s">
        <v>56</v>
      </c>
      <c r="B71" s="28">
        <f t="shared" ref="B71:B72" si="21">100-C71</f>
        <v>93.3960415441897</v>
      </c>
      <c r="C71" s="7">
        <f>AQ18*100</f>
        <v>6.6039584558103073</v>
      </c>
    </row>
    <row r="72" spans="1:20" x14ac:dyDescent="0.25">
      <c r="A72" s="5" t="s">
        <v>57</v>
      </c>
      <c r="B72" s="28">
        <f t="shared" si="21"/>
        <v>90.402611534276389</v>
      </c>
      <c r="C72" s="7">
        <f>BM17*100</f>
        <v>9.597388465723613</v>
      </c>
    </row>
    <row r="73" spans="1:20" x14ac:dyDescent="0.25">
      <c r="A73" s="6" t="s">
        <v>58</v>
      </c>
      <c r="B73">
        <f>SLOPE(B70:B72,C70:C72)</f>
        <v>-1.0000000000000013</v>
      </c>
    </row>
    <row r="75" spans="1:20" x14ac:dyDescent="0.25">
      <c r="A75" s="7" t="s">
        <v>83</v>
      </c>
    </row>
    <row r="77" spans="1:20" x14ac:dyDescent="0.25">
      <c r="A77" t="s">
        <v>84</v>
      </c>
    </row>
    <row r="78" spans="1:20" x14ac:dyDescent="0.25">
      <c r="A78" s="1" t="s">
        <v>0</v>
      </c>
      <c r="B78" s="1" t="s">
        <v>1</v>
      </c>
      <c r="C78" s="1" t="s">
        <v>2</v>
      </c>
      <c r="D78" s="1" t="s">
        <v>3</v>
      </c>
      <c r="E78" s="1" t="s">
        <v>4</v>
      </c>
      <c r="F78" s="1" t="s">
        <v>5</v>
      </c>
      <c r="G78" s="1" t="s">
        <v>6</v>
      </c>
      <c r="H78" s="1" t="s">
        <v>7</v>
      </c>
      <c r="I78" s="1" t="s">
        <v>8</v>
      </c>
      <c r="J78" s="1" t="s">
        <v>9</v>
      </c>
      <c r="K78" s="1" t="s">
        <v>10</v>
      </c>
      <c r="L78" s="1" t="s">
        <v>11</v>
      </c>
      <c r="M78" s="1" t="s">
        <v>12</v>
      </c>
      <c r="N78" s="1" t="s">
        <v>13</v>
      </c>
      <c r="O78" s="1" t="s">
        <v>14</v>
      </c>
      <c r="P78" s="1" t="s">
        <v>15</v>
      </c>
      <c r="Q78" s="1" t="s">
        <v>16</v>
      </c>
      <c r="R78" s="1" t="s">
        <v>17</v>
      </c>
      <c r="S78" s="1" t="s">
        <v>18</v>
      </c>
      <c r="T78" s="1" t="s">
        <v>19</v>
      </c>
    </row>
    <row r="79" spans="1:20" x14ac:dyDescent="0.25">
      <c r="A79" s="3" t="s">
        <v>26</v>
      </c>
      <c r="B79">
        <f>B9+X10+AT9</f>
        <v>1.3333333333333333</v>
      </c>
      <c r="C79">
        <f t="shared" ref="C79:S79" si="22">C9+Y10+AU9</f>
        <v>1</v>
      </c>
      <c r="D79">
        <f t="shared" si="22"/>
        <v>1.3333333333333333</v>
      </c>
      <c r="E79">
        <f t="shared" si="22"/>
        <v>0.33333333333333331</v>
      </c>
      <c r="F79">
        <f t="shared" si="22"/>
        <v>1.9999999999999996</v>
      </c>
      <c r="G79">
        <f t="shared" si="22"/>
        <v>2.666666666666667</v>
      </c>
      <c r="H79">
        <f t="shared" si="22"/>
        <v>5</v>
      </c>
      <c r="I79">
        <f t="shared" si="22"/>
        <v>6.3333333333333339</v>
      </c>
      <c r="J79">
        <f t="shared" si="22"/>
        <v>13</v>
      </c>
      <c r="K79">
        <f t="shared" si="22"/>
        <v>16</v>
      </c>
      <c r="L79">
        <f t="shared" si="22"/>
        <v>28.666666666666664</v>
      </c>
      <c r="M79">
        <f t="shared" si="22"/>
        <v>46.000000000000014</v>
      </c>
      <c r="N79">
        <f t="shared" si="22"/>
        <v>56.999999999999993</v>
      </c>
      <c r="O79">
        <f t="shared" si="22"/>
        <v>72.333333333333314</v>
      </c>
      <c r="P79">
        <f t="shared" si="22"/>
        <v>97.333333333333314</v>
      </c>
      <c r="Q79">
        <f t="shared" si="22"/>
        <v>126.00000000000001</v>
      </c>
      <c r="R79">
        <f t="shared" si="22"/>
        <v>149</v>
      </c>
      <c r="S79">
        <f t="shared" si="22"/>
        <v>307.33333333333331</v>
      </c>
      <c r="T79">
        <f>SUM(B79:S79)</f>
        <v>932.66666666666652</v>
      </c>
    </row>
    <row r="80" spans="1:20" x14ac:dyDescent="0.25">
      <c r="A80" s="34" t="s">
        <v>34</v>
      </c>
      <c r="B80" s="34">
        <f>B16+X18+AT17</f>
        <v>3</v>
      </c>
      <c r="C80" s="34">
        <f t="shared" ref="C80:S80" si="23">C16+Y18+AU17</f>
        <v>1.6666666666666665</v>
      </c>
      <c r="D80" s="34">
        <f t="shared" si="23"/>
        <v>0.33333333333333331</v>
      </c>
      <c r="E80" s="34">
        <f t="shared" si="23"/>
        <v>1.3333333333333333</v>
      </c>
      <c r="F80" s="34">
        <f t="shared" si="23"/>
        <v>3.9999999999999996</v>
      </c>
      <c r="G80" s="34">
        <f t="shared" si="23"/>
        <v>4.3333333333333321</v>
      </c>
      <c r="H80" s="34">
        <f t="shared" si="23"/>
        <v>7</v>
      </c>
      <c r="I80" s="34">
        <f t="shared" si="23"/>
        <v>11.666666666666668</v>
      </c>
      <c r="J80" s="34">
        <f t="shared" si="23"/>
        <v>9.3333333333333321</v>
      </c>
      <c r="K80" s="34">
        <f t="shared" si="23"/>
        <v>13.333333333333332</v>
      </c>
      <c r="L80" s="34">
        <f t="shared" si="23"/>
        <v>14.666666666666668</v>
      </c>
      <c r="M80" s="34">
        <f t="shared" si="23"/>
        <v>20</v>
      </c>
      <c r="N80" s="34">
        <f t="shared" si="23"/>
        <v>20.333333333333336</v>
      </c>
      <c r="O80" s="34">
        <f t="shared" si="23"/>
        <v>19.000000000000004</v>
      </c>
      <c r="P80" s="34">
        <f t="shared" si="23"/>
        <v>23.333333333333329</v>
      </c>
      <c r="Q80" s="34">
        <f t="shared" si="23"/>
        <v>19.666666666666671</v>
      </c>
      <c r="R80" s="34">
        <f t="shared" si="23"/>
        <v>26</v>
      </c>
      <c r="S80" s="34">
        <f t="shared" si="23"/>
        <v>72.333333333333329</v>
      </c>
      <c r="T80" s="23">
        <f t="shared" ref="T80" si="24">SUM(B80:S80)</f>
        <v>271.33333333333331</v>
      </c>
    </row>
    <row r="81" spans="1:20" x14ac:dyDescent="0.25">
      <c r="A81" t="s">
        <v>19</v>
      </c>
      <c r="B81">
        <f t="shared" ref="B81:T81" si="25">SUM(B79:B80)</f>
        <v>4.333333333333333</v>
      </c>
      <c r="C81">
        <f t="shared" si="25"/>
        <v>2.6666666666666665</v>
      </c>
      <c r="D81">
        <f t="shared" si="25"/>
        <v>1.6666666666666665</v>
      </c>
      <c r="E81">
        <f t="shared" si="25"/>
        <v>1.6666666666666665</v>
      </c>
      <c r="F81">
        <f t="shared" si="25"/>
        <v>5.9999999999999991</v>
      </c>
      <c r="G81">
        <f t="shared" si="25"/>
        <v>6.9999999999999991</v>
      </c>
      <c r="H81">
        <f t="shared" si="25"/>
        <v>12</v>
      </c>
      <c r="I81">
        <f t="shared" si="25"/>
        <v>18</v>
      </c>
      <c r="J81">
        <f t="shared" si="25"/>
        <v>22.333333333333332</v>
      </c>
      <c r="K81">
        <f t="shared" si="25"/>
        <v>29.333333333333332</v>
      </c>
      <c r="L81">
        <f t="shared" si="25"/>
        <v>43.333333333333329</v>
      </c>
      <c r="M81">
        <f t="shared" si="25"/>
        <v>66.000000000000014</v>
      </c>
      <c r="N81">
        <f t="shared" si="25"/>
        <v>77.333333333333329</v>
      </c>
      <c r="O81">
        <f t="shared" si="25"/>
        <v>91.333333333333314</v>
      </c>
      <c r="P81">
        <f t="shared" si="25"/>
        <v>120.66666666666664</v>
      </c>
      <c r="Q81">
        <f t="shared" si="25"/>
        <v>145.66666666666669</v>
      </c>
      <c r="R81">
        <f t="shared" si="25"/>
        <v>175</v>
      </c>
      <c r="S81">
        <f t="shared" si="25"/>
        <v>379.66666666666663</v>
      </c>
      <c r="T81">
        <f t="shared" si="25"/>
        <v>1203.9999999999998</v>
      </c>
    </row>
    <row r="86" spans="1:20" x14ac:dyDescent="0.25">
      <c r="A86" t="s">
        <v>84</v>
      </c>
    </row>
    <row r="87" spans="1:20" x14ac:dyDescent="0.25">
      <c r="A87" s="1" t="s">
        <v>0</v>
      </c>
      <c r="B87" s="1" t="s">
        <v>1</v>
      </c>
      <c r="C87" s="1" t="s">
        <v>2</v>
      </c>
      <c r="D87" s="1" t="s">
        <v>3</v>
      </c>
      <c r="E87" s="1" t="s">
        <v>4</v>
      </c>
      <c r="F87" s="1" t="s">
        <v>5</v>
      </c>
      <c r="G87" s="1" t="s">
        <v>6</v>
      </c>
      <c r="H87" s="1" t="s">
        <v>7</v>
      </c>
      <c r="I87" s="1" t="s">
        <v>8</v>
      </c>
      <c r="J87" s="1" t="s">
        <v>9</v>
      </c>
      <c r="K87" s="1" t="s">
        <v>10</v>
      </c>
      <c r="L87" s="1" t="s">
        <v>11</v>
      </c>
      <c r="M87" s="1" t="s">
        <v>12</v>
      </c>
      <c r="N87" s="1" t="s">
        <v>13</v>
      </c>
      <c r="O87" s="1" t="s">
        <v>14</v>
      </c>
      <c r="P87" s="1" t="s">
        <v>15</v>
      </c>
      <c r="Q87" s="1" t="s">
        <v>16</v>
      </c>
      <c r="R87" s="1" t="s">
        <v>17</v>
      </c>
      <c r="S87" s="1" t="s">
        <v>18</v>
      </c>
      <c r="T87" s="1" t="s">
        <v>19</v>
      </c>
    </row>
    <row r="88" spans="1:20" x14ac:dyDescent="0.25">
      <c r="A88" s="3" t="s">
        <v>26</v>
      </c>
      <c r="B88">
        <f>B79-($B$73*B80)</f>
        <v>4.3333333333333375</v>
      </c>
      <c r="C88">
        <f t="shared" ref="C88:S88" si="26">C79-($B$73*C80)</f>
        <v>2.6666666666666687</v>
      </c>
      <c r="D88">
        <f t="shared" si="26"/>
        <v>1.666666666666667</v>
      </c>
      <c r="E88">
        <f t="shared" si="26"/>
        <v>1.6666666666666683</v>
      </c>
      <c r="F88">
        <f t="shared" si="26"/>
        <v>6.0000000000000053</v>
      </c>
      <c r="G88">
        <f t="shared" si="26"/>
        <v>7.0000000000000044</v>
      </c>
      <c r="H88">
        <f t="shared" si="26"/>
        <v>12.000000000000009</v>
      </c>
      <c r="I88">
        <f t="shared" si="26"/>
        <v>18.000000000000018</v>
      </c>
      <c r="J88">
        <f t="shared" si="26"/>
        <v>22.333333333333343</v>
      </c>
      <c r="K88">
        <f t="shared" si="26"/>
        <v>29.33333333333335</v>
      </c>
      <c r="L88">
        <f t="shared" si="26"/>
        <v>43.33333333333335</v>
      </c>
      <c r="M88">
        <f t="shared" si="26"/>
        <v>66.000000000000043</v>
      </c>
      <c r="N88">
        <f t="shared" si="26"/>
        <v>77.333333333333357</v>
      </c>
      <c r="O88">
        <f t="shared" si="26"/>
        <v>91.333333333333343</v>
      </c>
      <c r="P88">
        <f t="shared" si="26"/>
        <v>120.66666666666667</v>
      </c>
      <c r="Q88">
        <f t="shared" si="26"/>
        <v>145.66666666666671</v>
      </c>
      <c r="R88">
        <f t="shared" si="26"/>
        <v>175.00000000000003</v>
      </c>
      <c r="S88">
        <f t="shared" si="26"/>
        <v>379.66666666666674</v>
      </c>
      <c r="T88">
        <f>SUM(B88:S88)</f>
        <v>1204.0000000000002</v>
      </c>
    </row>
    <row r="89" spans="1:20" x14ac:dyDescent="0.25">
      <c r="A89" s="34" t="s">
        <v>34</v>
      </c>
      <c r="B89" s="34">
        <v>0</v>
      </c>
      <c r="C89" s="34">
        <v>0</v>
      </c>
      <c r="D89" s="34">
        <v>0</v>
      </c>
      <c r="E89" s="34">
        <v>0</v>
      </c>
      <c r="F89" s="34">
        <v>0</v>
      </c>
      <c r="G89" s="34">
        <v>0</v>
      </c>
      <c r="H89" s="34">
        <v>0</v>
      </c>
      <c r="I89" s="34">
        <v>0</v>
      </c>
      <c r="J89" s="34">
        <v>0</v>
      </c>
      <c r="K89" s="34">
        <v>0</v>
      </c>
      <c r="L89" s="34">
        <v>0</v>
      </c>
      <c r="M89" s="34">
        <v>0</v>
      </c>
      <c r="N89" s="34">
        <v>0</v>
      </c>
      <c r="O89" s="34">
        <v>0</v>
      </c>
      <c r="P89" s="34">
        <v>0</v>
      </c>
      <c r="Q89" s="34">
        <v>0</v>
      </c>
      <c r="R89" s="34">
        <v>0</v>
      </c>
      <c r="S89" s="34">
        <v>0</v>
      </c>
      <c r="T89" s="23">
        <f t="shared" ref="T89" si="27">SUM(B89:S89)</f>
        <v>0</v>
      </c>
    </row>
    <row r="90" spans="1:20" x14ac:dyDescent="0.25">
      <c r="A90" t="s">
        <v>19</v>
      </c>
      <c r="B90">
        <f t="shared" ref="B90:T90" si="28">SUM(B88:B89)</f>
        <v>4.3333333333333375</v>
      </c>
      <c r="C90">
        <f t="shared" si="28"/>
        <v>2.6666666666666687</v>
      </c>
      <c r="D90">
        <f t="shared" si="28"/>
        <v>1.666666666666667</v>
      </c>
      <c r="E90">
        <f t="shared" si="28"/>
        <v>1.6666666666666683</v>
      </c>
      <c r="F90">
        <f t="shared" si="28"/>
        <v>6.0000000000000053</v>
      </c>
      <c r="G90">
        <f t="shared" si="28"/>
        <v>7.0000000000000044</v>
      </c>
      <c r="H90">
        <f t="shared" si="28"/>
        <v>12.000000000000009</v>
      </c>
      <c r="I90">
        <f t="shared" si="28"/>
        <v>18.000000000000018</v>
      </c>
      <c r="J90">
        <f t="shared" si="28"/>
        <v>22.333333333333343</v>
      </c>
      <c r="K90">
        <f t="shared" si="28"/>
        <v>29.33333333333335</v>
      </c>
      <c r="L90">
        <f t="shared" si="28"/>
        <v>43.33333333333335</v>
      </c>
      <c r="M90">
        <f t="shared" si="28"/>
        <v>66.000000000000043</v>
      </c>
      <c r="N90">
        <f t="shared" si="28"/>
        <v>77.333333333333357</v>
      </c>
      <c r="O90">
        <f t="shared" si="28"/>
        <v>91.333333333333343</v>
      </c>
      <c r="P90">
        <f t="shared" si="28"/>
        <v>120.66666666666667</v>
      </c>
      <c r="Q90">
        <f t="shared" si="28"/>
        <v>145.66666666666671</v>
      </c>
      <c r="R90">
        <f t="shared" si="28"/>
        <v>175.00000000000003</v>
      </c>
      <c r="S90">
        <f t="shared" si="28"/>
        <v>379.66666666666674</v>
      </c>
      <c r="T90">
        <f t="shared" si="28"/>
        <v>1204.0000000000002</v>
      </c>
    </row>
    <row r="94" spans="1:20" x14ac:dyDescent="0.25">
      <c r="A94" s="50" t="s">
        <v>89</v>
      </c>
      <c r="B94" s="50"/>
      <c r="C94" s="50"/>
      <c r="D94" s="50"/>
      <c r="E94" s="50"/>
      <c r="F94" s="50"/>
      <c r="G94" s="50"/>
      <c r="H94" s="50"/>
      <c r="I94" s="50"/>
      <c r="J94" s="50"/>
      <c r="K94" s="50"/>
      <c r="L94" s="50"/>
      <c r="M94" s="50"/>
      <c r="N94" s="50"/>
      <c r="O94" s="50"/>
      <c r="P94" s="50"/>
      <c r="Q94" s="50"/>
      <c r="R94" s="50"/>
      <c r="S94" s="50"/>
      <c r="T94" s="50"/>
    </row>
  </sheetData>
  <mergeCells count="7">
    <mergeCell ref="AS1:BL1"/>
    <mergeCell ref="A23:BM24"/>
    <mergeCell ref="A37:T38"/>
    <mergeCell ref="A58:T60"/>
    <mergeCell ref="A94:T94"/>
    <mergeCell ref="A1:T1"/>
    <mergeCell ref="W1:AP1"/>
  </mergeCells>
  <conditionalFormatting sqref="U3:U18">
    <cfRule type="colorScale" priority="5">
      <colorScale>
        <cfvo type="min"/>
        <cfvo type="max"/>
        <color rgb="FFFCFCFF"/>
        <color rgb="FFF8696B"/>
      </colorScale>
    </cfRule>
  </conditionalFormatting>
  <conditionalFormatting sqref="AQ3:AQ20">
    <cfRule type="colorScale" priority="4">
      <colorScale>
        <cfvo type="min"/>
        <cfvo type="max"/>
        <color rgb="FFFCFCFF"/>
        <color rgb="FFF8696B"/>
      </colorScale>
    </cfRule>
  </conditionalFormatting>
  <conditionalFormatting sqref="BM3:BM19">
    <cfRule type="colorScale" priority="3">
      <colorScale>
        <cfvo type="min"/>
        <cfvo type="max"/>
        <color rgb="FFFCFCFF"/>
        <color rgb="FFF8696B"/>
      </colorScale>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N91"/>
  <sheetViews>
    <sheetView topLeftCell="A63" zoomScale="80" zoomScaleNormal="80" workbookViewId="0">
      <selection activeCell="A68" sqref="A68:T92"/>
    </sheetView>
  </sheetViews>
  <sheetFormatPr defaultRowHeight="15" x14ac:dyDescent="0.25"/>
  <cols>
    <col min="21" max="21" width="10.42578125" customWidth="1"/>
    <col min="43" max="43" width="12.140625" customWidth="1"/>
    <col min="65" max="65" width="11.7109375" customWidth="1"/>
  </cols>
  <sheetData>
    <row r="1" spans="1:66" ht="23.25" x14ac:dyDescent="0.35">
      <c r="A1" s="61" t="s">
        <v>39</v>
      </c>
      <c r="B1" s="61"/>
      <c r="C1" s="61"/>
      <c r="D1" s="61"/>
      <c r="E1" s="61"/>
      <c r="F1" s="61"/>
      <c r="G1" s="61"/>
      <c r="H1" s="61"/>
      <c r="I1" s="61"/>
      <c r="J1" s="61"/>
      <c r="K1" s="61"/>
      <c r="L1" s="61"/>
      <c r="M1" s="61"/>
      <c r="N1" s="61"/>
      <c r="O1" s="61"/>
      <c r="P1" s="61"/>
      <c r="Q1" s="61"/>
      <c r="R1" s="61"/>
      <c r="S1" s="61"/>
      <c r="T1" s="61"/>
      <c r="W1" s="61" t="s">
        <v>43</v>
      </c>
      <c r="X1" s="61"/>
      <c r="Y1" s="61"/>
      <c r="Z1" s="61"/>
      <c r="AA1" s="61"/>
      <c r="AB1" s="61"/>
      <c r="AC1" s="61"/>
      <c r="AD1" s="61"/>
      <c r="AE1" s="61"/>
      <c r="AF1" s="61"/>
      <c r="AG1" s="61"/>
      <c r="AH1" s="61"/>
      <c r="AI1" s="61"/>
      <c r="AJ1" s="61"/>
      <c r="AK1" s="61"/>
      <c r="AL1" s="61"/>
      <c r="AM1" s="61"/>
      <c r="AN1" s="61"/>
      <c r="AO1" s="61"/>
      <c r="AP1" s="61"/>
      <c r="AS1" s="61" t="s">
        <v>47</v>
      </c>
      <c r="AT1" s="61"/>
      <c r="AU1" s="61"/>
      <c r="AV1" s="61"/>
      <c r="AW1" s="61"/>
      <c r="AX1" s="61"/>
      <c r="AY1" s="61"/>
      <c r="AZ1" s="61"/>
      <c r="BA1" s="61"/>
      <c r="BB1" s="61"/>
      <c r="BC1" s="61"/>
      <c r="BD1" s="61"/>
      <c r="BE1" s="61"/>
      <c r="BF1" s="61"/>
      <c r="BG1" s="61"/>
      <c r="BH1" s="61"/>
      <c r="BI1" s="61"/>
      <c r="BJ1" s="61"/>
      <c r="BK1" s="61"/>
      <c r="BL1" s="61"/>
    </row>
    <row r="2" spans="1:66" x14ac:dyDescent="0.25">
      <c r="A2" s="1" t="s">
        <v>0</v>
      </c>
      <c r="B2" s="1" t="s">
        <v>1</v>
      </c>
      <c r="C2" s="1" t="s">
        <v>2</v>
      </c>
      <c r="D2" s="1" t="s">
        <v>3</v>
      </c>
      <c r="E2" s="1" t="s">
        <v>4</v>
      </c>
      <c r="F2" s="1" t="s">
        <v>5</v>
      </c>
      <c r="G2" s="1" t="s">
        <v>6</v>
      </c>
      <c r="H2" s="1" t="s">
        <v>7</v>
      </c>
      <c r="I2" s="1" t="s">
        <v>8</v>
      </c>
      <c r="J2" s="1" t="s">
        <v>9</v>
      </c>
      <c r="K2" s="1" t="s">
        <v>10</v>
      </c>
      <c r="L2" s="1" t="s">
        <v>11</v>
      </c>
      <c r="M2" s="1" t="s">
        <v>12</v>
      </c>
      <c r="N2" s="1" t="s">
        <v>13</v>
      </c>
      <c r="O2" s="1" t="s">
        <v>14</v>
      </c>
      <c r="P2" s="1" t="s">
        <v>15</v>
      </c>
      <c r="Q2" s="1" t="s">
        <v>16</v>
      </c>
      <c r="R2" s="1" t="s">
        <v>17</v>
      </c>
      <c r="S2" s="1" t="s">
        <v>18</v>
      </c>
      <c r="T2" s="1" t="s">
        <v>19</v>
      </c>
      <c r="W2" s="1" t="s">
        <v>0</v>
      </c>
      <c r="X2" s="1" t="s">
        <v>1</v>
      </c>
      <c r="Y2" s="1" t="s">
        <v>2</v>
      </c>
      <c r="Z2" s="1" t="s">
        <v>3</v>
      </c>
      <c r="AA2" s="1" t="s">
        <v>4</v>
      </c>
      <c r="AB2" s="1" t="s">
        <v>5</v>
      </c>
      <c r="AC2" s="1" t="s">
        <v>6</v>
      </c>
      <c r="AD2" s="1" t="s">
        <v>7</v>
      </c>
      <c r="AE2" s="1" t="s">
        <v>8</v>
      </c>
      <c r="AF2" s="1" t="s">
        <v>9</v>
      </c>
      <c r="AG2" s="1" t="s">
        <v>10</v>
      </c>
      <c r="AH2" s="1" t="s">
        <v>11</v>
      </c>
      <c r="AI2" s="1" t="s">
        <v>12</v>
      </c>
      <c r="AJ2" s="1" t="s">
        <v>13</v>
      </c>
      <c r="AK2" s="1" t="s">
        <v>14</v>
      </c>
      <c r="AL2" s="1" t="s">
        <v>15</v>
      </c>
      <c r="AM2" s="1" t="s">
        <v>16</v>
      </c>
      <c r="AN2" s="1" t="s">
        <v>17</v>
      </c>
      <c r="AO2" s="1" t="s">
        <v>18</v>
      </c>
      <c r="AP2" s="1" t="s">
        <v>19</v>
      </c>
      <c r="AS2" s="1" t="s">
        <v>0</v>
      </c>
      <c r="AT2" s="1" t="s">
        <v>1</v>
      </c>
      <c r="AU2" s="1" t="s">
        <v>2</v>
      </c>
      <c r="AV2" s="1" t="s">
        <v>3</v>
      </c>
      <c r="AW2" s="1" t="s">
        <v>4</v>
      </c>
      <c r="AX2" s="1" t="s">
        <v>5</v>
      </c>
      <c r="AY2" s="1" t="s">
        <v>6</v>
      </c>
      <c r="AZ2" s="1" t="s">
        <v>7</v>
      </c>
      <c r="BA2" s="1" t="s">
        <v>8</v>
      </c>
      <c r="BB2" s="1" t="s">
        <v>9</v>
      </c>
      <c r="BC2" s="1" t="s">
        <v>10</v>
      </c>
      <c r="BD2" s="1" t="s">
        <v>11</v>
      </c>
      <c r="BE2" s="1" t="s">
        <v>12</v>
      </c>
      <c r="BF2" s="1" t="s">
        <v>13</v>
      </c>
      <c r="BG2" s="1" t="s">
        <v>14</v>
      </c>
      <c r="BH2" s="1" t="s">
        <v>15</v>
      </c>
      <c r="BI2" s="1" t="s">
        <v>16</v>
      </c>
      <c r="BJ2" s="1" t="s">
        <v>17</v>
      </c>
      <c r="BK2" s="1" t="s">
        <v>18</v>
      </c>
      <c r="BL2" s="1" t="s">
        <v>19</v>
      </c>
    </row>
    <row r="3" spans="1:66" x14ac:dyDescent="0.25">
      <c r="A3" t="s">
        <v>20</v>
      </c>
      <c r="B3">
        <v>0</v>
      </c>
      <c r="C3">
        <v>0</v>
      </c>
      <c r="D3">
        <v>0</v>
      </c>
      <c r="E3">
        <v>0</v>
      </c>
      <c r="F3">
        <v>0</v>
      </c>
      <c r="G3">
        <v>0.33333333333333331</v>
      </c>
      <c r="H3">
        <v>0</v>
      </c>
      <c r="I3">
        <v>0.66666666666666663</v>
      </c>
      <c r="J3">
        <v>0.66666666666666663</v>
      </c>
      <c r="K3">
        <v>0</v>
      </c>
      <c r="L3">
        <v>2</v>
      </c>
      <c r="M3">
        <v>1.333333333333333</v>
      </c>
      <c r="N3">
        <v>2.333333333333333</v>
      </c>
      <c r="O3">
        <v>0.66666666666666663</v>
      </c>
      <c r="P3">
        <v>3.666666666666667</v>
      </c>
      <c r="Q3">
        <v>5</v>
      </c>
      <c r="R3">
        <v>3</v>
      </c>
      <c r="S3">
        <v>7.666666666666667</v>
      </c>
      <c r="T3">
        <f>SUM(B3:S3)</f>
        <v>27.333333333333336</v>
      </c>
      <c r="U3" s="8">
        <f>T3/$T$21</f>
        <v>0.14909090909090911</v>
      </c>
      <c r="W3" t="s">
        <v>20</v>
      </c>
      <c r="X3">
        <v>3.333333333333333</v>
      </c>
      <c r="Y3">
        <v>1.666666666666667</v>
      </c>
      <c r="Z3">
        <v>0.33333333333333331</v>
      </c>
      <c r="AA3">
        <v>0</v>
      </c>
      <c r="AB3">
        <v>0.33333333333333331</v>
      </c>
      <c r="AC3">
        <v>1.333333333333333</v>
      </c>
      <c r="AD3">
        <v>2</v>
      </c>
      <c r="AE3">
        <v>5</v>
      </c>
      <c r="AF3">
        <v>5</v>
      </c>
      <c r="AG3">
        <v>7</v>
      </c>
      <c r="AH3">
        <v>7.666666666666667</v>
      </c>
      <c r="AI3">
        <v>10</v>
      </c>
      <c r="AJ3">
        <v>13.33333333333333</v>
      </c>
      <c r="AK3">
        <v>11.66666666666667</v>
      </c>
      <c r="AL3">
        <v>21.666666666666671</v>
      </c>
      <c r="AM3">
        <v>20.333333333333329</v>
      </c>
      <c r="AN3">
        <v>23</v>
      </c>
      <c r="AO3">
        <v>63.666666666666657</v>
      </c>
      <c r="AP3">
        <f>SUM(X3:AO3)</f>
        <v>197.33333333333331</v>
      </c>
      <c r="AQ3" s="8">
        <f>AP3/$AP$22</f>
        <v>0.12717508055853921</v>
      </c>
      <c r="AS3" t="s">
        <v>20</v>
      </c>
      <c r="AT3">
        <v>2.666666666666667</v>
      </c>
      <c r="AU3">
        <v>1.333333333333333</v>
      </c>
      <c r="AV3">
        <v>0.66666666666666663</v>
      </c>
      <c r="AW3">
        <v>0</v>
      </c>
      <c r="AX3">
        <v>1</v>
      </c>
      <c r="AY3">
        <v>1.333333333333333</v>
      </c>
      <c r="AZ3">
        <v>2</v>
      </c>
      <c r="BA3">
        <v>3.333333333333333</v>
      </c>
      <c r="BB3">
        <v>7.333333333333333</v>
      </c>
      <c r="BC3">
        <v>7.666666666666667</v>
      </c>
      <c r="BD3">
        <v>12</v>
      </c>
      <c r="BE3">
        <v>17</v>
      </c>
      <c r="BF3">
        <v>20</v>
      </c>
      <c r="BG3">
        <v>28</v>
      </c>
      <c r="BH3">
        <v>25.666666666666671</v>
      </c>
      <c r="BI3">
        <v>29.333333333333329</v>
      </c>
      <c r="BJ3">
        <v>33.666666666666657</v>
      </c>
      <c r="BK3">
        <v>75</v>
      </c>
      <c r="BL3">
        <f>SUM(AT3:BK3)</f>
        <v>268</v>
      </c>
      <c r="BM3" s="8">
        <f>BL3/$BL$21</f>
        <v>0.18675958188153308</v>
      </c>
      <c r="BN3" t="s">
        <v>52</v>
      </c>
    </row>
    <row r="4" spans="1:66" x14ac:dyDescent="0.25">
      <c r="A4" t="s">
        <v>21</v>
      </c>
      <c r="B4">
        <v>0</v>
      </c>
      <c r="C4">
        <v>0</v>
      </c>
      <c r="D4">
        <v>0</v>
      </c>
      <c r="E4">
        <v>0.33333333333333331</v>
      </c>
      <c r="F4">
        <v>0</v>
      </c>
      <c r="G4">
        <v>0</v>
      </c>
      <c r="H4">
        <v>0.66666666666666663</v>
      </c>
      <c r="I4">
        <v>0.66666666666666663</v>
      </c>
      <c r="J4">
        <v>0.33333333333333331</v>
      </c>
      <c r="K4">
        <v>0</v>
      </c>
      <c r="L4">
        <v>1</v>
      </c>
      <c r="M4">
        <v>1.333333333333333</v>
      </c>
      <c r="N4">
        <v>2.666666666666667</v>
      </c>
      <c r="O4">
        <v>2</v>
      </c>
      <c r="P4">
        <v>2.666666666666667</v>
      </c>
      <c r="Q4">
        <v>2</v>
      </c>
      <c r="R4">
        <v>2</v>
      </c>
      <c r="S4">
        <v>3</v>
      </c>
      <c r="T4">
        <f t="shared" ref="T4:T18" si="0">SUM(B4:S4)</f>
        <v>18.666666666666668</v>
      </c>
      <c r="U4" s="8">
        <f t="shared" ref="U4:U19" si="1">T4/$T$21</f>
        <v>0.10181818181818184</v>
      </c>
      <c r="W4" t="s">
        <v>21</v>
      </c>
      <c r="X4">
        <v>0</v>
      </c>
      <c r="Y4">
        <v>2</v>
      </c>
      <c r="Z4">
        <v>1.666666666666667</v>
      </c>
      <c r="AA4">
        <v>1</v>
      </c>
      <c r="AB4">
        <v>0.33333333333333331</v>
      </c>
      <c r="AC4">
        <v>0.66666666666666663</v>
      </c>
      <c r="AD4">
        <v>2</v>
      </c>
      <c r="AE4">
        <v>3.333333333333333</v>
      </c>
      <c r="AF4">
        <v>4.666666666666667</v>
      </c>
      <c r="AG4">
        <v>7</v>
      </c>
      <c r="AH4">
        <v>12.66666666666667</v>
      </c>
      <c r="AI4">
        <v>12</v>
      </c>
      <c r="AJ4">
        <v>18.333333333333329</v>
      </c>
      <c r="AK4">
        <v>19</v>
      </c>
      <c r="AL4">
        <v>21.333333333333329</v>
      </c>
      <c r="AM4">
        <v>20.666666666666671</v>
      </c>
      <c r="AN4">
        <v>16.333333333333329</v>
      </c>
      <c r="AO4">
        <v>27.666666666666671</v>
      </c>
      <c r="AP4">
        <f t="shared" ref="AP4:AP20" si="2">SUM(X4:AO4)</f>
        <v>170.66666666666669</v>
      </c>
      <c r="AQ4" s="8">
        <f t="shared" ref="AQ4:AQ21" si="3">AP4/$AP$22</f>
        <v>0.10998925886143933</v>
      </c>
      <c r="AS4" t="s">
        <v>21</v>
      </c>
      <c r="AT4">
        <v>0.33333333333333331</v>
      </c>
      <c r="AU4">
        <v>0</v>
      </c>
      <c r="AV4">
        <v>0.66666666666666663</v>
      </c>
      <c r="AW4">
        <v>0</v>
      </c>
      <c r="AX4">
        <v>1.333333333333333</v>
      </c>
      <c r="AY4">
        <v>0.66666666666666663</v>
      </c>
      <c r="AZ4">
        <v>1</v>
      </c>
      <c r="BA4">
        <v>2.666666666666667</v>
      </c>
      <c r="BB4">
        <v>4.666666666666667</v>
      </c>
      <c r="BC4">
        <v>10.33333333333333</v>
      </c>
      <c r="BD4">
        <v>9.3333333333333339</v>
      </c>
      <c r="BE4">
        <v>16.666666666666671</v>
      </c>
      <c r="BF4">
        <v>14.33333333333333</v>
      </c>
      <c r="BG4">
        <v>19</v>
      </c>
      <c r="BH4">
        <v>20</v>
      </c>
      <c r="BI4">
        <v>19.666666666666671</v>
      </c>
      <c r="BJ4">
        <v>16.666666666666671</v>
      </c>
      <c r="BK4">
        <v>31</v>
      </c>
      <c r="BL4">
        <f t="shared" ref="BL4:BL19" si="4">SUM(AT4:BK4)</f>
        <v>168.33333333333334</v>
      </c>
      <c r="BM4" s="8">
        <f t="shared" ref="BM4:BM20" si="5">BL4/$BL$21</f>
        <v>0.1173054587688734</v>
      </c>
      <c r="BN4" t="s">
        <v>52</v>
      </c>
    </row>
    <row r="5" spans="1:66" x14ac:dyDescent="0.25">
      <c r="A5" t="s">
        <v>22</v>
      </c>
      <c r="B5">
        <v>0</v>
      </c>
      <c r="C5">
        <v>0</v>
      </c>
      <c r="D5">
        <v>0</v>
      </c>
      <c r="E5">
        <v>0</v>
      </c>
      <c r="F5">
        <v>0</v>
      </c>
      <c r="G5">
        <v>0</v>
      </c>
      <c r="H5">
        <v>0</v>
      </c>
      <c r="I5">
        <v>0</v>
      </c>
      <c r="J5">
        <v>0</v>
      </c>
      <c r="K5">
        <v>0</v>
      </c>
      <c r="L5">
        <v>0</v>
      </c>
      <c r="M5">
        <v>0.33333333333333331</v>
      </c>
      <c r="N5">
        <v>0</v>
      </c>
      <c r="O5">
        <v>0</v>
      </c>
      <c r="P5">
        <v>0</v>
      </c>
      <c r="Q5">
        <v>0</v>
      </c>
      <c r="R5">
        <v>0.33333333333333331</v>
      </c>
      <c r="S5">
        <v>0.33333333333333331</v>
      </c>
      <c r="T5">
        <f t="shared" si="0"/>
        <v>1</v>
      </c>
      <c r="U5" s="8">
        <f t="shared" si="1"/>
        <v>5.454545454545455E-3</v>
      </c>
      <c r="W5" t="s">
        <v>22</v>
      </c>
      <c r="X5">
        <v>0</v>
      </c>
      <c r="Y5">
        <v>0</v>
      </c>
      <c r="Z5">
        <v>0</v>
      </c>
      <c r="AA5">
        <v>0</v>
      </c>
      <c r="AB5">
        <v>0.66666666666666663</v>
      </c>
      <c r="AC5">
        <v>0.33333333333333331</v>
      </c>
      <c r="AD5">
        <v>0.33333333333333331</v>
      </c>
      <c r="AE5">
        <v>0</v>
      </c>
      <c r="AF5">
        <v>0</v>
      </c>
      <c r="AG5">
        <v>0.33333333333333331</v>
      </c>
      <c r="AH5">
        <v>0</v>
      </c>
      <c r="AI5">
        <v>0.33333333333333331</v>
      </c>
      <c r="AJ5">
        <v>0</v>
      </c>
      <c r="AK5">
        <v>0</v>
      </c>
      <c r="AL5">
        <v>0</v>
      </c>
      <c r="AM5">
        <v>1</v>
      </c>
      <c r="AN5">
        <v>0.33333333333333331</v>
      </c>
      <c r="AO5">
        <v>2.666666666666667</v>
      </c>
      <c r="AP5">
        <f t="shared" si="2"/>
        <v>6</v>
      </c>
      <c r="AQ5" s="8">
        <f t="shared" si="3"/>
        <v>3.8668098818474762E-3</v>
      </c>
      <c r="AS5" t="s">
        <v>22</v>
      </c>
      <c r="AT5">
        <v>0.33333333333333331</v>
      </c>
      <c r="AU5">
        <v>0</v>
      </c>
      <c r="AV5">
        <v>0.33333333333333331</v>
      </c>
      <c r="AW5">
        <v>0</v>
      </c>
      <c r="AX5">
        <v>0</v>
      </c>
      <c r="AY5">
        <v>0.33333333333333331</v>
      </c>
      <c r="AZ5">
        <v>0.33333333333333331</v>
      </c>
      <c r="BA5">
        <v>0.33333333333333331</v>
      </c>
      <c r="BB5">
        <v>0.33333333333333331</v>
      </c>
      <c r="BC5">
        <v>0.33333333333333331</v>
      </c>
      <c r="BD5">
        <v>0.33333333333333331</v>
      </c>
      <c r="BE5">
        <v>0</v>
      </c>
      <c r="BF5">
        <v>0.33333333333333331</v>
      </c>
      <c r="BG5">
        <v>1</v>
      </c>
      <c r="BH5">
        <v>0.33333333333333331</v>
      </c>
      <c r="BI5">
        <v>0.33333333333333331</v>
      </c>
      <c r="BJ5">
        <v>1.333333333333333</v>
      </c>
      <c r="BK5">
        <v>1.333333333333333</v>
      </c>
      <c r="BL5">
        <f t="shared" si="4"/>
        <v>7.3333333333333321</v>
      </c>
      <c r="BM5" s="8">
        <f t="shared" si="5"/>
        <v>5.1103368176538891E-3</v>
      </c>
    </row>
    <row r="6" spans="1:66" x14ac:dyDescent="0.25">
      <c r="A6" t="s">
        <v>23</v>
      </c>
      <c r="B6">
        <v>0</v>
      </c>
      <c r="C6">
        <v>0</v>
      </c>
      <c r="D6">
        <v>0.66666666666666663</v>
      </c>
      <c r="E6">
        <v>0</v>
      </c>
      <c r="F6">
        <v>0</v>
      </c>
      <c r="G6">
        <v>0.33333333333333331</v>
      </c>
      <c r="H6">
        <v>0</v>
      </c>
      <c r="I6">
        <v>0</v>
      </c>
      <c r="J6">
        <v>0.33333333333333331</v>
      </c>
      <c r="K6">
        <v>0</v>
      </c>
      <c r="L6">
        <v>0</v>
      </c>
      <c r="M6">
        <v>0.33333333333333331</v>
      </c>
      <c r="N6">
        <v>1</v>
      </c>
      <c r="O6">
        <v>1.333333333333333</v>
      </c>
      <c r="P6">
        <v>1</v>
      </c>
      <c r="Q6">
        <v>1</v>
      </c>
      <c r="R6">
        <v>3</v>
      </c>
      <c r="S6">
        <v>5.333333333333333</v>
      </c>
      <c r="T6">
        <f t="shared" si="0"/>
        <v>14.333333333333332</v>
      </c>
      <c r="U6" s="8">
        <f t="shared" si="1"/>
        <v>7.8181818181818186E-2</v>
      </c>
      <c r="W6" t="s">
        <v>23</v>
      </c>
      <c r="X6">
        <v>1</v>
      </c>
      <c r="Y6">
        <v>0</v>
      </c>
      <c r="Z6">
        <v>0.33333333333333331</v>
      </c>
      <c r="AA6">
        <v>0.33333333333333331</v>
      </c>
      <c r="AB6">
        <v>0</v>
      </c>
      <c r="AC6">
        <v>0.66666666666666663</v>
      </c>
      <c r="AD6">
        <v>1</v>
      </c>
      <c r="AE6">
        <v>1</v>
      </c>
      <c r="AF6">
        <v>1.333333333333333</v>
      </c>
      <c r="AG6">
        <v>2.666666666666667</v>
      </c>
      <c r="AH6">
        <v>2.666666666666667</v>
      </c>
      <c r="AI6">
        <v>5.333333333333333</v>
      </c>
      <c r="AJ6">
        <v>7</v>
      </c>
      <c r="AK6">
        <v>10.33333333333333</v>
      </c>
      <c r="AL6">
        <v>16.333333333333329</v>
      </c>
      <c r="AM6">
        <v>18.666666666666671</v>
      </c>
      <c r="AN6">
        <v>23.666666666666671</v>
      </c>
      <c r="AO6">
        <v>61.333333333333343</v>
      </c>
      <c r="AP6">
        <f t="shared" si="2"/>
        <v>153.66666666666669</v>
      </c>
      <c r="AQ6" s="8">
        <f t="shared" si="3"/>
        <v>9.9033297529538156E-2</v>
      </c>
      <c r="AS6" t="s">
        <v>23</v>
      </c>
      <c r="AT6">
        <v>1</v>
      </c>
      <c r="AU6">
        <v>0.33333333333333331</v>
      </c>
      <c r="AV6">
        <v>0.33333333333333331</v>
      </c>
      <c r="AW6">
        <v>0.33333333333333331</v>
      </c>
      <c r="AX6">
        <v>0</v>
      </c>
      <c r="AY6">
        <v>0.33333333333333331</v>
      </c>
      <c r="AZ6">
        <v>0.33333333333333331</v>
      </c>
      <c r="BA6">
        <v>1.333333333333333</v>
      </c>
      <c r="BB6">
        <v>1.333333333333333</v>
      </c>
      <c r="BC6">
        <v>2</v>
      </c>
      <c r="BD6">
        <v>2.333333333333333</v>
      </c>
      <c r="BE6">
        <v>5</v>
      </c>
      <c r="BF6">
        <v>7.333333333333333</v>
      </c>
      <c r="BG6">
        <v>10.33333333333333</v>
      </c>
      <c r="BH6">
        <v>15.66666666666667</v>
      </c>
      <c r="BI6">
        <v>18.333333333333329</v>
      </c>
      <c r="BJ6">
        <v>19</v>
      </c>
      <c r="BK6">
        <v>47</v>
      </c>
      <c r="BL6">
        <f t="shared" si="4"/>
        <v>132.33333333333331</v>
      </c>
      <c r="BM6" s="8">
        <f t="shared" si="5"/>
        <v>9.221835075493609E-2</v>
      </c>
      <c r="BN6" t="s">
        <v>52</v>
      </c>
    </row>
    <row r="7" spans="1:66" x14ac:dyDescent="0.25">
      <c r="A7" t="s">
        <v>24</v>
      </c>
      <c r="B7">
        <v>0</v>
      </c>
      <c r="C7">
        <v>0</v>
      </c>
      <c r="D7">
        <v>0</v>
      </c>
      <c r="E7">
        <v>0</v>
      </c>
      <c r="F7">
        <v>0</v>
      </c>
      <c r="G7">
        <v>0</v>
      </c>
      <c r="H7">
        <v>0</v>
      </c>
      <c r="I7">
        <v>0.33333333333333331</v>
      </c>
      <c r="J7">
        <v>0</v>
      </c>
      <c r="K7">
        <v>0</v>
      </c>
      <c r="L7">
        <v>0</v>
      </c>
      <c r="M7">
        <v>0</v>
      </c>
      <c r="N7">
        <v>0</v>
      </c>
      <c r="O7">
        <v>0</v>
      </c>
      <c r="P7">
        <v>0</v>
      </c>
      <c r="Q7">
        <v>0</v>
      </c>
      <c r="R7">
        <v>0</v>
      </c>
      <c r="S7">
        <v>0</v>
      </c>
      <c r="T7">
        <f t="shared" si="0"/>
        <v>0.33333333333333331</v>
      </c>
      <c r="U7" s="8">
        <f t="shared" si="1"/>
        <v>1.8181818181818182E-3</v>
      </c>
      <c r="W7" t="s">
        <v>24</v>
      </c>
      <c r="X7">
        <v>0</v>
      </c>
      <c r="Y7">
        <v>0</v>
      </c>
      <c r="Z7">
        <v>0</v>
      </c>
      <c r="AA7">
        <v>0</v>
      </c>
      <c r="AB7">
        <v>0</v>
      </c>
      <c r="AC7">
        <v>0.33333333333333331</v>
      </c>
      <c r="AD7">
        <v>0.33333333333333331</v>
      </c>
      <c r="AE7">
        <v>0</v>
      </c>
      <c r="AF7">
        <v>0.33333333333333331</v>
      </c>
      <c r="AG7">
        <v>0.66666666666666663</v>
      </c>
      <c r="AH7">
        <v>2</v>
      </c>
      <c r="AI7">
        <v>0.66666666666666663</v>
      </c>
      <c r="AJ7">
        <v>0.66666666666666663</v>
      </c>
      <c r="AK7">
        <v>0.33333333333333331</v>
      </c>
      <c r="AL7">
        <v>0.66666666666666663</v>
      </c>
      <c r="AM7">
        <v>0.33333333333333331</v>
      </c>
      <c r="AN7">
        <v>1.333333333333333</v>
      </c>
      <c r="AO7">
        <v>1.666666666666667</v>
      </c>
      <c r="AP7">
        <f t="shared" si="2"/>
        <v>9.3333333333333321</v>
      </c>
      <c r="AQ7" s="8">
        <f t="shared" si="3"/>
        <v>6.0150375939849619E-3</v>
      </c>
      <c r="AS7" t="s">
        <v>24</v>
      </c>
      <c r="AT7">
        <v>0</v>
      </c>
      <c r="AU7">
        <v>0</v>
      </c>
      <c r="AV7">
        <v>0</v>
      </c>
      <c r="AW7">
        <v>0</v>
      </c>
      <c r="AX7">
        <v>0</v>
      </c>
      <c r="AY7">
        <v>0</v>
      </c>
      <c r="AZ7">
        <v>0.33333333333333331</v>
      </c>
      <c r="BA7">
        <v>0</v>
      </c>
      <c r="BB7">
        <v>0.66666666666666663</v>
      </c>
      <c r="BC7">
        <v>0</v>
      </c>
      <c r="BD7">
        <v>1</v>
      </c>
      <c r="BE7">
        <v>0.66666666666666663</v>
      </c>
      <c r="BF7">
        <v>0.66666666666666663</v>
      </c>
      <c r="BG7">
        <v>0.66666666666666663</v>
      </c>
      <c r="BH7">
        <v>0</v>
      </c>
      <c r="BI7">
        <v>0</v>
      </c>
      <c r="BJ7">
        <v>0.66666666666666663</v>
      </c>
      <c r="BK7">
        <v>1.333333333333333</v>
      </c>
      <c r="BL7">
        <f t="shared" si="4"/>
        <v>5.9999999999999991</v>
      </c>
      <c r="BM7" s="8">
        <f t="shared" si="5"/>
        <v>4.1811846689895462E-3</v>
      </c>
    </row>
    <row r="8" spans="1:66" x14ac:dyDescent="0.25">
      <c r="A8" t="s">
        <v>25</v>
      </c>
      <c r="B8">
        <v>0</v>
      </c>
      <c r="C8">
        <v>0</v>
      </c>
      <c r="D8">
        <v>0</v>
      </c>
      <c r="E8">
        <v>0</v>
      </c>
      <c r="F8">
        <v>0</v>
      </c>
      <c r="G8">
        <v>0</v>
      </c>
      <c r="H8">
        <v>0</v>
      </c>
      <c r="I8">
        <v>0</v>
      </c>
      <c r="J8">
        <v>0</v>
      </c>
      <c r="K8">
        <v>0</v>
      </c>
      <c r="L8">
        <v>0</v>
      </c>
      <c r="M8">
        <v>0.33333333333333331</v>
      </c>
      <c r="N8">
        <v>0.33333333333333331</v>
      </c>
      <c r="O8">
        <v>0</v>
      </c>
      <c r="P8">
        <v>0</v>
      </c>
      <c r="Q8">
        <v>1</v>
      </c>
      <c r="R8">
        <v>0.33333333333333331</v>
      </c>
      <c r="S8">
        <v>2.333333333333333</v>
      </c>
      <c r="T8">
        <f t="shared" si="0"/>
        <v>4.333333333333333</v>
      </c>
      <c r="U8" s="8">
        <f t="shared" si="1"/>
        <v>2.3636363636363636E-2</v>
      </c>
      <c r="W8" t="s">
        <v>25</v>
      </c>
      <c r="X8">
        <v>1.333333333333333</v>
      </c>
      <c r="Y8">
        <v>0.33333333333333331</v>
      </c>
      <c r="Z8">
        <v>0.66666666666666663</v>
      </c>
      <c r="AA8">
        <v>1.333333333333333</v>
      </c>
      <c r="AB8">
        <v>1.333333333333333</v>
      </c>
      <c r="AC8">
        <v>0.33333333333333331</v>
      </c>
      <c r="AD8">
        <v>0.33333333333333331</v>
      </c>
      <c r="AE8">
        <v>0</v>
      </c>
      <c r="AF8">
        <v>0</v>
      </c>
      <c r="AG8">
        <v>0</v>
      </c>
      <c r="AH8">
        <v>0</v>
      </c>
      <c r="AI8">
        <v>0.66666666666666663</v>
      </c>
      <c r="AJ8">
        <v>0.66666666666666663</v>
      </c>
      <c r="AK8">
        <v>1</v>
      </c>
      <c r="AL8">
        <v>1.333333333333333</v>
      </c>
      <c r="AM8">
        <v>2.666666666666667</v>
      </c>
      <c r="AN8">
        <v>2</v>
      </c>
      <c r="AO8">
        <v>12.66666666666667</v>
      </c>
      <c r="AP8">
        <f t="shared" si="2"/>
        <v>26.666666666666671</v>
      </c>
      <c r="AQ8" s="8">
        <f t="shared" si="3"/>
        <v>1.7185821697099896E-2</v>
      </c>
      <c r="AS8" t="s">
        <v>25</v>
      </c>
      <c r="AT8">
        <v>0.33333333333333331</v>
      </c>
      <c r="AU8">
        <v>0.33333333333333331</v>
      </c>
      <c r="AV8">
        <v>0.66666666666666663</v>
      </c>
      <c r="AW8">
        <v>0</v>
      </c>
      <c r="AX8">
        <v>0.33333333333333331</v>
      </c>
      <c r="AY8">
        <v>0.33333333333333331</v>
      </c>
      <c r="AZ8">
        <v>0</v>
      </c>
      <c r="BA8">
        <v>0.33333333333333331</v>
      </c>
      <c r="BB8">
        <v>0</v>
      </c>
      <c r="BC8">
        <v>0</v>
      </c>
      <c r="BD8">
        <v>0.33333333333333331</v>
      </c>
      <c r="BE8">
        <v>1.333333333333333</v>
      </c>
      <c r="BF8">
        <v>0.66666666666666663</v>
      </c>
      <c r="BG8">
        <v>0.33333333333333331</v>
      </c>
      <c r="BH8">
        <v>0.33333333333333331</v>
      </c>
      <c r="BI8">
        <v>2.333333333333333</v>
      </c>
      <c r="BJ8">
        <v>3</v>
      </c>
      <c r="BK8">
        <v>12.66666666666667</v>
      </c>
      <c r="BL8">
        <f t="shared" si="4"/>
        <v>23.333333333333336</v>
      </c>
      <c r="BM8" s="8">
        <f t="shared" si="5"/>
        <v>1.6260162601626015E-2</v>
      </c>
    </row>
    <row r="9" spans="1:66" x14ac:dyDescent="0.25">
      <c r="A9" s="3" t="s">
        <v>26</v>
      </c>
      <c r="B9" s="3">
        <v>0.33333333333333331</v>
      </c>
      <c r="C9" s="3">
        <v>0</v>
      </c>
      <c r="D9" s="3">
        <v>0</v>
      </c>
      <c r="E9" s="3">
        <v>0</v>
      </c>
      <c r="F9" s="3">
        <v>0</v>
      </c>
      <c r="G9" s="3">
        <v>0.33333333333333331</v>
      </c>
      <c r="H9" s="3">
        <v>0</v>
      </c>
      <c r="I9" s="3">
        <v>0.66666666666666663</v>
      </c>
      <c r="J9" s="3">
        <v>0</v>
      </c>
      <c r="K9" s="3">
        <v>2</v>
      </c>
      <c r="L9" s="3">
        <v>2</v>
      </c>
      <c r="M9" s="3">
        <v>1</v>
      </c>
      <c r="N9" s="3">
        <v>2.333333333333333</v>
      </c>
      <c r="O9" s="3">
        <v>4.666666666666667</v>
      </c>
      <c r="P9" s="3">
        <v>5.333333333333333</v>
      </c>
      <c r="Q9" s="3">
        <v>6.333333333333333</v>
      </c>
      <c r="R9" s="3">
        <v>5.666666666666667</v>
      </c>
      <c r="S9" s="3">
        <v>25.666666666666671</v>
      </c>
      <c r="T9" s="3">
        <f t="shared" si="0"/>
        <v>56.333333333333336</v>
      </c>
      <c r="U9" s="8">
        <f>T9/$T$21</f>
        <v>0.30727272727272731</v>
      </c>
      <c r="V9" t="s">
        <v>52</v>
      </c>
      <c r="W9" t="s">
        <v>37</v>
      </c>
      <c r="X9">
        <v>0</v>
      </c>
      <c r="Y9">
        <v>0</v>
      </c>
      <c r="Z9">
        <v>0</v>
      </c>
      <c r="AA9">
        <v>0</v>
      </c>
      <c r="AB9">
        <v>0</v>
      </c>
      <c r="AC9">
        <v>0</v>
      </c>
      <c r="AD9">
        <v>0</v>
      </c>
      <c r="AE9">
        <v>0</v>
      </c>
      <c r="AF9">
        <v>0</v>
      </c>
      <c r="AG9">
        <v>0</v>
      </c>
      <c r="AH9">
        <v>0</v>
      </c>
      <c r="AI9">
        <v>0</v>
      </c>
      <c r="AJ9">
        <v>0</v>
      </c>
      <c r="AK9">
        <v>0</v>
      </c>
      <c r="AL9">
        <v>0.33333333333333331</v>
      </c>
      <c r="AM9">
        <v>0</v>
      </c>
      <c r="AN9">
        <v>0</v>
      </c>
      <c r="AO9">
        <v>0</v>
      </c>
      <c r="AP9">
        <f t="shared" si="2"/>
        <v>0.33333333333333331</v>
      </c>
      <c r="AQ9" s="8">
        <f t="shared" si="3"/>
        <v>2.1482277121374866E-4</v>
      </c>
      <c r="AS9" s="3" t="s">
        <v>26</v>
      </c>
      <c r="AT9" s="3">
        <v>0.66666666666666663</v>
      </c>
      <c r="AU9" s="3">
        <v>0.66666666666666663</v>
      </c>
      <c r="AV9" s="3">
        <v>0.33333333333333331</v>
      </c>
      <c r="AW9" s="3">
        <v>0.33333333333333331</v>
      </c>
      <c r="AX9" s="3">
        <v>0</v>
      </c>
      <c r="AY9" s="3">
        <v>1</v>
      </c>
      <c r="AZ9" s="3">
        <v>1.666666666666667</v>
      </c>
      <c r="BA9" s="3">
        <v>1</v>
      </c>
      <c r="BB9" s="3">
        <v>3.666666666666667</v>
      </c>
      <c r="BC9" s="3">
        <v>6</v>
      </c>
      <c r="BD9" s="3">
        <v>10.33333333333333</v>
      </c>
      <c r="BE9" s="3">
        <v>14.66666666666667</v>
      </c>
      <c r="BF9" s="3">
        <v>23.333333333333329</v>
      </c>
      <c r="BG9" s="3">
        <v>31</v>
      </c>
      <c r="BH9" s="3">
        <v>34.333333333333343</v>
      </c>
      <c r="BI9" s="3">
        <v>48.333333333333343</v>
      </c>
      <c r="BJ9" s="3">
        <v>55.333333333333343</v>
      </c>
      <c r="BK9" s="3">
        <v>160.33333333333329</v>
      </c>
      <c r="BL9" s="3">
        <f t="shared" si="4"/>
        <v>393</v>
      </c>
      <c r="BM9" s="8">
        <f t="shared" si="5"/>
        <v>0.27386759581881531</v>
      </c>
      <c r="BN9" t="s">
        <v>52</v>
      </c>
    </row>
    <row r="10" spans="1:66" x14ac:dyDescent="0.25">
      <c r="A10" t="s">
        <v>27</v>
      </c>
      <c r="B10">
        <v>0.33333333333333331</v>
      </c>
      <c r="C10">
        <v>0.33333333333333331</v>
      </c>
      <c r="D10">
        <v>0</v>
      </c>
      <c r="E10">
        <v>0</v>
      </c>
      <c r="F10">
        <v>0</v>
      </c>
      <c r="G10">
        <v>0</v>
      </c>
      <c r="H10">
        <v>0</v>
      </c>
      <c r="I10">
        <v>0</v>
      </c>
      <c r="J10">
        <v>0</v>
      </c>
      <c r="K10">
        <v>0.66666666666666663</v>
      </c>
      <c r="L10">
        <v>0.66666666666666663</v>
      </c>
      <c r="M10">
        <v>0.33333333333333331</v>
      </c>
      <c r="N10">
        <v>2</v>
      </c>
      <c r="O10">
        <v>1.333333333333333</v>
      </c>
      <c r="P10">
        <v>1.666666666666667</v>
      </c>
      <c r="Q10">
        <v>1.333333333333333</v>
      </c>
      <c r="R10">
        <v>1.333333333333333</v>
      </c>
      <c r="S10">
        <v>5</v>
      </c>
      <c r="T10">
        <f t="shared" si="0"/>
        <v>15</v>
      </c>
      <c r="U10" s="9">
        <f t="shared" si="1"/>
        <v>8.1818181818181832E-2</v>
      </c>
      <c r="W10" s="3" t="s">
        <v>26</v>
      </c>
      <c r="X10" s="3">
        <v>0</v>
      </c>
      <c r="Y10" s="3">
        <v>0</v>
      </c>
      <c r="Z10" s="3">
        <v>0</v>
      </c>
      <c r="AA10" s="3">
        <v>0.66666666666666663</v>
      </c>
      <c r="AB10" s="3">
        <v>1</v>
      </c>
      <c r="AC10" s="3">
        <v>0.66666666666666663</v>
      </c>
      <c r="AD10" s="3">
        <v>1.333333333333333</v>
      </c>
      <c r="AE10" s="3">
        <v>4.333333333333333</v>
      </c>
      <c r="AF10" s="3">
        <v>2</v>
      </c>
      <c r="AG10" s="3">
        <v>11</v>
      </c>
      <c r="AH10" s="3">
        <v>11</v>
      </c>
      <c r="AI10" s="3">
        <v>21</v>
      </c>
      <c r="AJ10" s="3">
        <v>26</v>
      </c>
      <c r="AK10" s="3">
        <v>29.666666666666671</v>
      </c>
      <c r="AL10" s="3">
        <v>39.666666666666657</v>
      </c>
      <c r="AM10" s="3">
        <v>59.333333333333343</v>
      </c>
      <c r="AN10" s="3">
        <v>66.666666666666671</v>
      </c>
      <c r="AO10" s="3">
        <v>242.33333333333329</v>
      </c>
      <c r="AP10" s="3">
        <f t="shared" si="2"/>
        <v>516.66666666666663</v>
      </c>
      <c r="AQ10" s="8">
        <f t="shared" si="3"/>
        <v>0.33297529538131043</v>
      </c>
      <c r="AR10" t="s">
        <v>52</v>
      </c>
      <c r="AS10" t="s">
        <v>27</v>
      </c>
      <c r="AT10">
        <v>0.66666666666666663</v>
      </c>
      <c r="AU10">
        <v>1.333333333333333</v>
      </c>
      <c r="AV10">
        <v>0</v>
      </c>
      <c r="AW10">
        <v>0.33333333333333331</v>
      </c>
      <c r="AX10">
        <v>0</v>
      </c>
      <c r="AY10">
        <v>0.33333333333333331</v>
      </c>
      <c r="AZ10">
        <v>0</v>
      </c>
      <c r="BA10">
        <v>1</v>
      </c>
      <c r="BB10">
        <v>0</v>
      </c>
      <c r="BC10">
        <v>0.66666666666666663</v>
      </c>
      <c r="BD10">
        <v>2.333333333333333</v>
      </c>
      <c r="BE10">
        <v>3</v>
      </c>
      <c r="BF10">
        <v>4.333333333333333</v>
      </c>
      <c r="BG10">
        <v>5.666666666666667</v>
      </c>
      <c r="BH10">
        <v>11.33333333333333</v>
      </c>
      <c r="BI10">
        <v>12</v>
      </c>
      <c r="BJ10">
        <v>17.333333333333329</v>
      </c>
      <c r="BK10">
        <v>61.333333333333343</v>
      </c>
      <c r="BL10">
        <f t="shared" si="4"/>
        <v>121.66666666666667</v>
      </c>
      <c r="BM10" s="8">
        <f t="shared" si="5"/>
        <v>8.4785133565621354E-2</v>
      </c>
      <c r="BN10" t="s">
        <v>52</v>
      </c>
    </row>
    <row r="11" spans="1:66" x14ac:dyDescent="0.25">
      <c r="A11" t="s">
        <v>28</v>
      </c>
      <c r="B11">
        <v>0.33333333333333331</v>
      </c>
      <c r="C11">
        <v>0</v>
      </c>
      <c r="D11">
        <v>0</v>
      </c>
      <c r="E11">
        <v>0</v>
      </c>
      <c r="F11">
        <v>0</v>
      </c>
      <c r="G11">
        <v>0.33333333333333331</v>
      </c>
      <c r="H11">
        <v>0</v>
      </c>
      <c r="I11">
        <v>0</v>
      </c>
      <c r="J11">
        <v>0</v>
      </c>
      <c r="K11">
        <v>0</v>
      </c>
      <c r="L11">
        <v>1</v>
      </c>
      <c r="M11">
        <v>0.66666666666666663</v>
      </c>
      <c r="N11">
        <v>0</v>
      </c>
      <c r="O11">
        <v>0</v>
      </c>
      <c r="P11">
        <v>1</v>
      </c>
      <c r="Q11">
        <v>1</v>
      </c>
      <c r="R11">
        <v>1</v>
      </c>
      <c r="S11">
        <v>1</v>
      </c>
      <c r="T11">
        <f t="shared" si="0"/>
        <v>6.333333333333333</v>
      </c>
      <c r="U11" s="8">
        <f t="shared" si="1"/>
        <v>3.4545454545454546E-2</v>
      </c>
      <c r="W11" t="s">
        <v>27</v>
      </c>
      <c r="X11">
        <v>1.666666666666667</v>
      </c>
      <c r="Y11">
        <v>1</v>
      </c>
      <c r="Z11">
        <v>1</v>
      </c>
      <c r="AA11">
        <v>1</v>
      </c>
      <c r="AB11">
        <v>0</v>
      </c>
      <c r="AC11">
        <v>0.66666666666666663</v>
      </c>
      <c r="AD11">
        <v>1.333333333333333</v>
      </c>
      <c r="AE11">
        <v>0.66666666666666663</v>
      </c>
      <c r="AF11">
        <v>1.333333333333333</v>
      </c>
      <c r="AG11">
        <v>2</v>
      </c>
      <c r="AH11">
        <v>4.333333333333333</v>
      </c>
      <c r="AI11">
        <v>3.666666666666667</v>
      </c>
      <c r="AJ11">
        <v>5.333333333333333</v>
      </c>
      <c r="AK11">
        <v>6.666666666666667</v>
      </c>
      <c r="AL11">
        <v>10</v>
      </c>
      <c r="AM11">
        <v>15.66666666666667</v>
      </c>
      <c r="AN11">
        <v>20</v>
      </c>
      <c r="AO11">
        <v>62</v>
      </c>
      <c r="AP11">
        <f t="shared" si="2"/>
        <v>138.33333333333334</v>
      </c>
      <c r="AQ11" s="9">
        <f t="shared" si="3"/>
        <v>8.9151450053705714E-2</v>
      </c>
      <c r="AS11" t="s">
        <v>28</v>
      </c>
      <c r="AT11">
        <v>0</v>
      </c>
      <c r="AU11">
        <v>0</v>
      </c>
      <c r="AV11">
        <v>0</v>
      </c>
      <c r="AW11">
        <v>0</v>
      </c>
      <c r="AX11">
        <v>0.33333333333333331</v>
      </c>
      <c r="AY11">
        <v>0</v>
      </c>
      <c r="AZ11">
        <v>0.33333333333333331</v>
      </c>
      <c r="BA11">
        <v>2.666666666666667</v>
      </c>
      <c r="BB11">
        <v>1</v>
      </c>
      <c r="BC11">
        <v>2</v>
      </c>
      <c r="BD11">
        <v>2.333333333333333</v>
      </c>
      <c r="BE11">
        <v>1.666666666666667</v>
      </c>
      <c r="BF11">
        <v>2.333333333333333</v>
      </c>
      <c r="BG11">
        <v>4</v>
      </c>
      <c r="BH11">
        <v>6</v>
      </c>
      <c r="BI11">
        <v>6.333333333333333</v>
      </c>
      <c r="BJ11">
        <v>7</v>
      </c>
      <c r="BK11">
        <v>13</v>
      </c>
      <c r="BL11">
        <f t="shared" si="4"/>
        <v>49</v>
      </c>
      <c r="BM11" s="8">
        <f t="shared" si="5"/>
        <v>3.414634146341463E-2</v>
      </c>
    </row>
    <row r="12" spans="1:66" x14ac:dyDescent="0.25">
      <c r="A12" t="s">
        <v>29</v>
      </c>
      <c r="B12">
        <v>0</v>
      </c>
      <c r="C12">
        <v>0</v>
      </c>
      <c r="D12">
        <v>0</v>
      </c>
      <c r="E12">
        <v>0</v>
      </c>
      <c r="F12">
        <v>0</v>
      </c>
      <c r="G12">
        <v>0</v>
      </c>
      <c r="H12">
        <v>0</v>
      </c>
      <c r="I12">
        <v>0</v>
      </c>
      <c r="J12">
        <v>0</v>
      </c>
      <c r="K12">
        <v>0.33333333333333331</v>
      </c>
      <c r="L12">
        <v>0</v>
      </c>
      <c r="M12">
        <v>0</v>
      </c>
      <c r="N12">
        <v>0</v>
      </c>
      <c r="O12">
        <v>0</v>
      </c>
      <c r="P12">
        <v>0.33333333333333331</v>
      </c>
      <c r="Q12">
        <v>0</v>
      </c>
      <c r="R12">
        <v>0.33333333333333331</v>
      </c>
      <c r="S12">
        <v>0.66666666666666663</v>
      </c>
      <c r="T12">
        <f t="shared" si="0"/>
        <v>1.6666666666666665</v>
      </c>
      <c r="U12" s="8">
        <f t="shared" si="1"/>
        <v>9.0909090909090905E-3</v>
      </c>
      <c r="W12" t="s">
        <v>28</v>
      </c>
      <c r="X12">
        <v>1</v>
      </c>
      <c r="Y12">
        <v>0</v>
      </c>
      <c r="Z12">
        <v>0</v>
      </c>
      <c r="AA12">
        <v>0</v>
      </c>
      <c r="AB12">
        <v>0.66666666666666663</v>
      </c>
      <c r="AC12">
        <v>0.66666666666666663</v>
      </c>
      <c r="AD12">
        <v>0</v>
      </c>
      <c r="AE12">
        <v>0.66666666666666663</v>
      </c>
      <c r="AF12">
        <v>0</v>
      </c>
      <c r="AG12">
        <v>2.666666666666667</v>
      </c>
      <c r="AH12">
        <v>1.666666666666667</v>
      </c>
      <c r="AI12">
        <v>2.666666666666667</v>
      </c>
      <c r="AJ12">
        <v>2.333333333333333</v>
      </c>
      <c r="AK12">
        <v>3.666666666666667</v>
      </c>
      <c r="AL12">
        <v>4.333333333333333</v>
      </c>
      <c r="AM12">
        <v>3.333333333333333</v>
      </c>
      <c r="AN12">
        <v>5.666666666666667</v>
      </c>
      <c r="AO12">
        <v>15</v>
      </c>
      <c r="AP12">
        <f t="shared" si="2"/>
        <v>44.333333333333329</v>
      </c>
      <c r="AQ12" s="8">
        <f t="shared" si="3"/>
        <v>2.8571428571428571E-2</v>
      </c>
      <c r="AS12" t="s">
        <v>29</v>
      </c>
      <c r="AT12">
        <v>0</v>
      </c>
      <c r="AU12">
        <v>0</v>
      </c>
      <c r="AV12">
        <v>0</v>
      </c>
      <c r="AW12">
        <v>0</v>
      </c>
      <c r="AX12">
        <v>0</v>
      </c>
      <c r="AY12">
        <v>0</v>
      </c>
      <c r="AZ12">
        <v>0</v>
      </c>
      <c r="BA12">
        <v>0.33333333333333331</v>
      </c>
      <c r="BB12">
        <v>0</v>
      </c>
      <c r="BC12">
        <v>0</v>
      </c>
      <c r="BD12">
        <v>0</v>
      </c>
      <c r="BE12">
        <v>0</v>
      </c>
      <c r="BF12">
        <v>1.333333333333333</v>
      </c>
      <c r="BG12">
        <v>0</v>
      </c>
      <c r="BH12">
        <v>0.33333333333333331</v>
      </c>
      <c r="BI12">
        <v>1</v>
      </c>
      <c r="BJ12">
        <v>0</v>
      </c>
      <c r="BK12">
        <v>3.333333333333333</v>
      </c>
      <c r="BL12">
        <f t="shared" si="4"/>
        <v>6.3333333333333321</v>
      </c>
      <c r="BM12" s="8">
        <f t="shared" si="5"/>
        <v>4.4134727061556312E-3</v>
      </c>
    </row>
    <row r="13" spans="1:66" x14ac:dyDescent="0.25">
      <c r="A13" t="s">
        <v>30</v>
      </c>
      <c r="B13">
        <v>0</v>
      </c>
      <c r="C13">
        <v>0</v>
      </c>
      <c r="D13">
        <v>0.33333333333333331</v>
      </c>
      <c r="E13">
        <v>0</v>
      </c>
      <c r="F13">
        <v>0</v>
      </c>
      <c r="G13">
        <v>0</v>
      </c>
      <c r="H13">
        <v>0</v>
      </c>
      <c r="I13">
        <v>0</v>
      </c>
      <c r="J13">
        <v>0.33333333333333331</v>
      </c>
      <c r="K13">
        <v>0</v>
      </c>
      <c r="L13">
        <v>0</v>
      </c>
      <c r="M13">
        <v>0</v>
      </c>
      <c r="N13">
        <v>0</v>
      </c>
      <c r="O13">
        <v>0</v>
      </c>
      <c r="P13">
        <v>0</v>
      </c>
      <c r="Q13">
        <v>0</v>
      </c>
      <c r="R13">
        <v>0</v>
      </c>
      <c r="S13">
        <v>0</v>
      </c>
      <c r="T13">
        <f t="shared" si="0"/>
        <v>0.66666666666666663</v>
      </c>
      <c r="U13" s="8">
        <f t="shared" si="1"/>
        <v>3.6363636363636364E-3</v>
      </c>
      <c r="W13" t="s">
        <v>29</v>
      </c>
      <c r="X13">
        <v>0</v>
      </c>
      <c r="Y13">
        <v>0</v>
      </c>
      <c r="Z13">
        <v>0</v>
      </c>
      <c r="AA13">
        <v>0</v>
      </c>
      <c r="AB13">
        <v>0</v>
      </c>
      <c r="AC13">
        <v>0</v>
      </c>
      <c r="AD13">
        <v>0</v>
      </c>
      <c r="AE13">
        <v>0.33333333333333331</v>
      </c>
      <c r="AF13">
        <v>0</v>
      </c>
      <c r="AG13">
        <v>0</v>
      </c>
      <c r="AH13">
        <v>0</v>
      </c>
      <c r="AI13">
        <v>0.33333333333333331</v>
      </c>
      <c r="AJ13">
        <v>1.333333333333333</v>
      </c>
      <c r="AK13">
        <v>0.66666666666666663</v>
      </c>
      <c r="AL13">
        <v>0</v>
      </c>
      <c r="AM13">
        <v>1</v>
      </c>
      <c r="AN13">
        <v>2.666666666666667</v>
      </c>
      <c r="AO13">
        <v>4.666666666666667</v>
      </c>
      <c r="AP13">
        <f t="shared" si="2"/>
        <v>11</v>
      </c>
      <c r="AQ13" s="8">
        <f t="shared" si="3"/>
        <v>7.0891514500537062E-3</v>
      </c>
      <c r="AS13" t="s">
        <v>30</v>
      </c>
      <c r="AT13">
        <v>0</v>
      </c>
      <c r="AU13">
        <v>0</v>
      </c>
      <c r="AV13">
        <v>0</v>
      </c>
      <c r="AW13">
        <v>0</v>
      </c>
      <c r="AX13">
        <v>0</v>
      </c>
      <c r="AY13">
        <v>0.33333333333333331</v>
      </c>
      <c r="AZ13">
        <v>0</v>
      </c>
      <c r="BA13">
        <v>0</v>
      </c>
      <c r="BB13">
        <v>0.33333333333333331</v>
      </c>
      <c r="BC13">
        <v>0</v>
      </c>
      <c r="BD13">
        <v>0.33333333333333331</v>
      </c>
      <c r="BE13">
        <v>0</v>
      </c>
      <c r="BF13">
        <v>0</v>
      </c>
      <c r="BG13">
        <v>0</v>
      </c>
      <c r="BH13">
        <v>1</v>
      </c>
      <c r="BI13">
        <v>0.66666666666666663</v>
      </c>
      <c r="BJ13">
        <v>0.66666666666666663</v>
      </c>
      <c r="BK13">
        <v>3.333333333333333</v>
      </c>
      <c r="BL13">
        <f t="shared" si="4"/>
        <v>6.6666666666666661</v>
      </c>
      <c r="BM13" s="8">
        <f t="shared" si="5"/>
        <v>4.6457607433217181E-3</v>
      </c>
    </row>
    <row r="14" spans="1:66" x14ac:dyDescent="0.25">
      <c r="A14" t="s">
        <v>31</v>
      </c>
      <c r="B14">
        <v>0</v>
      </c>
      <c r="C14">
        <v>0</v>
      </c>
      <c r="D14">
        <v>0</v>
      </c>
      <c r="E14">
        <v>0</v>
      </c>
      <c r="F14">
        <v>0</v>
      </c>
      <c r="G14">
        <v>0</v>
      </c>
      <c r="H14">
        <v>0</v>
      </c>
      <c r="I14">
        <v>0</v>
      </c>
      <c r="J14">
        <v>0</v>
      </c>
      <c r="K14">
        <v>0</v>
      </c>
      <c r="L14">
        <v>0.33333333333333331</v>
      </c>
      <c r="M14">
        <v>0.66666666666666663</v>
      </c>
      <c r="N14">
        <v>0.33333333333333331</v>
      </c>
      <c r="O14">
        <v>0</v>
      </c>
      <c r="P14">
        <v>0.66666666666666663</v>
      </c>
      <c r="Q14">
        <v>0</v>
      </c>
      <c r="R14">
        <v>0.33333333333333331</v>
      </c>
      <c r="S14">
        <v>0.66666666666666663</v>
      </c>
      <c r="T14">
        <f t="shared" si="0"/>
        <v>3</v>
      </c>
      <c r="U14" s="8">
        <f t="shared" si="1"/>
        <v>1.6363636363636365E-2</v>
      </c>
      <c r="W14" t="s">
        <v>30</v>
      </c>
      <c r="X14">
        <v>0</v>
      </c>
      <c r="Y14">
        <v>0</v>
      </c>
      <c r="Z14">
        <v>0</v>
      </c>
      <c r="AA14">
        <v>0</v>
      </c>
      <c r="AB14">
        <v>0</v>
      </c>
      <c r="AC14">
        <v>0</v>
      </c>
      <c r="AD14">
        <v>0</v>
      </c>
      <c r="AE14">
        <v>0</v>
      </c>
      <c r="AF14">
        <v>0</v>
      </c>
      <c r="AG14">
        <v>0.33333333333333331</v>
      </c>
      <c r="AH14">
        <v>0.66666666666666663</v>
      </c>
      <c r="AI14">
        <v>0</v>
      </c>
      <c r="AJ14">
        <v>0.66666666666666663</v>
      </c>
      <c r="AK14">
        <v>0.33333333333333331</v>
      </c>
      <c r="AL14">
        <v>1.333333333333333</v>
      </c>
      <c r="AM14">
        <v>1</v>
      </c>
      <c r="AN14">
        <v>1.666666666666667</v>
      </c>
      <c r="AO14">
        <v>4.333333333333333</v>
      </c>
      <c r="AP14">
        <f t="shared" si="2"/>
        <v>10.333333333333332</v>
      </c>
      <c r="AQ14" s="8">
        <f t="shared" si="3"/>
        <v>6.6595059076262082E-3</v>
      </c>
      <c r="AS14" t="s">
        <v>31</v>
      </c>
      <c r="AT14">
        <v>0</v>
      </c>
      <c r="AU14">
        <v>0</v>
      </c>
      <c r="AV14">
        <v>0</v>
      </c>
      <c r="AW14">
        <v>0.33333333333333331</v>
      </c>
      <c r="AX14">
        <v>0</v>
      </c>
      <c r="AY14">
        <v>0</v>
      </c>
      <c r="AZ14">
        <v>0</v>
      </c>
      <c r="BA14">
        <v>0.66666666666666663</v>
      </c>
      <c r="BB14">
        <v>0</v>
      </c>
      <c r="BC14">
        <v>1</v>
      </c>
      <c r="BD14">
        <v>2</v>
      </c>
      <c r="BE14">
        <v>1</v>
      </c>
      <c r="BF14">
        <v>1.333333333333333</v>
      </c>
      <c r="BG14">
        <v>2.666666666666667</v>
      </c>
      <c r="BH14">
        <v>1.333333333333333</v>
      </c>
      <c r="BI14">
        <v>2</v>
      </c>
      <c r="BJ14">
        <v>5.333333333333333</v>
      </c>
      <c r="BK14">
        <v>10.66666666666667</v>
      </c>
      <c r="BL14">
        <f t="shared" si="4"/>
        <v>28.333333333333336</v>
      </c>
      <c r="BM14" s="8">
        <f t="shared" si="5"/>
        <v>1.9744483159117303E-2</v>
      </c>
    </row>
    <row r="15" spans="1:66" x14ac:dyDescent="0.25">
      <c r="A15" t="s">
        <v>36</v>
      </c>
      <c r="B15">
        <v>0</v>
      </c>
      <c r="C15">
        <v>0</v>
      </c>
      <c r="D15">
        <v>0</v>
      </c>
      <c r="E15">
        <v>0</v>
      </c>
      <c r="F15">
        <v>0</v>
      </c>
      <c r="G15">
        <v>0.33333333333333331</v>
      </c>
      <c r="H15">
        <v>0</v>
      </c>
      <c r="I15">
        <v>1</v>
      </c>
      <c r="J15">
        <v>0</v>
      </c>
      <c r="K15">
        <v>0.66666666666666663</v>
      </c>
      <c r="L15">
        <v>0</v>
      </c>
      <c r="M15">
        <v>0</v>
      </c>
      <c r="N15">
        <v>0</v>
      </c>
      <c r="O15">
        <v>0</v>
      </c>
      <c r="P15">
        <v>0</v>
      </c>
      <c r="Q15">
        <v>0</v>
      </c>
      <c r="R15">
        <v>0</v>
      </c>
      <c r="S15">
        <v>0</v>
      </c>
      <c r="T15">
        <f t="shared" si="0"/>
        <v>2</v>
      </c>
      <c r="U15" s="8">
        <f t="shared" si="1"/>
        <v>1.090909090909091E-2</v>
      </c>
      <c r="W15" t="s">
        <v>31</v>
      </c>
      <c r="X15">
        <v>0</v>
      </c>
      <c r="Y15">
        <v>0</v>
      </c>
      <c r="Z15">
        <v>0</v>
      </c>
      <c r="AA15">
        <v>0</v>
      </c>
      <c r="AB15">
        <v>0.33333333333333331</v>
      </c>
      <c r="AC15">
        <v>0</v>
      </c>
      <c r="AD15">
        <v>0</v>
      </c>
      <c r="AE15">
        <v>0</v>
      </c>
      <c r="AF15">
        <v>1</v>
      </c>
      <c r="AG15">
        <v>0</v>
      </c>
      <c r="AH15">
        <v>2.333333333333333</v>
      </c>
      <c r="AI15">
        <v>0.33333333333333331</v>
      </c>
      <c r="AJ15">
        <v>1.333333333333333</v>
      </c>
      <c r="AK15">
        <v>2.666666666666667</v>
      </c>
      <c r="AL15">
        <v>1.666666666666667</v>
      </c>
      <c r="AM15">
        <v>2.333333333333333</v>
      </c>
      <c r="AN15">
        <v>2.333333333333333</v>
      </c>
      <c r="AO15">
        <v>10.66666666666667</v>
      </c>
      <c r="AP15">
        <f t="shared" si="2"/>
        <v>25</v>
      </c>
      <c r="AQ15" s="8">
        <f t="shared" si="3"/>
        <v>1.611170784103115E-2</v>
      </c>
      <c r="AS15" t="s">
        <v>36</v>
      </c>
      <c r="AT15">
        <v>0</v>
      </c>
      <c r="AU15">
        <v>0</v>
      </c>
      <c r="AV15">
        <v>0</v>
      </c>
      <c r="AW15">
        <v>0</v>
      </c>
      <c r="AX15">
        <v>0.66666666666666663</v>
      </c>
      <c r="AY15">
        <v>1.333333333333333</v>
      </c>
      <c r="AZ15">
        <v>1.666666666666667</v>
      </c>
      <c r="BA15">
        <v>1</v>
      </c>
      <c r="BB15">
        <v>1.333333333333333</v>
      </c>
      <c r="BC15">
        <v>0.66666666666666663</v>
      </c>
      <c r="BD15">
        <v>0</v>
      </c>
      <c r="BE15">
        <v>0</v>
      </c>
      <c r="BF15">
        <v>0</v>
      </c>
      <c r="BG15">
        <v>0</v>
      </c>
      <c r="BH15">
        <v>0</v>
      </c>
      <c r="BI15">
        <v>0</v>
      </c>
      <c r="BJ15">
        <v>0</v>
      </c>
      <c r="BK15">
        <v>0</v>
      </c>
      <c r="BL15">
        <f t="shared" si="4"/>
        <v>6.6666666666666661</v>
      </c>
      <c r="BM15" s="8">
        <f t="shared" si="5"/>
        <v>4.6457607433217181E-3</v>
      </c>
    </row>
    <row r="16" spans="1:66" x14ac:dyDescent="0.25">
      <c r="A16" t="s">
        <v>32</v>
      </c>
      <c r="B16">
        <v>3.666666666666667</v>
      </c>
      <c r="C16">
        <v>0</v>
      </c>
      <c r="D16">
        <v>0</v>
      </c>
      <c r="E16">
        <v>0</v>
      </c>
      <c r="F16">
        <v>0</v>
      </c>
      <c r="G16">
        <v>0</v>
      </c>
      <c r="H16">
        <v>0</v>
      </c>
      <c r="I16">
        <v>0</v>
      </c>
      <c r="J16">
        <v>0</v>
      </c>
      <c r="K16">
        <v>0</v>
      </c>
      <c r="L16">
        <v>0</v>
      </c>
      <c r="M16">
        <v>0</v>
      </c>
      <c r="N16">
        <v>0</v>
      </c>
      <c r="O16">
        <v>0</v>
      </c>
      <c r="P16">
        <v>0</v>
      </c>
      <c r="Q16">
        <v>0</v>
      </c>
      <c r="R16">
        <v>0</v>
      </c>
      <c r="S16">
        <v>0</v>
      </c>
      <c r="T16">
        <f t="shared" si="0"/>
        <v>3.666666666666667</v>
      </c>
      <c r="U16" s="8">
        <f t="shared" si="1"/>
        <v>2.0000000000000004E-2</v>
      </c>
      <c r="W16" t="s">
        <v>36</v>
      </c>
      <c r="X16">
        <v>0</v>
      </c>
      <c r="Y16">
        <v>0</v>
      </c>
      <c r="Z16">
        <v>0</v>
      </c>
      <c r="AA16">
        <v>0</v>
      </c>
      <c r="AB16">
        <v>1</v>
      </c>
      <c r="AC16">
        <v>1.333333333333333</v>
      </c>
      <c r="AD16">
        <v>2</v>
      </c>
      <c r="AE16">
        <v>1.333333333333333</v>
      </c>
      <c r="AF16">
        <v>1</v>
      </c>
      <c r="AG16">
        <v>0</v>
      </c>
      <c r="AH16">
        <v>0</v>
      </c>
      <c r="AI16">
        <v>0</v>
      </c>
      <c r="AJ16">
        <v>0</v>
      </c>
      <c r="AK16">
        <v>0</v>
      </c>
      <c r="AL16">
        <v>0</v>
      </c>
      <c r="AM16">
        <v>0</v>
      </c>
      <c r="AN16">
        <v>0</v>
      </c>
      <c r="AO16">
        <v>0</v>
      </c>
      <c r="AP16">
        <f t="shared" si="2"/>
        <v>6.6666666666666661</v>
      </c>
      <c r="AQ16" s="8">
        <f t="shared" si="3"/>
        <v>4.296455424274973E-3</v>
      </c>
      <c r="AS16" t="s">
        <v>32</v>
      </c>
      <c r="AT16">
        <v>21.666666666666661</v>
      </c>
      <c r="AU16">
        <v>0</v>
      </c>
      <c r="AV16">
        <v>0</v>
      </c>
      <c r="AW16">
        <v>0</v>
      </c>
      <c r="AX16">
        <v>0</v>
      </c>
      <c r="AY16">
        <v>0</v>
      </c>
      <c r="AZ16">
        <v>0</v>
      </c>
      <c r="BA16">
        <v>0</v>
      </c>
      <c r="BB16">
        <v>0</v>
      </c>
      <c r="BC16">
        <v>0</v>
      </c>
      <c r="BD16">
        <v>0</v>
      </c>
      <c r="BE16">
        <v>0</v>
      </c>
      <c r="BF16">
        <v>0</v>
      </c>
      <c r="BG16">
        <v>0</v>
      </c>
      <c r="BH16">
        <v>0</v>
      </c>
      <c r="BI16">
        <v>0</v>
      </c>
      <c r="BJ16">
        <v>0</v>
      </c>
      <c r="BK16">
        <v>0</v>
      </c>
      <c r="BL16">
        <f t="shared" si="4"/>
        <v>21.666666666666661</v>
      </c>
      <c r="BM16" s="8">
        <f t="shared" si="5"/>
        <v>1.509872241579558E-2</v>
      </c>
    </row>
    <row r="17" spans="1:66" x14ac:dyDescent="0.25">
      <c r="A17" t="s">
        <v>33</v>
      </c>
      <c r="B17">
        <v>2</v>
      </c>
      <c r="C17">
        <v>0.66666666666666663</v>
      </c>
      <c r="D17">
        <v>0</v>
      </c>
      <c r="E17">
        <v>0</v>
      </c>
      <c r="F17">
        <v>0</v>
      </c>
      <c r="G17">
        <v>0</v>
      </c>
      <c r="H17">
        <v>0</v>
      </c>
      <c r="I17">
        <v>0</v>
      </c>
      <c r="J17">
        <v>0</v>
      </c>
      <c r="K17">
        <v>0</v>
      </c>
      <c r="L17">
        <v>0</v>
      </c>
      <c r="M17">
        <v>0</v>
      </c>
      <c r="N17">
        <v>0</v>
      </c>
      <c r="O17">
        <v>0</v>
      </c>
      <c r="P17">
        <v>0</v>
      </c>
      <c r="Q17">
        <v>0.33333333333333331</v>
      </c>
      <c r="R17">
        <v>0</v>
      </c>
      <c r="S17">
        <v>0</v>
      </c>
      <c r="T17">
        <f t="shared" si="0"/>
        <v>3</v>
      </c>
      <c r="U17" s="8">
        <f t="shared" si="1"/>
        <v>1.6363636363636365E-2</v>
      </c>
      <c r="W17" t="s">
        <v>32</v>
      </c>
      <c r="X17">
        <v>30</v>
      </c>
      <c r="Y17">
        <v>0</v>
      </c>
      <c r="Z17">
        <v>0</v>
      </c>
      <c r="AA17">
        <v>0</v>
      </c>
      <c r="AB17">
        <v>0</v>
      </c>
      <c r="AC17">
        <v>0</v>
      </c>
      <c r="AD17">
        <v>0</v>
      </c>
      <c r="AE17">
        <v>0</v>
      </c>
      <c r="AF17">
        <v>0</v>
      </c>
      <c r="AG17">
        <v>0</v>
      </c>
      <c r="AH17">
        <v>0</v>
      </c>
      <c r="AI17">
        <v>0</v>
      </c>
      <c r="AJ17">
        <v>0</v>
      </c>
      <c r="AK17">
        <v>0</v>
      </c>
      <c r="AL17">
        <v>0</v>
      </c>
      <c r="AM17">
        <v>0</v>
      </c>
      <c r="AN17">
        <v>0</v>
      </c>
      <c r="AO17">
        <v>0</v>
      </c>
      <c r="AP17">
        <f t="shared" si="2"/>
        <v>30</v>
      </c>
      <c r="AQ17" s="8">
        <f t="shared" si="3"/>
        <v>1.9334049409237383E-2</v>
      </c>
      <c r="AS17" t="s">
        <v>33</v>
      </c>
      <c r="AT17">
        <v>9.6666666666666661</v>
      </c>
      <c r="AU17">
        <v>1</v>
      </c>
      <c r="AV17">
        <v>0</v>
      </c>
      <c r="AW17">
        <v>0</v>
      </c>
      <c r="AX17">
        <v>0.33333333333333331</v>
      </c>
      <c r="AY17">
        <v>0.33333333333333331</v>
      </c>
      <c r="AZ17">
        <v>0</v>
      </c>
      <c r="BA17">
        <v>0</v>
      </c>
      <c r="BB17">
        <v>0</v>
      </c>
      <c r="BC17">
        <v>0.33333333333333331</v>
      </c>
      <c r="BD17">
        <v>0</v>
      </c>
      <c r="BE17">
        <v>0.66666666666666663</v>
      </c>
      <c r="BF17">
        <v>0</v>
      </c>
      <c r="BG17">
        <v>0</v>
      </c>
      <c r="BH17">
        <v>0</v>
      </c>
      <c r="BI17">
        <v>0</v>
      </c>
      <c r="BJ17">
        <v>0</v>
      </c>
      <c r="BK17">
        <v>0.33333333333333331</v>
      </c>
      <c r="BL17">
        <f t="shared" si="4"/>
        <v>12.666666666666668</v>
      </c>
      <c r="BM17" s="8">
        <f t="shared" si="5"/>
        <v>8.826945412311266E-3</v>
      </c>
    </row>
    <row r="18" spans="1:66" x14ac:dyDescent="0.25">
      <c r="A18" s="4" t="s">
        <v>34</v>
      </c>
      <c r="B18" s="4">
        <v>0</v>
      </c>
      <c r="C18" s="4">
        <v>0</v>
      </c>
      <c r="D18" s="4">
        <v>0</v>
      </c>
      <c r="E18" s="4">
        <v>0</v>
      </c>
      <c r="F18" s="4">
        <v>0.33333333333333331</v>
      </c>
      <c r="G18" s="4">
        <v>0.33333333333333331</v>
      </c>
      <c r="H18" s="4">
        <v>0.33333333333333331</v>
      </c>
      <c r="I18" s="4">
        <v>0</v>
      </c>
      <c r="J18" s="4">
        <v>0</v>
      </c>
      <c r="K18" s="4">
        <v>0.33333333333333331</v>
      </c>
      <c r="L18" s="4">
        <v>0</v>
      </c>
      <c r="M18" s="4">
        <v>2</v>
      </c>
      <c r="N18" s="4">
        <v>0.66666666666666663</v>
      </c>
      <c r="O18" s="4">
        <v>1</v>
      </c>
      <c r="P18" s="4">
        <v>0.66666666666666663</v>
      </c>
      <c r="Q18" s="4">
        <v>1.666666666666667</v>
      </c>
      <c r="R18" s="4">
        <v>1.333333333333333</v>
      </c>
      <c r="S18" s="4">
        <v>7.333333333333333</v>
      </c>
      <c r="T18" s="4">
        <f t="shared" si="0"/>
        <v>16</v>
      </c>
      <c r="U18" s="8">
        <f t="shared" si="1"/>
        <v>8.727272727272728E-2</v>
      </c>
      <c r="V18" t="s">
        <v>52</v>
      </c>
      <c r="W18" t="s">
        <v>33</v>
      </c>
      <c r="X18">
        <v>8.3333333333333339</v>
      </c>
      <c r="Y18">
        <v>1.666666666666667</v>
      </c>
      <c r="Z18">
        <v>0</v>
      </c>
      <c r="AA18">
        <v>0</v>
      </c>
      <c r="AB18">
        <v>0</v>
      </c>
      <c r="AC18">
        <v>0</v>
      </c>
      <c r="AD18">
        <v>0</v>
      </c>
      <c r="AE18">
        <v>0</v>
      </c>
      <c r="AF18">
        <v>0</v>
      </c>
      <c r="AG18">
        <v>0</v>
      </c>
      <c r="AH18">
        <v>0</v>
      </c>
      <c r="AI18">
        <v>0</v>
      </c>
      <c r="AJ18">
        <v>0</v>
      </c>
      <c r="AK18">
        <v>0.33333333333333331</v>
      </c>
      <c r="AL18">
        <v>0</v>
      </c>
      <c r="AM18">
        <v>0</v>
      </c>
      <c r="AN18">
        <v>0</v>
      </c>
      <c r="AO18">
        <v>0</v>
      </c>
      <c r="AP18">
        <f t="shared" si="2"/>
        <v>10.333333333333334</v>
      </c>
      <c r="AQ18" s="8">
        <f t="shared" si="3"/>
        <v>6.659505907626209E-3</v>
      </c>
      <c r="AS18" s="4" t="s">
        <v>34</v>
      </c>
      <c r="AT18" s="4">
        <v>1.333333333333333</v>
      </c>
      <c r="AU18" s="4">
        <v>0.33333333333333331</v>
      </c>
      <c r="AV18" s="4">
        <v>0</v>
      </c>
      <c r="AW18" s="4">
        <v>0.66666666666666663</v>
      </c>
      <c r="AX18" s="4">
        <v>0.33333333333333331</v>
      </c>
      <c r="AY18" s="4">
        <v>0.66666666666666663</v>
      </c>
      <c r="AZ18" s="4">
        <v>1.333333333333333</v>
      </c>
      <c r="BA18" s="4">
        <v>2.666666666666667</v>
      </c>
      <c r="BB18" s="4">
        <v>2.666666666666667</v>
      </c>
      <c r="BC18" s="4">
        <v>4.666666666666667</v>
      </c>
      <c r="BD18" s="4">
        <v>5</v>
      </c>
      <c r="BE18" s="4">
        <v>5.666666666666667</v>
      </c>
      <c r="BF18" s="4">
        <v>7.666666666666667</v>
      </c>
      <c r="BG18" s="4">
        <v>7.666666666666667</v>
      </c>
      <c r="BH18" s="4">
        <v>11.33333333333333</v>
      </c>
      <c r="BI18" s="4">
        <v>10.33333333333333</v>
      </c>
      <c r="BJ18" s="4">
        <v>14.66666666666667</v>
      </c>
      <c r="BK18" s="4">
        <v>51</v>
      </c>
      <c r="BL18" s="4">
        <f t="shared" si="4"/>
        <v>127.99999999999999</v>
      </c>
      <c r="BM18" s="8">
        <f t="shared" si="5"/>
        <v>8.9198606271776976E-2</v>
      </c>
      <c r="BN18" t="s">
        <v>52</v>
      </c>
    </row>
    <row r="19" spans="1:66" x14ac:dyDescent="0.25">
      <c r="A19" t="s">
        <v>35</v>
      </c>
      <c r="B19">
        <v>0</v>
      </c>
      <c r="C19">
        <v>1</v>
      </c>
      <c r="D19">
        <v>0.33333333333333331</v>
      </c>
      <c r="E19">
        <v>0</v>
      </c>
      <c r="F19">
        <v>1</v>
      </c>
      <c r="G19">
        <v>1</v>
      </c>
      <c r="H19">
        <v>1</v>
      </c>
      <c r="I19">
        <v>0.66666666666666663</v>
      </c>
      <c r="J19">
        <v>0.66666666666666663</v>
      </c>
      <c r="K19">
        <v>0.66666666666666663</v>
      </c>
      <c r="L19">
        <v>1</v>
      </c>
      <c r="M19">
        <v>0.33333333333333331</v>
      </c>
      <c r="N19">
        <v>0</v>
      </c>
      <c r="O19">
        <v>0.33333333333333331</v>
      </c>
      <c r="P19">
        <v>0</v>
      </c>
      <c r="Q19">
        <v>0.33333333333333331</v>
      </c>
      <c r="R19">
        <v>0.33333333333333331</v>
      </c>
      <c r="S19">
        <v>1</v>
      </c>
      <c r="T19">
        <f>SUM(B19:S19)</f>
        <v>9.6666666666666679</v>
      </c>
      <c r="U19" s="8">
        <f t="shared" si="1"/>
        <v>5.2727272727272741E-2</v>
      </c>
      <c r="W19" s="4" t="s">
        <v>34</v>
      </c>
      <c r="X19" s="4">
        <v>1.666666666666667</v>
      </c>
      <c r="Y19" s="4">
        <v>0.66666666666666663</v>
      </c>
      <c r="Z19" s="4">
        <v>0.66666666666666663</v>
      </c>
      <c r="AA19" s="4">
        <v>0.66666666666666663</v>
      </c>
      <c r="AB19" s="4">
        <v>0.33333333333333331</v>
      </c>
      <c r="AC19" s="4">
        <v>1</v>
      </c>
      <c r="AD19" s="4">
        <v>1</v>
      </c>
      <c r="AE19" s="4">
        <v>1</v>
      </c>
      <c r="AF19" s="4">
        <v>2.666666666666667</v>
      </c>
      <c r="AG19" s="4">
        <v>2.666666666666667</v>
      </c>
      <c r="AH19" s="4">
        <v>4</v>
      </c>
      <c r="AI19" s="4">
        <v>5</v>
      </c>
      <c r="AJ19" s="4">
        <v>7.666666666666667</v>
      </c>
      <c r="AK19" s="4">
        <v>7.666666666666667</v>
      </c>
      <c r="AL19" s="4">
        <v>11.33333333333333</v>
      </c>
      <c r="AM19" s="4">
        <v>13</v>
      </c>
      <c r="AN19" s="4">
        <v>13.33333333333333</v>
      </c>
      <c r="AO19" s="4">
        <v>58.666666666666657</v>
      </c>
      <c r="AP19" s="4">
        <f t="shared" si="2"/>
        <v>133</v>
      </c>
      <c r="AQ19" s="8">
        <f t="shared" si="3"/>
        <v>8.5714285714285729E-2</v>
      </c>
      <c r="AR19" t="s">
        <v>52</v>
      </c>
      <c r="AS19" t="s">
        <v>35</v>
      </c>
      <c r="AT19">
        <v>0</v>
      </c>
      <c r="AU19">
        <v>0.33333333333333331</v>
      </c>
      <c r="AV19">
        <v>0.66666666666666663</v>
      </c>
      <c r="AW19">
        <v>1.333333333333333</v>
      </c>
      <c r="AX19">
        <v>2.333333333333333</v>
      </c>
      <c r="AY19">
        <v>3.333333333333333</v>
      </c>
      <c r="AZ19">
        <v>4</v>
      </c>
      <c r="BA19">
        <v>5.666666666666667</v>
      </c>
      <c r="BB19">
        <v>4.333333333333333</v>
      </c>
      <c r="BC19">
        <v>3</v>
      </c>
      <c r="BD19">
        <v>3.333333333333333</v>
      </c>
      <c r="BE19">
        <v>2</v>
      </c>
      <c r="BF19">
        <v>2.333333333333333</v>
      </c>
      <c r="BG19">
        <v>1.666666666666667</v>
      </c>
      <c r="BH19">
        <v>2.666666666666667</v>
      </c>
      <c r="BI19">
        <v>4</v>
      </c>
      <c r="BJ19">
        <v>3.666666666666667</v>
      </c>
      <c r="BK19">
        <v>11</v>
      </c>
      <c r="BL19">
        <f t="shared" si="4"/>
        <v>55.666666666666657</v>
      </c>
      <c r="BM19" s="8">
        <f t="shared" si="5"/>
        <v>3.8792102206736338E-2</v>
      </c>
    </row>
    <row r="20" spans="1:66" x14ac:dyDescent="0.25">
      <c r="A20" s="3" t="s">
        <v>53</v>
      </c>
      <c r="B20" s="3">
        <f>SUM(B3:B8,B10:B17,B19)</f>
        <v>6.3333333333333339</v>
      </c>
      <c r="C20" s="3">
        <f t="shared" ref="C20:S20" si="6">SUM(C3:C8,C10:C17,C19)</f>
        <v>2</v>
      </c>
      <c r="D20" s="3">
        <f t="shared" si="6"/>
        <v>1.3333333333333333</v>
      </c>
      <c r="E20" s="3">
        <f t="shared" si="6"/>
        <v>0.33333333333333331</v>
      </c>
      <c r="F20" s="3">
        <f t="shared" si="6"/>
        <v>1</v>
      </c>
      <c r="G20" s="3">
        <f t="shared" si="6"/>
        <v>2.333333333333333</v>
      </c>
      <c r="H20" s="3">
        <f t="shared" si="6"/>
        <v>1.6666666666666665</v>
      </c>
      <c r="I20" s="3">
        <f t="shared" si="6"/>
        <v>3.333333333333333</v>
      </c>
      <c r="J20" s="3">
        <f t="shared" si="6"/>
        <v>2.333333333333333</v>
      </c>
      <c r="K20" s="3">
        <f t="shared" si="6"/>
        <v>2.333333333333333</v>
      </c>
      <c r="L20" s="3">
        <f t="shared" si="6"/>
        <v>5.9999999999999991</v>
      </c>
      <c r="M20" s="3">
        <f t="shared" si="6"/>
        <v>5.666666666666667</v>
      </c>
      <c r="N20" s="3">
        <f t="shared" si="6"/>
        <v>8.6666666666666661</v>
      </c>
      <c r="O20" s="3">
        <f t="shared" si="6"/>
        <v>5.6666666666666652</v>
      </c>
      <c r="P20" s="3">
        <f t="shared" si="6"/>
        <v>11</v>
      </c>
      <c r="Q20" s="3">
        <f t="shared" si="6"/>
        <v>12</v>
      </c>
      <c r="R20" s="3">
        <f t="shared" si="6"/>
        <v>12.000000000000002</v>
      </c>
      <c r="S20" s="3">
        <f t="shared" si="6"/>
        <v>27.000000000000004</v>
      </c>
      <c r="T20">
        <f>SUM(B20:S20)</f>
        <v>111</v>
      </c>
      <c r="U20" s="8">
        <f>T20/$T$21</f>
        <v>0.60545454545454547</v>
      </c>
      <c r="V20" t="s">
        <v>52</v>
      </c>
      <c r="W20" t="s">
        <v>35</v>
      </c>
      <c r="X20">
        <v>1</v>
      </c>
      <c r="Y20">
        <v>1.333333333333333</v>
      </c>
      <c r="Z20">
        <v>2.333333333333333</v>
      </c>
      <c r="AA20">
        <v>1.666666666666667</v>
      </c>
      <c r="AB20">
        <v>3.666666666666667</v>
      </c>
      <c r="AC20">
        <v>4.666666666666667</v>
      </c>
      <c r="AD20">
        <v>4.666666666666667</v>
      </c>
      <c r="AE20">
        <v>4.333333333333333</v>
      </c>
      <c r="AF20">
        <v>2.333333333333333</v>
      </c>
      <c r="AG20">
        <v>3.333333333333333</v>
      </c>
      <c r="AH20">
        <v>1.333333333333333</v>
      </c>
      <c r="AI20">
        <v>3.333333333333333</v>
      </c>
      <c r="AJ20">
        <v>3.666666666666667</v>
      </c>
      <c r="AK20">
        <v>1.333333333333333</v>
      </c>
      <c r="AL20">
        <v>2.666666666666667</v>
      </c>
      <c r="AM20">
        <v>2.666666666666667</v>
      </c>
      <c r="AN20">
        <v>4</v>
      </c>
      <c r="AO20">
        <v>13.66666666666667</v>
      </c>
      <c r="AP20">
        <f t="shared" si="2"/>
        <v>62</v>
      </c>
      <c r="AQ20" s="8">
        <f t="shared" si="3"/>
        <v>3.9957035445757252E-2</v>
      </c>
      <c r="AS20" s="3" t="s">
        <v>53</v>
      </c>
      <c r="AT20" s="3">
        <f>SUM(AT3:AT8,AT10:AT17,AT19)</f>
        <v>36.666666666666657</v>
      </c>
      <c r="AU20" s="3">
        <f t="shared" ref="AU20:BK20" si="7">SUM(AU3:AU8,AU10:AU17,AU19)</f>
        <v>4.6666666666666652</v>
      </c>
      <c r="AV20" s="3">
        <f t="shared" si="7"/>
        <v>3.333333333333333</v>
      </c>
      <c r="AW20" s="3">
        <f t="shared" si="7"/>
        <v>2.333333333333333</v>
      </c>
      <c r="AX20" s="3">
        <f t="shared" si="7"/>
        <v>6.333333333333333</v>
      </c>
      <c r="AY20" s="3">
        <f t="shared" si="7"/>
        <v>8.6666666666666661</v>
      </c>
      <c r="AZ20" s="3">
        <f t="shared" si="7"/>
        <v>10</v>
      </c>
      <c r="BA20" s="3">
        <f t="shared" si="7"/>
        <v>19.333333333333336</v>
      </c>
      <c r="BB20" s="3">
        <f t="shared" si="7"/>
        <v>21.333333333333332</v>
      </c>
      <c r="BC20" s="3">
        <f t="shared" si="7"/>
        <v>27.999999999999996</v>
      </c>
      <c r="BD20" s="3">
        <f t="shared" si="7"/>
        <v>35.666666666666664</v>
      </c>
      <c r="BE20" s="3">
        <f t="shared" si="7"/>
        <v>49</v>
      </c>
      <c r="BF20" s="3">
        <f t="shared" si="7"/>
        <v>55.000000000000007</v>
      </c>
      <c r="BG20" s="3">
        <f t="shared" si="7"/>
        <v>73.333333333333343</v>
      </c>
      <c r="BH20" s="3">
        <f t="shared" si="7"/>
        <v>84.666666666666671</v>
      </c>
      <c r="BI20" s="3">
        <f t="shared" si="7"/>
        <v>95.999999999999986</v>
      </c>
      <c r="BJ20" s="3">
        <f t="shared" si="7"/>
        <v>108.33333333333333</v>
      </c>
      <c r="BK20" s="3">
        <f t="shared" si="7"/>
        <v>271.33333333333331</v>
      </c>
      <c r="BL20" s="3">
        <f>SUM(AT20:BK20)</f>
        <v>914</v>
      </c>
      <c r="BM20" s="8">
        <f t="shared" si="5"/>
        <v>0.63693379790940752</v>
      </c>
      <c r="BN20" t="s">
        <v>52</v>
      </c>
    </row>
    <row r="21" spans="1:66" x14ac:dyDescent="0.25">
      <c r="A21" t="s">
        <v>51</v>
      </c>
      <c r="B21">
        <f>SUM(B3:B19)</f>
        <v>6.666666666666667</v>
      </c>
      <c r="C21">
        <f t="shared" ref="C21:T21" si="8">SUM(C3:C19)</f>
        <v>2</v>
      </c>
      <c r="D21">
        <f t="shared" si="8"/>
        <v>1.3333333333333333</v>
      </c>
      <c r="E21">
        <f t="shared" si="8"/>
        <v>0.33333333333333331</v>
      </c>
      <c r="F21">
        <f t="shared" si="8"/>
        <v>1.3333333333333333</v>
      </c>
      <c r="G21">
        <f t="shared" si="8"/>
        <v>3</v>
      </c>
      <c r="H21">
        <f t="shared" si="8"/>
        <v>2</v>
      </c>
      <c r="I21">
        <f t="shared" si="8"/>
        <v>3.9999999999999996</v>
      </c>
      <c r="J21">
        <f t="shared" si="8"/>
        <v>2.333333333333333</v>
      </c>
      <c r="K21">
        <f t="shared" si="8"/>
        <v>4.666666666666667</v>
      </c>
      <c r="L21">
        <f t="shared" si="8"/>
        <v>8</v>
      </c>
      <c r="M21">
        <f t="shared" si="8"/>
        <v>8.6666666666666661</v>
      </c>
      <c r="N21">
        <f t="shared" si="8"/>
        <v>11.666666666666666</v>
      </c>
      <c r="O21">
        <f t="shared" si="8"/>
        <v>11.333333333333334</v>
      </c>
      <c r="P21">
        <f t="shared" si="8"/>
        <v>17.000000000000004</v>
      </c>
      <c r="Q21">
        <f t="shared" si="8"/>
        <v>19.999999999999996</v>
      </c>
      <c r="R21">
        <f t="shared" si="8"/>
        <v>18.999999999999993</v>
      </c>
      <c r="S21">
        <f t="shared" si="8"/>
        <v>60.000000000000007</v>
      </c>
      <c r="T21">
        <f t="shared" si="8"/>
        <v>183.33333333333331</v>
      </c>
      <c r="W21" s="3" t="s">
        <v>53</v>
      </c>
      <c r="X21" s="3">
        <f>SUM(X3:X9,X11:X18,X20)</f>
        <v>47.666666666666664</v>
      </c>
      <c r="Y21" s="3">
        <f t="shared" ref="Y21:AO21" si="9">SUM(Y3:Y9,Y11:Y18,Y20)</f>
        <v>8</v>
      </c>
      <c r="Z21" s="3">
        <f t="shared" si="9"/>
        <v>6.333333333333333</v>
      </c>
      <c r="AA21" s="3">
        <f t="shared" si="9"/>
        <v>5.333333333333333</v>
      </c>
      <c r="AB21" s="3">
        <f t="shared" si="9"/>
        <v>8.3333333333333321</v>
      </c>
      <c r="AC21" s="3">
        <f t="shared" si="9"/>
        <v>11</v>
      </c>
      <c r="AD21" s="3">
        <f t="shared" si="9"/>
        <v>14</v>
      </c>
      <c r="AE21" s="3">
        <f t="shared" si="9"/>
        <v>16.666666666666664</v>
      </c>
      <c r="AF21" s="3">
        <f t="shared" si="9"/>
        <v>17</v>
      </c>
      <c r="AG21" s="3">
        <f t="shared" si="9"/>
        <v>26</v>
      </c>
      <c r="AH21" s="3">
        <f t="shared" si="9"/>
        <v>35.333333333333343</v>
      </c>
      <c r="AI21" s="3">
        <f t="shared" si="9"/>
        <v>39.333333333333336</v>
      </c>
      <c r="AJ21" s="3">
        <f t="shared" si="9"/>
        <v>54.666666666666657</v>
      </c>
      <c r="AK21" s="3">
        <f t="shared" si="9"/>
        <v>58</v>
      </c>
      <c r="AL21" s="3">
        <f t="shared" si="9"/>
        <v>81.666666666666657</v>
      </c>
      <c r="AM21" s="3">
        <f t="shared" si="9"/>
        <v>89.666666666666671</v>
      </c>
      <c r="AN21" s="3">
        <f t="shared" si="9"/>
        <v>103.00000000000001</v>
      </c>
      <c r="AO21" s="3">
        <f t="shared" si="9"/>
        <v>280</v>
      </c>
      <c r="AP21" s="3">
        <f>SUM(X21:AO21)</f>
        <v>901.99999999999989</v>
      </c>
      <c r="AQ21" s="8">
        <f t="shared" si="3"/>
        <v>0.58131041890440383</v>
      </c>
      <c r="AR21" t="s">
        <v>52</v>
      </c>
      <c r="AS21" t="s">
        <v>78</v>
      </c>
      <c r="AT21">
        <f>SUM(AT3:AT19)</f>
        <v>38.666666666666664</v>
      </c>
      <c r="AU21">
        <f t="shared" ref="AU21:BL21" si="10">SUM(AU3:AU19)</f>
        <v>5.6666666666666652</v>
      </c>
      <c r="AV21">
        <f t="shared" si="10"/>
        <v>3.6666666666666665</v>
      </c>
      <c r="AW21">
        <f t="shared" si="10"/>
        <v>3.333333333333333</v>
      </c>
      <c r="AX21">
        <f t="shared" si="10"/>
        <v>6.6666666666666661</v>
      </c>
      <c r="AY21">
        <f t="shared" si="10"/>
        <v>10.333333333333332</v>
      </c>
      <c r="AZ21">
        <f t="shared" si="10"/>
        <v>13</v>
      </c>
      <c r="BA21">
        <f t="shared" si="10"/>
        <v>23.000000000000004</v>
      </c>
      <c r="BB21">
        <f t="shared" si="10"/>
        <v>27.666666666666664</v>
      </c>
      <c r="BC21">
        <f t="shared" si="10"/>
        <v>38.666666666666664</v>
      </c>
      <c r="BD21">
        <f t="shared" si="10"/>
        <v>51.000000000000007</v>
      </c>
      <c r="BE21">
        <f t="shared" si="10"/>
        <v>69.333333333333343</v>
      </c>
      <c r="BF21">
        <f t="shared" si="10"/>
        <v>85.999999999999972</v>
      </c>
      <c r="BG21">
        <f t="shared" si="10"/>
        <v>112.00000000000001</v>
      </c>
      <c r="BH21">
        <f t="shared" si="10"/>
        <v>130.33333333333334</v>
      </c>
      <c r="BI21">
        <f t="shared" si="10"/>
        <v>154.66666666666666</v>
      </c>
      <c r="BJ21">
        <f t="shared" si="10"/>
        <v>178.33333333333331</v>
      </c>
      <c r="BK21">
        <f t="shared" si="10"/>
        <v>482.66666666666663</v>
      </c>
      <c r="BL21">
        <f t="shared" si="10"/>
        <v>1435.0000000000002</v>
      </c>
    </row>
    <row r="22" spans="1:66" x14ac:dyDescent="0.25">
      <c r="W22" t="s">
        <v>78</v>
      </c>
      <c r="X22">
        <f>SUM(X3:X20)</f>
        <v>49.333333333333329</v>
      </c>
      <c r="Y22">
        <f>SUM(Y3:Y20)</f>
        <v>8.6666666666666679</v>
      </c>
      <c r="Z22">
        <f t="shared" ref="Z22:AO22" si="11">SUM(Z3:Z20)</f>
        <v>7</v>
      </c>
      <c r="AA22">
        <f t="shared" si="11"/>
        <v>6.6666666666666661</v>
      </c>
      <c r="AB22">
        <f t="shared" si="11"/>
        <v>9.6666666666666661</v>
      </c>
      <c r="AC22">
        <f t="shared" si="11"/>
        <v>12.666666666666668</v>
      </c>
      <c r="AD22">
        <f t="shared" si="11"/>
        <v>16.333333333333332</v>
      </c>
      <c r="AE22">
        <f t="shared" si="11"/>
        <v>21.999999999999996</v>
      </c>
      <c r="AF22">
        <f t="shared" si="11"/>
        <v>21.666666666666668</v>
      </c>
      <c r="AG22">
        <f t="shared" si="11"/>
        <v>39.666666666666671</v>
      </c>
      <c r="AH22">
        <f t="shared" si="11"/>
        <v>50.333333333333336</v>
      </c>
      <c r="AI22">
        <f t="shared" si="11"/>
        <v>65.333333333333329</v>
      </c>
      <c r="AJ22">
        <f t="shared" si="11"/>
        <v>88.333333333333314</v>
      </c>
      <c r="AK22">
        <f t="shared" si="11"/>
        <v>95.333333333333343</v>
      </c>
      <c r="AL22">
        <f t="shared" si="11"/>
        <v>132.66666666666663</v>
      </c>
      <c r="AM22">
        <f t="shared" si="11"/>
        <v>162.00000000000003</v>
      </c>
      <c r="AN22">
        <f t="shared" si="11"/>
        <v>183</v>
      </c>
      <c r="AO22">
        <f t="shared" si="11"/>
        <v>580.99999999999989</v>
      </c>
      <c r="AP22">
        <f>SUM(AP3:AP20)</f>
        <v>1551.6666666666665</v>
      </c>
    </row>
    <row r="24" spans="1:66" ht="15" customHeight="1" x14ac:dyDescent="0.45">
      <c r="A24" s="37" t="s">
        <v>50</v>
      </c>
      <c r="B24" s="36"/>
      <c r="C24" s="36"/>
      <c r="D24" s="36"/>
      <c r="E24" s="36"/>
      <c r="F24" s="36"/>
      <c r="G24" s="36"/>
      <c r="H24" s="36"/>
      <c r="I24" s="36"/>
      <c r="J24" s="36"/>
      <c r="K24" s="36"/>
      <c r="L24" s="36"/>
      <c r="M24" s="36"/>
      <c r="N24" s="36"/>
      <c r="O24" s="36"/>
      <c r="P24" s="36"/>
      <c r="Q24" s="36"/>
      <c r="R24" s="36"/>
      <c r="S24" s="36"/>
      <c r="T24" s="36"/>
      <c r="U24" s="33"/>
      <c r="V24" s="33"/>
      <c r="W24" s="33"/>
      <c r="X24" s="33"/>
      <c r="Y24" s="33"/>
      <c r="Z24" s="33"/>
      <c r="AA24" s="33"/>
      <c r="AB24" s="33"/>
      <c r="AC24" s="33"/>
      <c r="AD24" s="33"/>
      <c r="AE24" s="33"/>
      <c r="AF24" s="33"/>
      <c r="AG24" s="33"/>
      <c r="AH24" s="33"/>
      <c r="AI24" s="33"/>
      <c r="AJ24" s="33"/>
      <c r="AK24" s="33"/>
      <c r="AL24" s="33"/>
      <c r="AM24" s="33"/>
      <c r="AN24" s="33"/>
      <c r="AO24" s="33"/>
      <c r="AP24" s="33"/>
      <c r="AQ24" s="33"/>
      <c r="AR24" s="33"/>
      <c r="AS24" s="33"/>
      <c r="AT24" s="33"/>
      <c r="AU24" s="33"/>
      <c r="AV24" s="33"/>
      <c r="AW24" s="33"/>
      <c r="AX24" s="33"/>
      <c r="AY24" s="33"/>
      <c r="AZ24" s="33"/>
      <c r="BA24" s="33"/>
      <c r="BB24" s="33"/>
      <c r="BC24" s="33"/>
      <c r="BD24" s="33"/>
      <c r="BE24" s="33"/>
      <c r="BF24" s="33"/>
      <c r="BG24" s="33"/>
      <c r="BH24" s="33"/>
      <c r="BI24" s="33"/>
      <c r="BJ24" s="33"/>
      <c r="BK24" s="33"/>
      <c r="BL24" s="33"/>
      <c r="BM24" s="33"/>
    </row>
    <row r="25" spans="1:66" ht="15" customHeight="1" x14ac:dyDescent="0.45">
      <c r="A25" s="33"/>
      <c r="B25" s="33"/>
      <c r="C25" s="33"/>
      <c r="D25" s="33"/>
      <c r="E25" s="33"/>
      <c r="F25" s="33"/>
      <c r="G25" s="33"/>
      <c r="H25" s="33"/>
      <c r="I25" s="33"/>
      <c r="J25" s="33"/>
      <c r="K25" s="33"/>
      <c r="L25" s="33"/>
      <c r="M25" s="33"/>
      <c r="N25" s="33"/>
      <c r="O25" s="33"/>
      <c r="P25" s="33"/>
      <c r="Q25" s="33"/>
      <c r="R25" s="33"/>
      <c r="S25" s="33"/>
      <c r="T25" s="33"/>
      <c r="U25" s="33"/>
      <c r="V25" s="33"/>
      <c r="W25" s="33"/>
      <c r="X25" s="33"/>
      <c r="Y25" s="33"/>
      <c r="Z25" s="33"/>
      <c r="AA25" s="33"/>
      <c r="AB25" s="33"/>
      <c r="AC25" s="33"/>
      <c r="AD25" s="33"/>
      <c r="AE25" s="33"/>
      <c r="AF25" s="33"/>
      <c r="AG25" s="33"/>
      <c r="AH25" s="33"/>
      <c r="AI25" s="33"/>
      <c r="AJ25" s="33"/>
      <c r="AK25" s="33"/>
      <c r="AL25" s="33"/>
      <c r="AM25" s="33"/>
      <c r="AN25" s="33"/>
      <c r="AO25" s="33"/>
      <c r="AP25" s="33"/>
      <c r="AQ25" s="33"/>
      <c r="AR25" s="33"/>
      <c r="AS25" s="33"/>
      <c r="AT25" s="33"/>
      <c r="AU25" s="33"/>
      <c r="AV25" s="33"/>
      <c r="AW25" s="33"/>
      <c r="AX25" s="33"/>
      <c r="AY25" s="33"/>
      <c r="AZ25" s="33"/>
      <c r="BA25" s="33"/>
      <c r="BB25" s="33"/>
      <c r="BC25" s="33"/>
      <c r="BD25" s="33"/>
      <c r="BE25" s="33"/>
      <c r="BF25" s="33"/>
      <c r="BG25" s="33"/>
      <c r="BH25" s="33"/>
      <c r="BI25" s="33"/>
      <c r="BJ25" s="33"/>
      <c r="BK25" s="33"/>
      <c r="BL25" s="33"/>
      <c r="BM25" s="33"/>
    </row>
    <row r="26" spans="1:66" ht="15" customHeight="1" x14ac:dyDescent="0.25"/>
    <row r="27" spans="1:66" ht="15" customHeight="1" x14ac:dyDescent="0.25"/>
    <row r="28" spans="1:66" x14ac:dyDescent="0.25">
      <c r="A28" s="2" t="s">
        <v>54</v>
      </c>
      <c r="B28" t="s">
        <v>26</v>
      </c>
      <c r="C28" s="39" t="s">
        <v>59</v>
      </c>
      <c r="D28" s="2" t="s">
        <v>60</v>
      </c>
      <c r="M28" t="s">
        <v>62</v>
      </c>
    </row>
    <row r="29" spans="1:66" ht="21" x14ac:dyDescent="0.35">
      <c r="A29" s="5" t="s">
        <v>55</v>
      </c>
      <c r="B29" s="26">
        <f>U9*100</f>
        <v>30.72727272727273</v>
      </c>
      <c r="C29" s="38">
        <f>U18*100</f>
        <v>8.7272727272727284</v>
      </c>
      <c r="D29">
        <f>U20*100</f>
        <v>60.545454545454547</v>
      </c>
      <c r="M29" s="11" t="s">
        <v>63</v>
      </c>
    </row>
    <row r="30" spans="1:66" x14ac:dyDescent="0.25">
      <c r="A30" s="5" t="s">
        <v>56</v>
      </c>
      <c r="B30">
        <f>AQ10*100</f>
        <v>33.297529538131045</v>
      </c>
      <c r="C30">
        <f>AQ19*100</f>
        <v>8.571428571428573</v>
      </c>
      <c r="D30">
        <f>AQ21*100</f>
        <v>58.131041890440386</v>
      </c>
    </row>
    <row r="31" spans="1:66" x14ac:dyDescent="0.25">
      <c r="A31" s="5" t="s">
        <v>57</v>
      </c>
      <c r="B31">
        <f>BM9*100</f>
        <v>27.386759581881531</v>
      </c>
      <c r="C31">
        <f>BM18*100</f>
        <v>8.9198606271776981</v>
      </c>
      <c r="D31">
        <f>BM20*100</f>
        <v>63.693379790940753</v>
      </c>
    </row>
    <row r="32" spans="1:66" x14ac:dyDescent="0.25">
      <c r="A32" s="6" t="s">
        <v>58</v>
      </c>
      <c r="B32" s="10">
        <f>SLOPE(B29:B31,C29:C31)</f>
        <v>-16.978678922974694</v>
      </c>
      <c r="C32" s="10"/>
      <c r="D32" s="10">
        <f>SLOPE(D29:D31,C29:C31)</f>
        <v>15.97867892297463</v>
      </c>
      <c r="E32" s="10">
        <f>SUM(B32,D32)</f>
        <v>-1.0000000000000639</v>
      </c>
    </row>
    <row r="35" spans="1:20" x14ac:dyDescent="0.25">
      <c r="C35" s="26">
        <f>100-C29</f>
        <v>91.272727272727266</v>
      </c>
    </row>
    <row r="36" spans="1:20" x14ac:dyDescent="0.25">
      <c r="C36" s="26">
        <f t="shared" ref="C36:C37" si="12">100-C30</f>
        <v>91.428571428571431</v>
      </c>
    </row>
    <row r="37" spans="1:20" x14ac:dyDescent="0.25">
      <c r="C37" s="26">
        <f t="shared" si="12"/>
        <v>91.080139372822302</v>
      </c>
      <c r="E37">
        <f>SLOPE(C35:C37,C29:C31)</f>
        <v>-1.0000000000000087</v>
      </c>
    </row>
    <row r="38" spans="1:20" ht="15" customHeight="1" x14ac:dyDescent="0.45">
      <c r="A38" s="37" t="s">
        <v>83</v>
      </c>
      <c r="B38" s="36"/>
      <c r="C38" s="36"/>
      <c r="D38" s="36"/>
      <c r="E38" s="36"/>
      <c r="F38" s="36"/>
      <c r="G38" s="36"/>
      <c r="H38" s="36"/>
      <c r="I38" s="36"/>
      <c r="J38" s="36"/>
      <c r="K38" s="36"/>
      <c r="L38" s="36"/>
      <c r="M38" s="36"/>
      <c r="N38" s="36"/>
      <c r="O38" s="36"/>
      <c r="P38" s="36"/>
      <c r="Q38" s="36"/>
      <c r="R38" s="36"/>
      <c r="S38" s="36"/>
      <c r="T38" s="36"/>
    </row>
    <row r="39" spans="1:20" ht="15" customHeight="1" x14ac:dyDescent="0.45">
      <c r="A39" s="33"/>
      <c r="B39" s="33"/>
      <c r="C39" s="33"/>
      <c r="D39" s="33"/>
      <c r="E39" s="33"/>
      <c r="F39" s="33"/>
      <c r="G39" s="33"/>
      <c r="H39" s="33"/>
      <c r="I39" s="33"/>
      <c r="J39" s="33"/>
      <c r="K39" s="33"/>
      <c r="L39" s="33"/>
      <c r="M39" s="33"/>
      <c r="N39" s="33"/>
      <c r="O39" s="33"/>
      <c r="P39" s="33"/>
      <c r="Q39" s="33"/>
      <c r="R39" s="33"/>
      <c r="S39" s="33"/>
      <c r="T39" s="33"/>
    </row>
    <row r="41" spans="1:20" x14ac:dyDescent="0.25">
      <c r="A41" t="s">
        <v>84</v>
      </c>
    </row>
    <row r="42" spans="1:20" x14ac:dyDescent="0.25">
      <c r="A42" s="1" t="s">
        <v>0</v>
      </c>
      <c r="B42" s="1" t="s">
        <v>1</v>
      </c>
      <c r="C42" s="1" t="s">
        <v>2</v>
      </c>
      <c r="D42" s="1" t="s">
        <v>3</v>
      </c>
      <c r="E42" s="1" t="s">
        <v>4</v>
      </c>
      <c r="F42" s="1" t="s">
        <v>5</v>
      </c>
      <c r="G42" s="1" t="s">
        <v>6</v>
      </c>
      <c r="H42" s="1" t="s">
        <v>7</v>
      </c>
      <c r="I42" s="1" t="s">
        <v>8</v>
      </c>
      <c r="J42" s="1" t="s">
        <v>9</v>
      </c>
      <c r="K42" s="1" t="s">
        <v>10</v>
      </c>
      <c r="L42" s="1" t="s">
        <v>11</v>
      </c>
      <c r="M42" s="1" t="s">
        <v>12</v>
      </c>
      <c r="N42" s="1" t="s">
        <v>13</v>
      </c>
      <c r="O42" s="1" t="s">
        <v>14</v>
      </c>
      <c r="P42" s="1" t="s">
        <v>15</v>
      </c>
      <c r="Q42" s="1" t="s">
        <v>16</v>
      </c>
      <c r="R42" s="1" t="s">
        <v>17</v>
      </c>
      <c r="S42" s="1" t="s">
        <v>18</v>
      </c>
      <c r="T42" s="1" t="s">
        <v>19</v>
      </c>
    </row>
    <row r="43" spans="1:20" x14ac:dyDescent="0.25">
      <c r="A43" s="3" t="s">
        <v>26</v>
      </c>
      <c r="B43">
        <f>B9+X10+AT9</f>
        <v>1</v>
      </c>
      <c r="C43">
        <f t="shared" ref="C43:S43" si="13">C9+Y10+AU9</f>
        <v>0.66666666666666663</v>
      </c>
      <c r="D43">
        <f t="shared" si="13"/>
        <v>0.33333333333333331</v>
      </c>
      <c r="E43">
        <f t="shared" si="13"/>
        <v>1</v>
      </c>
      <c r="F43">
        <f t="shared" si="13"/>
        <v>1</v>
      </c>
      <c r="G43">
        <f t="shared" si="13"/>
        <v>2</v>
      </c>
      <c r="H43">
        <f t="shared" si="13"/>
        <v>3</v>
      </c>
      <c r="I43">
        <f t="shared" si="13"/>
        <v>6</v>
      </c>
      <c r="J43">
        <f t="shared" si="13"/>
        <v>5.666666666666667</v>
      </c>
      <c r="K43">
        <f t="shared" si="13"/>
        <v>19</v>
      </c>
      <c r="L43">
        <f t="shared" si="13"/>
        <v>23.333333333333329</v>
      </c>
      <c r="M43">
        <f t="shared" si="13"/>
        <v>36.666666666666671</v>
      </c>
      <c r="N43">
        <f t="shared" si="13"/>
        <v>51.666666666666657</v>
      </c>
      <c r="O43">
        <f t="shared" si="13"/>
        <v>65.333333333333343</v>
      </c>
      <c r="P43">
        <f t="shared" si="13"/>
        <v>79.333333333333343</v>
      </c>
      <c r="Q43">
        <f t="shared" si="13"/>
        <v>114.00000000000001</v>
      </c>
      <c r="R43">
        <f t="shared" si="13"/>
        <v>127.66666666666669</v>
      </c>
      <c r="S43">
        <f t="shared" si="13"/>
        <v>428.33333333333326</v>
      </c>
      <c r="T43">
        <f>SUM(B43:S43)</f>
        <v>966</v>
      </c>
    </row>
    <row r="44" spans="1:20" x14ac:dyDescent="0.25">
      <c r="A44" s="3" t="s">
        <v>34</v>
      </c>
      <c r="B44" s="3">
        <f>B18+X19+AT18</f>
        <v>3</v>
      </c>
      <c r="C44" s="3">
        <f t="shared" ref="C44:S44" si="14">C18+Y19+AU18</f>
        <v>1</v>
      </c>
      <c r="D44" s="3">
        <f t="shared" si="14"/>
        <v>0.66666666666666663</v>
      </c>
      <c r="E44" s="3">
        <f t="shared" si="14"/>
        <v>1.3333333333333333</v>
      </c>
      <c r="F44" s="3">
        <f t="shared" si="14"/>
        <v>1</v>
      </c>
      <c r="G44" s="3">
        <f t="shared" si="14"/>
        <v>2</v>
      </c>
      <c r="H44" s="3">
        <f t="shared" si="14"/>
        <v>2.6666666666666661</v>
      </c>
      <c r="I44" s="3">
        <f t="shared" si="14"/>
        <v>3.666666666666667</v>
      </c>
      <c r="J44" s="3">
        <f t="shared" si="14"/>
        <v>5.3333333333333339</v>
      </c>
      <c r="K44" s="3">
        <f t="shared" si="14"/>
        <v>7.6666666666666679</v>
      </c>
      <c r="L44" s="3">
        <f t="shared" si="14"/>
        <v>9</v>
      </c>
      <c r="M44" s="3">
        <f t="shared" si="14"/>
        <v>12.666666666666668</v>
      </c>
      <c r="N44" s="3">
        <f t="shared" si="14"/>
        <v>16</v>
      </c>
      <c r="O44" s="3">
        <f t="shared" si="14"/>
        <v>16.333333333333336</v>
      </c>
      <c r="P44" s="3">
        <f t="shared" si="14"/>
        <v>23.333333333333329</v>
      </c>
      <c r="Q44" s="3">
        <f t="shared" si="14"/>
        <v>25</v>
      </c>
      <c r="R44" s="3">
        <f t="shared" si="14"/>
        <v>29.333333333333336</v>
      </c>
      <c r="S44" s="3">
        <f t="shared" si="14"/>
        <v>116.99999999999999</v>
      </c>
      <c r="T44">
        <f t="shared" ref="T44" si="15">SUM(B44:S44)</f>
        <v>277</v>
      </c>
    </row>
    <row r="45" spans="1:20" x14ac:dyDescent="0.25">
      <c r="A45" s="34" t="s">
        <v>61</v>
      </c>
      <c r="B45" s="23">
        <f>B20+X21+AT20</f>
        <v>90.666666666666657</v>
      </c>
      <c r="C45" s="23">
        <f t="shared" ref="C45:S45" si="16">C20+Y21+AU20</f>
        <v>14.666666666666664</v>
      </c>
      <c r="D45" s="23">
        <f>D20+Z21+AV20</f>
        <v>11</v>
      </c>
      <c r="E45" s="23">
        <f t="shared" si="16"/>
        <v>7.9999999999999991</v>
      </c>
      <c r="F45" s="23">
        <f t="shared" si="16"/>
        <v>15.666666666666664</v>
      </c>
      <c r="G45" s="23">
        <f t="shared" si="16"/>
        <v>22</v>
      </c>
      <c r="H45" s="23">
        <f t="shared" si="16"/>
        <v>25.666666666666664</v>
      </c>
      <c r="I45" s="23">
        <f t="shared" si="16"/>
        <v>39.333333333333329</v>
      </c>
      <c r="J45" s="23">
        <f t="shared" si="16"/>
        <v>40.666666666666664</v>
      </c>
      <c r="K45" s="23">
        <f t="shared" si="16"/>
        <v>56.333333333333329</v>
      </c>
      <c r="L45" s="23">
        <f t="shared" si="16"/>
        <v>77</v>
      </c>
      <c r="M45" s="23">
        <f t="shared" si="16"/>
        <v>94</v>
      </c>
      <c r="N45" s="23">
        <f t="shared" si="16"/>
        <v>118.33333333333333</v>
      </c>
      <c r="O45" s="23">
        <f t="shared" si="16"/>
        <v>137</v>
      </c>
      <c r="P45" s="23">
        <f t="shared" si="16"/>
        <v>177.33333333333331</v>
      </c>
      <c r="Q45" s="23">
        <f t="shared" si="16"/>
        <v>197.66666666666666</v>
      </c>
      <c r="R45" s="23">
        <f t="shared" si="16"/>
        <v>223.33333333333334</v>
      </c>
      <c r="S45" s="23">
        <f t="shared" si="16"/>
        <v>578.33333333333326</v>
      </c>
      <c r="T45" s="23">
        <f>SUM(B45:S45)</f>
        <v>1926.9999999999998</v>
      </c>
    </row>
    <row r="46" spans="1:20" x14ac:dyDescent="0.25">
      <c r="A46" t="s">
        <v>19</v>
      </c>
      <c r="B46">
        <f t="shared" ref="B46:T46" si="17">SUM(B43:B45)</f>
        <v>94.666666666666657</v>
      </c>
      <c r="C46">
        <f t="shared" si="17"/>
        <v>16.333333333333332</v>
      </c>
      <c r="D46">
        <f t="shared" si="17"/>
        <v>12</v>
      </c>
      <c r="E46">
        <f t="shared" si="17"/>
        <v>10.333333333333332</v>
      </c>
      <c r="F46">
        <f t="shared" si="17"/>
        <v>17.666666666666664</v>
      </c>
      <c r="G46">
        <f t="shared" si="17"/>
        <v>26</v>
      </c>
      <c r="H46">
        <f t="shared" si="17"/>
        <v>31.333333333333329</v>
      </c>
      <c r="I46">
        <f t="shared" si="17"/>
        <v>49</v>
      </c>
      <c r="J46">
        <f t="shared" si="17"/>
        <v>51.666666666666664</v>
      </c>
      <c r="K46">
        <f t="shared" si="17"/>
        <v>83</v>
      </c>
      <c r="L46">
        <f t="shared" si="17"/>
        <v>109.33333333333333</v>
      </c>
      <c r="M46">
        <f t="shared" si="17"/>
        <v>143.33333333333334</v>
      </c>
      <c r="N46">
        <f t="shared" si="17"/>
        <v>186</v>
      </c>
      <c r="O46">
        <f t="shared" si="17"/>
        <v>218.66666666666669</v>
      </c>
      <c r="P46">
        <f t="shared" si="17"/>
        <v>280</v>
      </c>
      <c r="Q46">
        <f t="shared" si="17"/>
        <v>336.66666666666663</v>
      </c>
      <c r="R46">
        <f t="shared" si="17"/>
        <v>380.33333333333337</v>
      </c>
      <c r="S46">
        <f t="shared" si="17"/>
        <v>1123.6666666666665</v>
      </c>
      <c r="T46">
        <f t="shared" si="17"/>
        <v>3170</v>
      </c>
    </row>
    <row r="50" spans="1:20" x14ac:dyDescent="0.25">
      <c r="A50" t="s">
        <v>85</v>
      </c>
    </row>
    <row r="51" spans="1:20" x14ac:dyDescent="0.25">
      <c r="A51" s="1" t="s">
        <v>0</v>
      </c>
      <c r="B51" s="1" t="s">
        <v>1</v>
      </c>
      <c r="C51" s="1" t="s">
        <v>2</v>
      </c>
      <c r="D51" s="1" t="s">
        <v>3</v>
      </c>
      <c r="E51" s="1" t="s">
        <v>4</v>
      </c>
      <c r="F51" s="1" t="s">
        <v>5</v>
      </c>
      <c r="G51" s="1" t="s">
        <v>6</v>
      </c>
      <c r="H51" s="1" t="s">
        <v>7</v>
      </c>
      <c r="I51" s="1" t="s">
        <v>8</v>
      </c>
      <c r="J51" s="1" t="s">
        <v>9</v>
      </c>
      <c r="K51" s="1" t="s">
        <v>10</v>
      </c>
      <c r="L51" s="1" t="s">
        <v>11</v>
      </c>
      <c r="M51" s="1" t="s">
        <v>12</v>
      </c>
      <c r="N51" s="1" t="s">
        <v>13</v>
      </c>
      <c r="O51" s="1" t="s">
        <v>14</v>
      </c>
      <c r="P51" s="1" t="s">
        <v>15</v>
      </c>
      <c r="Q51" s="1" t="s">
        <v>16</v>
      </c>
      <c r="R51" s="1" t="s">
        <v>17</v>
      </c>
      <c r="S51" s="1" t="s">
        <v>18</v>
      </c>
      <c r="T51" s="1" t="s">
        <v>19</v>
      </c>
    </row>
    <row r="52" spans="1:20" x14ac:dyDescent="0.25">
      <c r="A52" s="3" t="s">
        <v>26</v>
      </c>
      <c r="B52">
        <f>B43-($B$32*B44)</f>
        <v>51.936036768924083</v>
      </c>
      <c r="C52">
        <f t="shared" ref="C52:S52" si="18">C43-($B$32*C44)</f>
        <v>17.645345589641362</v>
      </c>
      <c r="D52">
        <f t="shared" si="18"/>
        <v>11.652452615316463</v>
      </c>
      <c r="E52">
        <f t="shared" si="18"/>
        <v>23.638238563966258</v>
      </c>
      <c r="F52">
        <f t="shared" si="18"/>
        <v>17.978678922974694</v>
      </c>
      <c r="G52">
        <f t="shared" si="18"/>
        <v>35.957357845949389</v>
      </c>
      <c r="H52">
        <f t="shared" si="18"/>
        <v>48.276477127932509</v>
      </c>
      <c r="I52">
        <f t="shared" si="18"/>
        <v>68.255156050907217</v>
      </c>
      <c r="J52">
        <f t="shared" si="18"/>
        <v>96.219620922531718</v>
      </c>
      <c r="K52">
        <f t="shared" si="18"/>
        <v>149.16987174280601</v>
      </c>
      <c r="L52">
        <f t="shared" si="18"/>
        <v>176.14144364010559</v>
      </c>
      <c r="M52">
        <f t="shared" si="18"/>
        <v>251.72993302434617</v>
      </c>
      <c r="N52">
        <f t="shared" si="18"/>
        <v>323.32552943426174</v>
      </c>
      <c r="O52">
        <f t="shared" si="18"/>
        <v>342.65175574192006</v>
      </c>
      <c r="P52">
        <f t="shared" si="18"/>
        <v>475.50250820274277</v>
      </c>
      <c r="Q52">
        <f t="shared" si="18"/>
        <v>538.46697307436739</v>
      </c>
      <c r="R52">
        <f t="shared" si="18"/>
        <v>625.70791507392437</v>
      </c>
      <c r="S52">
        <f t="shared" si="18"/>
        <v>2414.838767321372</v>
      </c>
      <c r="T52">
        <f t="shared" ref="T52:T53" si="19">SUM(B52:S52)</f>
        <v>5669.09406166399</v>
      </c>
    </row>
    <row r="53" spans="1:20" x14ac:dyDescent="0.25">
      <c r="A53" s="3" t="s">
        <v>34</v>
      </c>
      <c r="B53" s="3">
        <v>0</v>
      </c>
      <c r="C53" s="3">
        <v>0</v>
      </c>
      <c r="D53" s="3">
        <v>0</v>
      </c>
      <c r="E53" s="3">
        <v>0</v>
      </c>
      <c r="F53" s="3">
        <v>0</v>
      </c>
      <c r="G53" s="3">
        <v>0</v>
      </c>
      <c r="H53" s="3">
        <v>0</v>
      </c>
      <c r="I53" s="3">
        <v>0</v>
      </c>
      <c r="J53" s="3">
        <v>0</v>
      </c>
      <c r="K53" s="3">
        <v>0</v>
      </c>
      <c r="L53" s="3">
        <v>0</v>
      </c>
      <c r="M53" s="3">
        <v>0</v>
      </c>
      <c r="N53" s="3">
        <v>0</v>
      </c>
      <c r="O53" s="3">
        <v>0</v>
      </c>
      <c r="P53" s="3">
        <v>0</v>
      </c>
      <c r="Q53" s="3">
        <v>0</v>
      </c>
      <c r="R53" s="3">
        <v>0</v>
      </c>
      <c r="S53" s="3">
        <v>0</v>
      </c>
      <c r="T53">
        <f t="shared" si="19"/>
        <v>0</v>
      </c>
    </row>
    <row r="54" spans="1:20" x14ac:dyDescent="0.25">
      <c r="A54" s="34" t="s">
        <v>61</v>
      </c>
      <c r="B54" s="23">
        <f>B45-($D$32*B44)</f>
        <v>42.730629897742766</v>
      </c>
      <c r="C54" s="23">
        <f t="shared" ref="C54:R54" si="20">C45-($D$32*C44)</f>
        <v>-1.3120122563079661</v>
      </c>
      <c r="D54" s="23">
        <f t="shared" si="20"/>
        <v>0.34754738468357971</v>
      </c>
      <c r="E54" s="23">
        <f t="shared" si="20"/>
        <v>-13.304905230632841</v>
      </c>
      <c r="F54" s="23">
        <f t="shared" si="20"/>
        <v>-0.31201225630796614</v>
      </c>
      <c r="G54" s="23">
        <f t="shared" si="20"/>
        <v>-9.9573578459492609</v>
      </c>
      <c r="H54" s="23">
        <f t="shared" si="20"/>
        <v>-16.94314379459901</v>
      </c>
      <c r="I54" s="23">
        <f t="shared" si="20"/>
        <v>-19.25515605090699</v>
      </c>
      <c r="J54" s="23">
        <f t="shared" si="20"/>
        <v>-44.552954255864712</v>
      </c>
      <c r="K54" s="23">
        <f t="shared" si="20"/>
        <v>-66.169871742805526</v>
      </c>
      <c r="L54" s="23">
        <f t="shared" si="20"/>
        <v>-66.808110306771681</v>
      </c>
      <c r="M54" s="23">
        <f t="shared" si="20"/>
        <v>-108.396599691012</v>
      </c>
      <c r="N54" s="23">
        <f t="shared" si="20"/>
        <v>-137.32552943426077</v>
      </c>
      <c r="O54" s="23">
        <f t="shared" si="20"/>
        <v>-123.98508907525235</v>
      </c>
      <c r="P54" s="23">
        <f t="shared" si="20"/>
        <v>-195.5025082027413</v>
      </c>
      <c r="Q54" s="23">
        <f t="shared" si="20"/>
        <v>-201.80030640769908</v>
      </c>
      <c r="R54" s="23">
        <f t="shared" si="20"/>
        <v>-245.37458174058921</v>
      </c>
      <c r="S54" s="23">
        <f>S45-($D$32*S44)</f>
        <v>-1291.1721006546982</v>
      </c>
      <c r="T54" s="23">
        <f>SUM(B54:S54)</f>
        <v>-2499.0940616639728</v>
      </c>
    </row>
    <row r="55" spans="1:20" x14ac:dyDescent="0.25">
      <c r="A55" t="s">
        <v>19</v>
      </c>
      <c r="B55">
        <f t="shared" ref="B55:T55" si="21">SUM(B52:B54)</f>
        <v>94.666666666666856</v>
      </c>
      <c r="C55">
        <f t="shared" si="21"/>
        <v>16.333333333333396</v>
      </c>
      <c r="D55">
        <f t="shared" si="21"/>
        <v>12.000000000000043</v>
      </c>
      <c r="E55">
        <f t="shared" si="21"/>
        <v>10.333333333333417</v>
      </c>
      <c r="F55">
        <f t="shared" si="21"/>
        <v>17.666666666666728</v>
      </c>
      <c r="G55">
        <f t="shared" si="21"/>
        <v>26.000000000000128</v>
      </c>
      <c r="H55">
        <f t="shared" si="21"/>
        <v>31.333333333333499</v>
      </c>
      <c r="I55">
        <f t="shared" si="21"/>
        <v>49.000000000000227</v>
      </c>
      <c r="J55">
        <f t="shared" si="21"/>
        <v>51.666666666667005</v>
      </c>
      <c r="K55">
        <f t="shared" si="21"/>
        <v>83.000000000000483</v>
      </c>
      <c r="L55">
        <f t="shared" si="21"/>
        <v>109.33333333333391</v>
      </c>
      <c r="M55">
        <f t="shared" si="21"/>
        <v>143.33333333333417</v>
      </c>
      <c r="N55">
        <f t="shared" si="21"/>
        <v>186.00000000000097</v>
      </c>
      <c r="O55">
        <f t="shared" si="21"/>
        <v>218.66666666666771</v>
      </c>
      <c r="P55">
        <f t="shared" si="21"/>
        <v>280.00000000000148</v>
      </c>
      <c r="Q55">
        <f t="shared" si="21"/>
        <v>336.66666666666833</v>
      </c>
      <c r="R55">
        <f t="shared" si="21"/>
        <v>380.33333333333519</v>
      </c>
      <c r="S55">
        <f t="shared" si="21"/>
        <v>1123.6666666666738</v>
      </c>
      <c r="T55">
        <f t="shared" si="21"/>
        <v>3170.0000000000173</v>
      </c>
    </row>
    <row r="59" spans="1:20" x14ac:dyDescent="0.25">
      <c r="A59" s="51" t="s">
        <v>86</v>
      </c>
      <c r="B59" s="52"/>
      <c r="C59" s="52"/>
      <c r="D59" s="52"/>
      <c r="E59" s="52"/>
      <c r="F59" s="52"/>
      <c r="G59" s="52"/>
      <c r="H59" s="52"/>
      <c r="I59" s="52"/>
      <c r="J59" s="52"/>
      <c r="K59" s="52"/>
      <c r="L59" s="52"/>
      <c r="M59" s="52"/>
      <c r="N59" s="52"/>
      <c r="O59" s="52"/>
      <c r="P59" s="52"/>
      <c r="Q59" s="52"/>
      <c r="R59" s="52"/>
      <c r="S59" s="52"/>
      <c r="T59" s="53"/>
    </row>
    <row r="60" spans="1:20" x14ac:dyDescent="0.25">
      <c r="A60" s="54"/>
      <c r="B60" s="55"/>
      <c r="C60" s="55"/>
      <c r="D60" s="55"/>
      <c r="E60" s="55"/>
      <c r="F60" s="55"/>
      <c r="G60" s="55"/>
      <c r="H60" s="55"/>
      <c r="I60" s="55"/>
      <c r="J60" s="55"/>
      <c r="K60" s="55"/>
      <c r="L60" s="55"/>
      <c r="M60" s="55"/>
      <c r="N60" s="55"/>
      <c r="O60" s="55"/>
      <c r="P60" s="55"/>
      <c r="Q60" s="55"/>
      <c r="R60" s="55"/>
      <c r="S60" s="55"/>
      <c r="T60" s="56"/>
    </row>
    <row r="61" spans="1:20" x14ac:dyDescent="0.25">
      <c r="A61" s="57"/>
      <c r="B61" s="58"/>
      <c r="C61" s="58"/>
      <c r="D61" s="58"/>
      <c r="E61" s="58"/>
      <c r="F61" s="58"/>
      <c r="G61" s="58"/>
      <c r="H61" s="58"/>
      <c r="I61" s="58"/>
      <c r="J61" s="58"/>
      <c r="K61" s="58"/>
      <c r="L61" s="58"/>
      <c r="M61" s="58"/>
      <c r="N61" s="58"/>
      <c r="O61" s="58"/>
      <c r="P61" s="58"/>
      <c r="Q61" s="58"/>
      <c r="R61" s="58"/>
      <c r="S61" s="58"/>
      <c r="T61" s="59"/>
    </row>
    <row r="65" spans="1:20" ht="26.25" x14ac:dyDescent="0.4">
      <c r="A65" s="35" t="s">
        <v>87</v>
      </c>
      <c r="B65" s="35"/>
      <c r="C65" s="35"/>
      <c r="D65" s="35"/>
      <c r="E65" s="35"/>
      <c r="F65" s="35"/>
      <c r="G65" s="35"/>
      <c r="H65" s="35"/>
      <c r="I65" s="35"/>
      <c r="J65" s="35"/>
      <c r="K65" s="35"/>
      <c r="L65" s="35"/>
      <c r="M65" s="35"/>
      <c r="N65" s="35"/>
      <c r="O65" s="35"/>
      <c r="P65" s="35"/>
      <c r="Q65" s="35"/>
      <c r="R65" s="35"/>
      <c r="S65" s="35"/>
      <c r="T65" s="35"/>
    </row>
    <row r="68" spans="1:20" x14ac:dyDescent="0.25">
      <c r="A68" s="7" t="s">
        <v>50</v>
      </c>
    </row>
    <row r="70" spans="1:20" x14ac:dyDescent="0.25">
      <c r="A70" s="2" t="s">
        <v>54</v>
      </c>
      <c r="B70" s="7" t="s">
        <v>26</v>
      </c>
      <c r="C70" s="30" t="s">
        <v>59</v>
      </c>
    </row>
    <row r="71" spans="1:20" x14ac:dyDescent="0.25">
      <c r="A71" s="5" t="s">
        <v>55</v>
      </c>
      <c r="B71" s="28">
        <f>100-C71</f>
        <v>91.272727272727266</v>
      </c>
      <c r="C71" s="31">
        <f>U18*100</f>
        <v>8.7272727272727284</v>
      </c>
    </row>
    <row r="72" spans="1:20" x14ac:dyDescent="0.25">
      <c r="A72" s="5" t="s">
        <v>56</v>
      </c>
      <c r="B72" s="28">
        <f t="shared" ref="B72:B73" si="22">100-C72</f>
        <v>91.428571428571431</v>
      </c>
      <c r="C72" s="7">
        <f>AQ19*100</f>
        <v>8.571428571428573</v>
      </c>
    </row>
    <row r="73" spans="1:20" x14ac:dyDescent="0.25">
      <c r="A73" s="5" t="s">
        <v>57</v>
      </c>
      <c r="B73" s="28">
        <f t="shared" si="22"/>
        <v>91.080139372822302</v>
      </c>
      <c r="C73" s="7">
        <f>BM18*100</f>
        <v>8.9198606271776981</v>
      </c>
    </row>
    <row r="74" spans="1:20" x14ac:dyDescent="0.25">
      <c r="A74" s="6" t="s">
        <v>58</v>
      </c>
      <c r="B74">
        <f>SLOPE(B71:B73,C71:C73)</f>
        <v>-1.0000000000000087</v>
      </c>
    </row>
    <row r="76" spans="1:20" x14ac:dyDescent="0.25">
      <c r="A76" s="7" t="s">
        <v>83</v>
      </c>
    </row>
    <row r="78" spans="1:20" x14ac:dyDescent="0.25">
      <c r="A78" t="s">
        <v>84</v>
      </c>
    </row>
    <row r="79" spans="1:20" x14ac:dyDescent="0.25">
      <c r="A79" s="1" t="s">
        <v>0</v>
      </c>
      <c r="B79" s="1" t="s">
        <v>1</v>
      </c>
      <c r="C79" s="1" t="s">
        <v>2</v>
      </c>
      <c r="D79" s="1" t="s">
        <v>3</v>
      </c>
      <c r="E79" s="1" t="s">
        <v>4</v>
      </c>
      <c r="F79" s="1" t="s">
        <v>5</v>
      </c>
      <c r="G79" s="1" t="s">
        <v>6</v>
      </c>
      <c r="H79" s="1" t="s">
        <v>7</v>
      </c>
      <c r="I79" s="1" t="s">
        <v>8</v>
      </c>
      <c r="J79" s="1" t="s">
        <v>9</v>
      </c>
      <c r="K79" s="1" t="s">
        <v>10</v>
      </c>
      <c r="L79" s="1" t="s">
        <v>11</v>
      </c>
      <c r="M79" s="1" t="s">
        <v>12</v>
      </c>
      <c r="N79" s="1" t="s">
        <v>13</v>
      </c>
      <c r="O79" s="1" t="s">
        <v>14</v>
      </c>
      <c r="P79" s="1" t="s">
        <v>15</v>
      </c>
      <c r="Q79" s="1" t="s">
        <v>16</v>
      </c>
      <c r="R79" s="1" t="s">
        <v>17</v>
      </c>
      <c r="S79" s="1" t="s">
        <v>18</v>
      </c>
      <c r="T79" s="1" t="s">
        <v>19</v>
      </c>
    </row>
    <row r="80" spans="1:20" x14ac:dyDescent="0.25">
      <c r="A80" s="3" t="s">
        <v>26</v>
      </c>
      <c r="B80">
        <f>B9+X10+AT9</f>
        <v>1</v>
      </c>
      <c r="C80">
        <f t="shared" ref="C80:S80" si="23">C9+Y10+AU9</f>
        <v>0.66666666666666663</v>
      </c>
      <c r="D80">
        <f t="shared" si="23"/>
        <v>0.33333333333333331</v>
      </c>
      <c r="E80">
        <f t="shared" si="23"/>
        <v>1</v>
      </c>
      <c r="F80">
        <f t="shared" si="23"/>
        <v>1</v>
      </c>
      <c r="G80">
        <f t="shared" si="23"/>
        <v>2</v>
      </c>
      <c r="H80">
        <f t="shared" si="23"/>
        <v>3</v>
      </c>
      <c r="I80">
        <f t="shared" si="23"/>
        <v>6</v>
      </c>
      <c r="J80">
        <f t="shared" si="23"/>
        <v>5.666666666666667</v>
      </c>
      <c r="K80">
        <f t="shared" si="23"/>
        <v>19</v>
      </c>
      <c r="L80">
        <f t="shared" si="23"/>
        <v>23.333333333333329</v>
      </c>
      <c r="M80">
        <f t="shared" si="23"/>
        <v>36.666666666666671</v>
      </c>
      <c r="N80">
        <f t="shared" si="23"/>
        <v>51.666666666666657</v>
      </c>
      <c r="O80">
        <f t="shared" si="23"/>
        <v>65.333333333333343</v>
      </c>
      <c r="P80">
        <f t="shared" si="23"/>
        <v>79.333333333333343</v>
      </c>
      <c r="Q80">
        <f t="shared" si="23"/>
        <v>114.00000000000001</v>
      </c>
      <c r="R80">
        <f t="shared" si="23"/>
        <v>127.66666666666669</v>
      </c>
      <c r="S80">
        <f t="shared" si="23"/>
        <v>428.33333333333326</v>
      </c>
      <c r="T80">
        <f>SUM(B80:S80)</f>
        <v>966</v>
      </c>
    </row>
    <row r="81" spans="1:20" x14ac:dyDescent="0.25">
      <c r="A81" s="34" t="s">
        <v>34</v>
      </c>
      <c r="B81" s="34">
        <f>B18+X19+AT18</f>
        <v>3</v>
      </c>
      <c r="C81" s="34">
        <f t="shared" ref="C81:S81" si="24">C18+Y19+AU18</f>
        <v>1</v>
      </c>
      <c r="D81" s="34">
        <f t="shared" si="24"/>
        <v>0.66666666666666663</v>
      </c>
      <c r="E81" s="34">
        <f t="shared" si="24"/>
        <v>1.3333333333333333</v>
      </c>
      <c r="F81" s="34">
        <f t="shared" si="24"/>
        <v>1</v>
      </c>
      <c r="G81" s="34">
        <f t="shared" si="24"/>
        <v>2</v>
      </c>
      <c r="H81" s="34">
        <f t="shared" si="24"/>
        <v>2.6666666666666661</v>
      </c>
      <c r="I81" s="34">
        <f t="shared" si="24"/>
        <v>3.666666666666667</v>
      </c>
      <c r="J81" s="34">
        <f t="shared" si="24"/>
        <v>5.3333333333333339</v>
      </c>
      <c r="K81" s="34">
        <f t="shared" si="24"/>
        <v>7.6666666666666679</v>
      </c>
      <c r="L81" s="34">
        <f t="shared" si="24"/>
        <v>9</v>
      </c>
      <c r="M81" s="34">
        <f t="shared" si="24"/>
        <v>12.666666666666668</v>
      </c>
      <c r="N81" s="34">
        <f t="shared" si="24"/>
        <v>16</v>
      </c>
      <c r="O81" s="34">
        <f t="shared" si="24"/>
        <v>16.333333333333336</v>
      </c>
      <c r="P81" s="34">
        <f t="shared" si="24"/>
        <v>23.333333333333329</v>
      </c>
      <c r="Q81" s="34">
        <f t="shared" si="24"/>
        <v>25</v>
      </c>
      <c r="R81" s="34">
        <f t="shared" si="24"/>
        <v>29.333333333333336</v>
      </c>
      <c r="S81" s="34">
        <f t="shared" si="24"/>
        <v>116.99999999999999</v>
      </c>
      <c r="T81" s="34">
        <f t="shared" ref="T81" si="25">SUM(B81:S81)</f>
        <v>277</v>
      </c>
    </row>
    <row r="82" spans="1:20" x14ac:dyDescent="0.25">
      <c r="A82" t="s">
        <v>19</v>
      </c>
      <c r="B82">
        <f t="shared" ref="B82:T82" si="26">SUM(B80:B81)</f>
        <v>4</v>
      </c>
      <c r="C82">
        <f t="shared" si="26"/>
        <v>1.6666666666666665</v>
      </c>
      <c r="D82">
        <f t="shared" si="26"/>
        <v>1</v>
      </c>
      <c r="E82">
        <f t="shared" si="26"/>
        <v>2.333333333333333</v>
      </c>
      <c r="F82">
        <f t="shared" si="26"/>
        <v>2</v>
      </c>
      <c r="G82">
        <f t="shared" si="26"/>
        <v>4</v>
      </c>
      <c r="H82">
        <f t="shared" si="26"/>
        <v>5.6666666666666661</v>
      </c>
      <c r="I82">
        <f t="shared" si="26"/>
        <v>9.6666666666666679</v>
      </c>
      <c r="J82">
        <f t="shared" si="26"/>
        <v>11</v>
      </c>
      <c r="K82">
        <f t="shared" si="26"/>
        <v>26.666666666666668</v>
      </c>
      <c r="L82">
        <f t="shared" si="26"/>
        <v>32.333333333333329</v>
      </c>
      <c r="M82">
        <f t="shared" si="26"/>
        <v>49.333333333333343</v>
      </c>
      <c r="N82">
        <f t="shared" si="26"/>
        <v>67.666666666666657</v>
      </c>
      <c r="O82">
        <f t="shared" si="26"/>
        <v>81.666666666666686</v>
      </c>
      <c r="P82">
        <f t="shared" si="26"/>
        <v>102.66666666666667</v>
      </c>
      <c r="Q82">
        <f t="shared" si="26"/>
        <v>139</v>
      </c>
      <c r="R82">
        <f t="shared" si="26"/>
        <v>157.00000000000003</v>
      </c>
      <c r="S82">
        <f t="shared" si="26"/>
        <v>545.33333333333326</v>
      </c>
      <c r="T82">
        <f t="shared" si="26"/>
        <v>1243</v>
      </c>
    </row>
    <row r="87" spans="1:20" x14ac:dyDescent="0.25">
      <c r="A87" t="s">
        <v>84</v>
      </c>
    </row>
    <row r="88" spans="1:20" x14ac:dyDescent="0.25">
      <c r="A88" s="1" t="s">
        <v>0</v>
      </c>
      <c r="B88" s="1" t="s">
        <v>1</v>
      </c>
      <c r="C88" s="1" t="s">
        <v>2</v>
      </c>
      <c r="D88" s="1" t="s">
        <v>3</v>
      </c>
      <c r="E88" s="1" t="s">
        <v>4</v>
      </c>
      <c r="F88" s="1" t="s">
        <v>5</v>
      </c>
      <c r="G88" s="1" t="s">
        <v>6</v>
      </c>
      <c r="H88" s="1" t="s">
        <v>7</v>
      </c>
      <c r="I88" s="1" t="s">
        <v>8</v>
      </c>
      <c r="J88" s="1" t="s">
        <v>9</v>
      </c>
      <c r="K88" s="1" t="s">
        <v>10</v>
      </c>
      <c r="L88" s="1" t="s">
        <v>11</v>
      </c>
      <c r="M88" s="1" t="s">
        <v>12</v>
      </c>
      <c r="N88" s="1" t="s">
        <v>13</v>
      </c>
      <c r="O88" s="1" t="s">
        <v>14</v>
      </c>
      <c r="P88" s="1" t="s">
        <v>15</v>
      </c>
      <c r="Q88" s="1" t="s">
        <v>16</v>
      </c>
      <c r="R88" s="1" t="s">
        <v>17</v>
      </c>
      <c r="S88" s="1" t="s">
        <v>18</v>
      </c>
      <c r="T88" s="1" t="s">
        <v>19</v>
      </c>
    </row>
    <row r="89" spans="1:20" x14ac:dyDescent="0.25">
      <c r="A89" s="3" t="s">
        <v>26</v>
      </c>
      <c r="B89">
        <f>B80-($B$74*B81)</f>
        <v>4.0000000000000258</v>
      </c>
      <c r="C89">
        <f t="shared" ref="C89:S89" si="27">C80-($B$74*C81)</f>
        <v>1.6666666666666754</v>
      </c>
      <c r="D89">
        <f t="shared" si="27"/>
        <v>1.0000000000000058</v>
      </c>
      <c r="E89">
        <f t="shared" si="27"/>
        <v>2.3333333333333446</v>
      </c>
      <c r="F89">
        <f t="shared" si="27"/>
        <v>2.0000000000000089</v>
      </c>
      <c r="G89">
        <f t="shared" si="27"/>
        <v>4.0000000000000178</v>
      </c>
      <c r="H89">
        <f t="shared" si="27"/>
        <v>5.6666666666666892</v>
      </c>
      <c r="I89">
        <f t="shared" si="27"/>
        <v>9.6666666666666998</v>
      </c>
      <c r="J89">
        <f t="shared" si="27"/>
        <v>11.000000000000046</v>
      </c>
      <c r="K89">
        <f t="shared" si="27"/>
        <v>26.666666666666735</v>
      </c>
      <c r="L89">
        <f t="shared" si="27"/>
        <v>32.333333333333407</v>
      </c>
      <c r="M89">
        <f t="shared" si="27"/>
        <v>49.333333333333449</v>
      </c>
      <c r="N89">
        <f t="shared" si="27"/>
        <v>67.666666666666799</v>
      </c>
      <c r="O89">
        <f t="shared" si="27"/>
        <v>81.666666666666828</v>
      </c>
      <c r="P89">
        <f t="shared" si="27"/>
        <v>102.66666666666687</v>
      </c>
      <c r="Q89">
        <f t="shared" si="27"/>
        <v>139.00000000000023</v>
      </c>
      <c r="R89">
        <f t="shared" si="27"/>
        <v>157.00000000000028</v>
      </c>
      <c r="S89">
        <f t="shared" si="27"/>
        <v>545.33333333333428</v>
      </c>
      <c r="T89">
        <f>SUM(B89:S89)</f>
        <v>1243.0000000000023</v>
      </c>
    </row>
    <row r="90" spans="1:20" x14ac:dyDescent="0.25">
      <c r="A90" s="34" t="s">
        <v>34</v>
      </c>
      <c r="B90" s="34">
        <v>0</v>
      </c>
      <c r="C90" s="34">
        <v>0</v>
      </c>
      <c r="D90" s="34">
        <v>0</v>
      </c>
      <c r="E90" s="34">
        <v>0</v>
      </c>
      <c r="F90" s="34">
        <v>0</v>
      </c>
      <c r="G90" s="34">
        <v>0</v>
      </c>
      <c r="H90" s="34">
        <v>0</v>
      </c>
      <c r="I90" s="34">
        <v>0</v>
      </c>
      <c r="J90" s="34">
        <v>0</v>
      </c>
      <c r="K90" s="34">
        <v>0</v>
      </c>
      <c r="L90" s="34">
        <v>0</v>
      </c>
      <c r="M90" s="34">
        <v>0</v>
      </c>
      <c r="N90" s="34">
        <v>0</v>
      </c>
      <c r="O90" s="34">
        <v>0</v>
      </c>
      <c r="P90" s="34">
        <v>0</v>
      </c>
      <c r="Q90" s="34">
        <v>0</v>
      </c>
      <c r="R90" s="34">
        <v>0</v>
      </c>
      <c r="S90" s="34">
        <v>0</v>
      </c>
      <c r="T90" s="34">
        <f t="shared" ref="T90" si="28">SUM(B90:S90)</f>
        <v>0</v>
      </c>
    </row>
    <row r="91" spans="1:20" x14ac:dyDescent="0.25">
      <c r="A91" t="s">
        <v>19</v>
      </c>
      <c r="B91">
        <f t="shared" ref="B91:T91" si="29">SUM(B89:B90)</f>
        <v>4.0000000000000258</v>
      </c>
      <c r="C91">
        <f t="shared" si="29"/>
        <v>1.6666666666666754</v>
      </c>
      <c r="D91">
        <f t="shared" si="29"/>
        <v>1.0000000000000058</v>
      </c>
      <c r="E91">
        <f t="shared" si="29"/>
        <v>2.3333333333333446</v>
      </c>
      <c r="F91">
        <f t="shared" si="29"/>
        <v>2.0000000000000089</v>
      </c>
      <c r="G91">
        <f t="shared" si="29"/>
        <v>4.0000000000000178</v>
      </c>
      <c r="H91">
        <f t="shared" si="29"/>
        <v>5.6666666666666892</v>
      </c>
      <c r="I91">
        <f t="shared" si="29"/>
        <v>9.6666666666666998</v>
      </c>
      <c r="J91">
        <f t="shared" si="29"/>
        <v>11.000000000000046</v>
      </c>
      <c r="K91">
        <f t="shared" si="29"/>
        <v>26.666666666666735</v>
      </c>
      <c r="L91">
        <f t="shared" si="29"/>
        <v>32.333333333333407</v>
      </c>
      <c r="M91">
        <f t="shared" si="29"/>
        <v>49.333333333333449</v>
      </c>
      <c r="N91">
        <f t="shared" si="29"/>
        <v>67.666666666666799</v>
      </c>
      <c r="O91">
        <f t="shared" si="29"/>
        <v>81.666666666666828</v>
      </c>
      <c r="P91">
        <f t="shared" si="29"/>
        <v>102.66666666666687</v>
      </c>
      <c r="Q91">
        <f t="shared" si="29"/>
        <v>139.00000000000023</v>
      </c>
      <c r="R91">
        <f t="shared" si="29"/>
        <v>157.00000000000028</v>
      </c>
      <c r="S91">
        <f t="shared" si="29"/>
        <v>545.33333333333428</v>
      </c>
      <c r="T91">
        <f t="shared" si="29"/>
        <v>1243.0000000000023</v>
      </c>
    </row>
  </sheetData>
  <mergeCells count="4">
    <mergeCell ref="A59:T61"/>
    <mergeCell ref="A1:T1"/>
    <mergeCell ref="W1:AP1"/>
    <mergeCell ref="AS1:BL1"/>
  </mergeCells>
  <conditionalFormatting sqref="U3:U20">
    <cfRule type="colorScale" priority="3">
      <colorScale>
        <cfvo type="min"/>
        <cfvo type="max"/>
        <color rgb="FFFCFCFF"/>
        <color rgb="FFF8696B"/>
      </colorScale>
    </cfRule>
  </conditionalFormatting>
  <conditionalFormatting sqref="AQ3:AQ21">
    <cfRule type="colorScale" priority="2">
      <colorScale>
        <cfvo type="min"/>
        <cfvo type="max"/>
        <color rgb="FFFCFCFF"/>
        <color rgb="FFF8696B"/>
      </colorScale>
    </cfRule>
  </conditionalFormatting>
  <conditionalFormatting sqref="BM3:BM20">
    <cfRule type="colorScale" priority="1">
      <colorScale>
        <cfvo type="min"/>
        <cfvo type="max"/>
        <color rgb="FFFCFCFF"/>
        <color rgb="FFF8696B"/>
      </colorScale>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N48"/>
  <sheetViews>
    <sheetView tabSelected="1" zoomScale="90" zoomScaleNormal="90" workbookViewId="0">
      <selection activeCell="H23" sqref="H23"/>
    </sheetView>
  </sheetViews>
  <sheetFormatPr defaultRowHeight="15" x14ac:dyDescent="0.25"/>
  <cols>
    <col min="21" max="21" width="10.7109375" customWidth="1"/>
    <col min="43" max="43" width="10.5703125" customWidth="1"/>
    <col min="65" max="65" width="10.7109375" customWidth="1"/>
  </cols>
  <sheetData>
    <row r="1" spans="1:66" ht="23.25" x14ac:dyDescent="0.35">
      <c r="A1" s="61" t="s">
        <v>41</v>
      </c>
      <c r="B1" s="61"/>
      <c r="C1" s="61"/>
      <c r="D1" s="61"/>
      <c r="E1" s="61"/>
      <c r="F1" s="61"/>
      <c r="G1" s="61"/>
      <c r="H1" s="61"/>
      <c r="I1" s="61"/>
      <c r="J1" s="61"/>
      <c r="K1" s="61"/>
      <c r="L1" s="61"/>
      <c r="M1" s="61"/>
      <c r="N1" s="61"/>
      <c r="O1" s="61"/>
      <c r="P1" s="61"/>
      <c r="Q1" s="61"/>
      <c r="R1" s="61"/>
      <c r="S1" s="61"/>
      <c r="T1" s="61"/>
      <c r="W1" s="61" t="s">
        <v>45</v>
      </c>
      <c r="X1" s="61"/>
      <c r="Y1" s="61"/>
      <c r="Z1" s="61"/>
      <c r="AA1" s="61"/>
      <c r="AB1" s="61"/>
      <c r="AC1" s="61"/>
      <c r="AD1" s="61"/>
      <c r="AE1" s="61"/>
      <c r="AF1" s="61"/>
      <c r="AG1" s="61"/>
      <c r="AH1" s="61"/>
      <c r="AI1" s="61"/>
      <c r="AJ1" s="61"/>
      <c r="AK1" s="61"/>
      <c r="AL1" s="61"/>
      <c r="AM1" s="61"/>
      <c r="AN1" s="61"/>
      <c r="AO1" s="61"/>
      <c r="AP1" s="61"/>
      <c r="AS1" s="61" t="s">
        <v>49</v>
      </c>
      <c r="AT1" s="61"/>
      <c r="AU1" s="61"/>
      <c r="AV1" s="61"/>
      <c r="AW1" s="61"/>
      <c r="AX1" s="61"/>
      <c r="AY1" s="61"/>
      <c r="AZ1" s="61"/>
      <c r="BA1" s="61"/>
      <c r="BB1" s="61"/>
      <c r="BC1" s="61"/>
      <c r="BD1" s="61"/>
      <c r="BE1" s="61"/>
      <c r="BF1" s="61"/>
      <c r="BG1" s="61"/>
      <c r="BH1" s="61"/>
      <c r="BI1" s="61"/>
      <c r="BJ1" s="61"/>
      <c r="BK1" s="61"/>
      <c r="BL1" s="61"/>
    </row>
    <row r="2" spans="1:66" x14ac:dyDescent="0.25">
      <c r="A2" s="1" t="s">
        <v>0</v>
      </c>
      <c r="B2" s="1" t="s">
        <v>1</v>
      </c>
      <c r="C2" s="1" t="s">
        <v>2</v>
      </c>
      <c r="D2" s="1" t="s">
        <v>3</v>
      </c>
      <c r="E2" s="1" t="s">
        <v>4</v>
      </c>
      <c r="F2" s="1" t="s">
        <v>5</v>
      </c>
      <c r="G2" s="1" t="s">
        <v>6</v>
      </c>
      <c r="H2" s="1" t="s">
        <v>7</v>
      </c>
      <c r="I2" s="1" t="s">
        <v>8</v>
      </c>
      <c r="J2" s="1" t="s">
        <v>9</v>
      </c>
      <c r="K2" s="1" t="s">
        <v>10</v>
      </c>
      <c r="L2" s="1" t="s">
        <v>11</v>
      </c>
      <c r="M2" s="1" t="s">
        <v>12</v>
      </c>
      <c r="N2" s="1" t="s">
        <v>13</v>
      </c>
      <c r="O2" s="1" t="s">
        <v>14</v>
      </c>
      <c r="P2" s="1" t="s">
        <v>15</v>
      </c>
      <c r="Q2" s="1" t="s">
        <v>16</v>
      </c>
      <c r="R2" s="1" t="s">
        <v>17</v>
      </c>
      <c r="S2" s="1" t="s">
        <v>18</v>
      </c>
      <c r="T2" s="1" t="s">
        <v>19</v>
      </c>
      <c r="W2" s="1" t="s">
        <v>0</v>
      </c>
      <c r="X2" s="1" t="s">
        <v>1</v>
      </c>
      <c r="Y2" s="1" t="s">
        <v>2</v>
      </c>
      <c r="Z2" s="1" t="s">
        <v>3</v>
      </c>
      <c r="AA2" s="1" t="s">
        <v>4</v>
      </c>
      <c r="AB2" s="1" t="s">
        <v>5</v>
      </c>
      <c r="AC2" s="1" t="s">
        <v>6</v>
      </c>
      <c r="AD2" s="1" t="s">
        <v>7</v>
      </c>
      <c r="AE2" s="1" t="s">
        <v>8</v>
      </c>
      <c r="AF2" s="1" t="s">
        <v>9</v>
      </c>
      <c r="AG2" s="1" t="s">
        <v>10</v>
      </c>
      <c r="AH2" s="1" t="s">
        <v>11</v>
      </c>
      <c r="AI2" s="1" t="s">
        <v>12</v>
      </c>
      <c r="AJ2" s="1" t="s">
        <v>13</v>
      </c>
      <c r="AK2" s="1" t="s">
        <v>14</v>
      </c>
      <c r="AL2" s="1" t="s">
        <v>15</v>
      </c>
      <c r="AM2" s="1" t="s">
        <v>16</v>
      </c>
      <c r="AN2" s="1" t="s">
        <v>17</v>
      </c>
      <c r="AO2" s="1" t="s">
        <v>18</v>
      </c>
      <c r="AP2" s="1" t="s">
        <v>19</v>
      </c>
      <c r="AS2" s="1" t="s">
        <v>0</v>
      </c>
      <c r="AT2" s="1" t="s">
        <v>1</v>
      </c>
      <c r="AU2" s="1" t="s">
        <v>2</v>
      </c>
      <c r="AV2" s="1" t="s">
        <v>3</v>
      </c>
      <c r="AW2" s="1" t="s">
        <v>4</v>
      </c>
      <c r="AX2" s="1" t="s">
        <v>5</v>
      </c>
      <c r="AY2" s="1" t="s">
        <v>6</v>
      </c>
      <c r="AZ2" s="1" t="s">
        <v>7</v>
      </c>
      <c r="BA2" s="1" t="s">
        <v>8</v>
      </c>
      <c r="BB2" s="1" t="s">
        <v>9</v>
      </c>
      <c r="BC2" s="1" t="s">
        <v>10</v>
      </c>
      <c r="BD2" s="1" t="s">
        <v>11</v>
      </c>
      <c r="BE2" s="1" t="s">
        <v>12</v>
      </c>
      <c r="BF2" s="1" t="s">
        <v>13</v>
      </c>
      <c r="BG2" s="1" t="s">
        <v>14</v>
      </c>
      <c r="BH2" s="1" t="s">
        <v>15</v>
      </c>
      <c r="BI2" s="1" t="s">
        <v>16</v>
      </c>
      <c r="BJ2" s="1" t="s">
        <v>17</v>
      </c>
      <c r="BK2" s="1" t="s">
        <v>18</v>
      </c>
      <c r="BL2" s="1" t="s">
        <v>19</v>
      </c>
    </row>
    <row r="3" spans="1:66" x14ac:dyDescent="0.25">
      <c r="A3" t="s">
        <v>20</v>
      </c>
      <c r="B3">
        <v>0</v>
      </c>
      <c r="C3">
        <v>0</v>
      </c>
      <c r="D3">
        <v>0</v>
      </c>
      <c r="E3">
        <v>0.33333333333333331</v>
      </c>
      <c r="F3">
        <v>0</v>
      </c>
      <c r="G3">
        <v>0</v>
      </c>
      <c r="H3">
        <v>0.33333333333333331</v>
      </c>
      <c r="I3">
        <v>0.66666666666666663</v>
      </c>
      <c r="J3">
        <v>0.33333333333333331</v>
      </c>
      <c r="K3">
        <v>2.333333333333333</v>
      </c>
      <c r="L3">
        <v>1.333333333333333</v>
      </c>
      <c r="M3">
        <v>2.666666666666667</v>
      </c>
      <c r="N3">
        <v>2.666666666666667</v>
      </c>
      <c r="O3">
        <v>2</v>
      </c>
      <c r="P3">
        <v>4</v>
      </c>
      <c r="Q3">
        <v>5.333333333333333</v>
      </c>
      <c r="R3">
        <v>4.333333333333333</v>
      </c>
      <c r="S3">
        <v>7.666666666666667</v>
      </c>
      <c r="T3">
        <f>SUM(B3:S3)</f>
        <v>33.999999999999993</v>
      </c>
      <c r="U3" s="8">
        <f>T3/$T$20</f>
        <v>0.14265734265734265</v>
      </c>
      <c r="W3" t="s">
        <v>20</v>
      </c>
      <c r="X3">
        <v>2.333333333333333</v>
      </c>
      <c r="Y3">
        <v>0.66666666666666663</v>
      </c>
      <c r="Z3">
        <v>0.66666666666666663</v>
      </c>
      <c r="AA3">
        <v>0.33333333333333331</v>
      </c>
      <c r="AB3">
        <v>2.666666666666667</v>
      </c>
      <c r="AC3">
        <v>4</v>
      </c>
      <c r="AD3">
        <v>4</v>
      </c>
      <c r="AE3">
        <v>5.333333333333333</v>
      </c>
      <c r="AF3">
        <v>7.333333333333333</v>
      </c>
      <c r="AG3">
        <v>12.33333333333333</v>
      </c>
      <c r="AH3">
        <v>11</v>
      </c>
      <c r="AI3">
        <v>13.33333333333333</v>
      </c>
      <c r="AJ3">
        <v>13.33333333333333</v>
      </c>
      <c r="AK3">
        <v>17.333333333333329</v>
      </c>
      <c r="AL3">
        <v>19.333333333333329</v>
      </c>
      <c r="AM3">
        <v>26</v>
      </c>
      <c r="AN3">
        <v>34.333333333333343</v>
      </c>
      <c r="AO3">
        <v>63</v>
      </c>
      <c r="AP3">
        <f>SUM(X3:AO3)</f>
        <v>237.33333333333334</v>
      </c>
      <c r="AQ3" s="8">
        <f>AP3/$AP$21</f>
        <v>0.11552815187408727</v>
      </c>
      <c r="AS3" t="s">
        <v>20</v>
      </c>
      <c r="AT3">
        <v>1.333333333333333</v>
      </c>
      <c r="AU3">
        <v>1.333333333333333</v>
      </c>
      <c r="AV3">
        <v>0</v>
      </c>
      <c r="AW3">
        <v>0.33333333333333331</v>
      </c>
      <c r="AX3">
        <v>1.333333333333333</v>
      </c>
      <c r="AY3">
        <v>2.333333333333333</v>
      </c>
      <c r="AZ3">
        <v>3</v>
      </c>
      <c r="BA3">
        <v>8.3333333333333339</v>
      </c>
      <c r="BB3">
        <v>12.66666666666667</v>
      </c>
      <c r="BC3">
        <v>16</v>
      </c>
      <c r="BD3">
        <v>20</v>
      </c>
      <c r="BE3">
        <v>26.333333333333329</v>
      </c>
      <c r="BF3">
        <v>27.333333333333329</v>
      </c>
      <c r="BG3">
        <v>22.666666666666671</v>
      </c>
      <c r="BH3">
        <v>32</v>
      </c>
      <c r="BI3">
        <v>37.666666666666657</v>
      </c>
      <c r="BJ3">
        <v>43</v>
      </c>
      <c r="BK3">
        <v>64</v>
      </c>
      <c r="BL3">
        <f>SUM(AT3:BK3)</f>
        <v>319.66666666666663</v>
      </c>
      <c r="BM3" s="8">
        <f>BL3/$BL$21</f>
        <v>0.1793193717277487</v>
      </c>
    </row>
    <row r="4" spans="1:66" x14ac:dyDescent="0.25">
      <c r="A4" t="s">
        <v>21</v>
      </c>
      <c r="B4">
        <v>0</v>
      </c>
      <c r="C4">
        <v>0.33333333333333331</v>
      </c>
      <c r="D4">
        <v>0</v>
      </c>
      <c r="E4">
        <v>0.33333333333333331</v>
      </c>
      <c r="F4">
        <v>0.66666666666666663</v>
      </c>
      <c r="G4">
        <v>0</v>
      </c>
      <c r="H4">
        <v>0</v>
      </c>
      <c r="I4">
        <v>0.33333333333333331</v>
      </c>
      <c r="J4">
        <v>0.33333333333333331</v>
      </c>
      <c r="K4">
        <v>0.33333333333333331</v>
      </c>
      <c r="L4">
        <v>1.333333333333333</v>
      </c>
      <c r="M4">
        <v>1</v>
      </c>
      <c r="N4">
        <v>2</v>
      </c>
      <c r="O4">
        <v>3</v>
      </c>
      <c r="P4">
        <v>4</v>
      </c>
      <c r="Q4">
        <v>3.333333333333333</v>
      </c>
      <c r="R4">
        <v>5.666666666666667</v>
      </c>
      <c r="S4">
        <v>3.333333333333333</v>
      </c>
      <c r="T4">
        <f t="shared" ref="T4:T18" si="0">SUM(B4:S4)</f>
        <v>26</v>
      </c>
      <c r="U4" s="8">
        <f t="shared" ref="U4:U19" si="1">T4/$T$20</f>
        <v>0.1090909090909091</v>
      </c>
      <c r="W4" t="s">
        <v>21</v>
      </c>
      <c r="X4">
        <v>0.66666666666666663</v>
      </c>
      <c r="Y4">
        <v>1</v>
      </c>
      <c r="Z4">
        <v>0.66666666666666663</v>
      </c>
      <c r="AA4">
        <v>1.333333333333333</v>
      </c>
      <c r="AB4">
        <v>1.333333333333333</v>
      </c>
      <c r="AC4">
        <v>0</v>
      </c>
      <c r="AD4">
        <v>3.333333333333333</v>
      </c>
      <c r="AE4">
        <v>3</v>
      </c>
      <c r="AF4">
        <v>2</v>
      </c>
      <c r="AG4">
        <v>3.333333333333333</v>
      </c>
      <c r="AH4">
        <v>7</v>
      </c>
      <c r="AI4">
        <v>16.333333333333329</v>
      </c>
      <c r="AJ4">
        <v>15.66666666666667</v>
      </c>
      <c r="AK4">
        <v>16.666666666666671</v>
      </c>
      <c r="AL4">
        <v>27</v>
      </c>
      <c r="AM4">
        <v>27.666666666666671</v>
      </c>
      <c r="AN4">
        <v>32.333333333333343</v>
      </c>
      <c r="AO4">
        <v>45</v>
      </c>
      <c r="AP4">
        <f t="shared" ref="AP4:AP19" si="2">SUM(X4:AO4)</f>
        <v>204.33333333333337</v>
      </c>
      <c r="AQ4" s="8">
        <f t="shared" ref="AQ4:AQ20" si="3">AP4/$AP$21</f>
        <v>9.946454648710043E-2</v>
      </c>
      <c r="AS4" t="s">
        <v>21</v>
      </c>
      <c r="AT4">
        <v>0.33333333333333331</v>
      </c>
      <c r="AU4">
        <v>1</v>
      </c>
      <c r="AV4">
        <v>0.66666666666666663</v>
      </c>
      <c r="AW4">
        <v>0.33333333333333331</v>
      </c>
      <c r="AX4">
        <v>0.33333333333333331</v>
      </c>
      <c r="AY4">
        <v>2</v>
      </c>
      <c r="AZ4">
        <v>2</v>
      </c>
      <c r="BA4">
        <v>1.666666666666667</v>
      </c>
      <c r="BB4">
        <v>3</v>
      </c>
      <c r="BC4">
        <v>3.333333333333333</v>
      </c>
      <c r="BD4">
        <v>7</v>
      </c>
      <c r="BE4">
        <v>9.6666666666666661</v>
      </c>
      <c r="BF4">
        <v>13.33333333333333</v>
      </c>
      <c r="BG4">
        <v>20</v>
      </c>
      <c r="BH4">
        <v>20</v>
      </c>
      <c r="BI4">
        <v>21.666666666666671</v>
      </c>
      <c r="BJ4">
        <v>25.333333333333329</v>
      </c>
      <c r="BK4">
        <v>33.333333333333343</v>
      </c>
      <c r="BL4">
        <f t="shared" ref="BL4:BL17" si="4">SUM(AT4:BK4)</f>
        <v>165</v>
      </c>
      <c r="BM4" s="8">
        <f t="shared" ref="BM4:BM20" si="5">BL4/$BL$21</f>
        <v>9.2557965594614836E-2</v>
      </c>
    </row>
    <row r="5" spans="1:66" x14ac:dyDescent="0.25">
      <c r="A5" t="s">
        <v>22</v>
      </c>
      <c r="B5">
        <v>0</v>
      </c>
      <c r="C5">
        <v>0</v>
      </c>
      <c r="D5">
        <v>0</v>
      </c>
      <c r="E5">
        <v>0</v>
      </c>
      <c r="F5">
        <v>0</v>
      </c>
      <c r="G5">
        <v>0.66666666666666663</v>
      </c>
      <c r="H5">
        <v>0</v>
      </c>
      <c r="I5">
        <v>0</v>
      </c>
      <c r="J5">
        <v>0</v>
      </c>
      <c r="K5">
        <v>0</v>
      </c>
      <c r="L5">
        <v>0</v>
      </c>
      <c r="M5">
        <v>0</v>
      </c>
      <c r="N5">
        <v>0</v>
      </c>
      <c r="O5">
        <v>0</v>
      </c>
      <c r="P5">
        <v>0</v>
      </c>
      <c r="Q5">
        <v>0</v>
      </c>
      <c r="R5">
        <v>0</v>
      </c>
      <c r="S5">
        <v>0.33333333333333331</v>
      </c>
      <c r="T5">
        <f t="shared" si="0"/>
        <v>1</v>
      </c>
      <c r="U5" s="8">
        <f t="shared" si="1"/>
        <v>4.1958041958041958E-3</v>
      </c>
      <c r="W5" t="s">
        <v>22</v>
      </c>
      <c r="X5">
        <v>0.33333333333333331</v>
      </c>
      <c r="Y5">
        <v>0</v>
      </c>
      <c r="Z5">
        <v>0</v>
      </c>
      <c r="AA5">
        <v>0</v>
      </c>
      <c r="AB5">
        <v>0</v>
      </c>
      <c r="AC5">
        <v>0</v>
      </c>
      <c r="AD5">
        <v>0.33333333333333331</v>
      </c>
      <c r="AE5">
        <v>0.33333333333333331</v>
      </c>
      <c r="AF5">
        <v>0.33333333333333331</v>
      </c>
      <c r="AG5">
        <v>0.33333333333333331</v>
      </c>
      <c r="AH5">
        <v>0</v>
      </c>
      <c r="AI5">
        <v>0</v>
      </c>
      <c r="AJ5">
        <v>0</v>
      </c>
      <c r="AK5">
        <v>0</v>
      </c>
      <c r="AL5">
        <v>0</v>
      </c>
      <c r="AM5">
        <v>0.66666666666666663</v>
      </c>
      <c r="AN5">
        <v>0.33333333333333331</v>
      </c>
      <c r="AO5">
        <v>0.66666666666666663</v>
      </c>
      <c r="AP5">
        <f t="shared" si="2"/>
        <v>3.333333333333333</v>
      </c>
      <c r="AQ5" s="8">
        <f t="shared" si="3"/>
        <v>1.6225864027259445E-3</v>
      </c>
      <c r="AS5" t="s">
        <v>22</v>
      </c>
      <c r="AT5">
        <v>0.33333333333333331</v>
      </c>
      <c r="AU5">
        <v>0</v>
      </c>
      <c r="AV5">
        <v>0.33333333333333331</v>
      </c>
      <c r="AW5">
        <v>0</v>
      </c>
      <c r="AX5">
        <v>0</v>
      </c>
      <c r="AY5">
        <v>0</v>
      </c>
      <c r="AZ5">
        <v>0</v>
      </c>
      <c r="BA5">
        <v>0.66666666666666663</v>
      </c>
      <c r="BB5">
        <v>0</v>
      </c>
      <c r="BC5">
        <v>0.33333333333333331</v>
      </c>
      <c r="BD5">
        <v>0</v>
      </c>
      <c r="BE5">
        <v>0.33333333333333331</v>
      </c>
      <c r="BF5">
        <v>0.66666666666666663</v>
      </c>
      <c r="BG5">
        <v>0.66666666666666663</v>
      </c>
      <c r="BH5">
        <v>0.66666666666666663</v>
      </c>
      <c r="BI5">
        <v>1.333333333333333</v>
      </c>
      <c r="BJ5">
        <v>1.333333333333333</v>
      </c>
      <c r="BK5">
        <v>1</v>
      </c>
      <c r="BL5">
        <f t="shared" si="4"/>
        <v>7.6666666666666652</v>
      </c>
      <c r="BM5" s="8">
        <f t="shared" si="5"/>
        <v>4.3006731488406886E-3</v>
      </c>
    </row>
    <row r="6" spans="1:66" x14ac:dyDescent="0.25">
      <c r="A6" t="s">
        <v>23</v>
      </c>
      <c r="B6">
        <v>0.33333333333333331</v>
      </c>
      <c r="C6">
        <v>0</v>
      </c>
      <c r="D6">
        <v>0.33333333333333331</v>
      </c>
      <c r="E6">
        <v>0</v>
      </c>
      <c r="F6">
        <v>0</v>
      </c>
      <c r="G6">
        <v>0</v>
      </c>
      <c r="H6">
        <v>0</v>
      </c>
      <c r="I6">
        <v>0</v>
      </c>
      <c r="J6">
        <v>0</v>
      </c>
      <c r="K6">
        <v>0.33333333333333331</v>
      </c>
      <c r="L6">
        <v>1.666666666666667</v>
      </c>
      <c r="M6">
        <v>0</v>
      </c>
      <c r="N6">
        <v>0.66666666666666663</v>
      </c>
      <c r="O6">
        <v>2</v>
      </c>
      <c r="P6">
        <v>1</v>
      </c>
      <c r="Q6">
        <v>3.666666666666667</v>
      </c>
      <c r="R6">
        <v>2</v>
      </c>
      <c r="S6">
        <v>4</v>
      </c>
      <c r="T6">
        <f t="shared" si="0"/>
        <v>16</v>
      </c>
      <c r="U6" s="8">
        <f t="shared" si="1"/>
        <v>6.7132867132867133E-2</v>
      </c>
      <c r="W6" t="s">
        <v>23</v>
      </c>
      <c r="X6">
        <v>2.333333333333333</v>
      </c>
      <c r="Y6">
        <v>0.33333333333333331</v>
      </c>
      <c r="Z6">
        <v>0</v>
      </c>
      <c r="AA6">
        <v>0</v>
      </c>
      <c r="AB6">
        <v>0</v>
      </c>
      <c r="AC6">
        <v>1</v>
      </c>
      <c r="AD6">
        <v>0.66666666666666663</v>
      </c>
      <c r="AE6">
        <v>1.666666666666667</v>
      </c>
      <c r="AF6">
        <v>3</v>
      </c>
      <c r="AG6">
        <v>4</v>
      </c>
      <c r="AH6">
        <v>2</v>
      </c>
      <c r="AI6">
        <v>6.333333333333333</v>
      </c>
      <c r="AJ6">
        <v>6.333333333333333</v>
      </c>
      <c r="AK6">
        <v>8.6666666666666661</v>
      </c>
      <c r="AL6">
        <v>15</v>
      </c>
      <c r="AM6">
        <v>17.333333333333329</v>
      </c>
      <c r="AN6">
        <v>20</v>
      </c>
      <c r="AO6">
        <v>46.333333333333343</v>
      </c>
      <c r="AP6">
        <f t="shared" si="2"/>
        <v>135</v>
      </c>
      <c r="AQ6" s="8">
        <f t="shared" si="3"/>
        <v>6.5714749310400764E-2</v>
      </c>
      <c r="AS6" t="s">
        <v>23</v>
      </c>
      <c r="AT6">
        <v>0.66666666666666663</v>
      </c>
      <c r="AU6">
        <v>0</v>
      </c>
      <c r="AV6">
        <v>0</v>
      </c>
      <c r="AW6">
        <v>0</v>
      </c>
      <c r="AX6">
        <v>0.33333333333333331</v>
      </c>
      <c r="AY6">
        <v>0</v>
      </c>
      <c r="AZ6">
        <v>0.66666666666666663</v>
      </c>
      <c r="BA6">
        <v>1.333333333333333</v>
      </c>
      <c r="BB6">
        <v>2</v>
      </c>
      <c r="BC6">
        <v>1.333333333333333</v>
      </c>
      <c r="BD6">
        <v>5.333333333333333</v>
      </c>
      <c r="BE6">
        <v>6.666666666666667</v>
      </c>
      <c r="BF6">
        <v>6.333333333333333</v>
      </c>
      <c r="BG6">
        <v>10</v>
      </c>
      <c r="BH6">
        <v>9.3333333333333339</v>
      </c>
      <c r="BI6">
        <v>14</v>
      </c>
      <c r="BJ6">
        <v>14.33333333333333</v>
      </c>
      <c r="BK6">
        <v>28.333333333333329</v>
      </c>
      <c r="BL6">
        <f t="shared" si="4"/>
        <v>100.66666666666666</v>
      </c>
      <c r="BM6" s="8">
        <f t="shared" si="5"/>
        <v>5.646970830216904E-2</v>
      </c>
    </row>
    <row r="7" spans="1:66" x14ac:dyDescent="0.25">
      <c r="A7" t="s">
        <v>24</v>
      </c>
      <c r="B7">
        <v>0</v>
      </c>
      <c r="C7">
        <v>0</v>
      </c>
      <c r="D7">
        <v>0</v>
      </c>
      <c r="E7">
        <v>0</v>
      </c>
      <c r="F7">
        <v>0</v>
      </c>
      <c r="G7">
        <v>0</v>
      </c>
      <c r="H7">
        <v>0.33333333333333331</v>
      </c>
      <c r="I7">
        <v>0.33333333333333331</v>
      </c>
      <c r="J7">
        <v>0.33333333333333331</v>
      </c>
      <c r="K7">
        <v>0.33333333333333331</v>
      </c>
      <c r="L7">
        <v>0</v>
      </c>
      <c r="M7">
        <v>0.33333333333333331</v>
      </c>
      <c r="N7">
        <v>1</v>
      </c>
      <c r="O7">
        <v>0</v>
      </c>
      <c r="P7">
        <v>0</v>
      </c>
      <c r="Q7">
        <v>0</v>
      </c>
      <c r="R7">
        <v>0</v>
      </c>
      <c r="S7">
        <v>0.33333333333333331</v>
      </c>
      <c r="T7">
        <f t="shared" si="0"/>
        <v>3</v>
      </c>
      <c r="U7" s="8">
        <f t="shared" si="1"/>
        <v>1.2587412587412588E-2</v>
      </c>
      <c r="W7" t="s">
        <v>24</v>
      </c>
      <c r="X7">
        <v>0</v>
      </c>
      <c r="Y7">
        <v>0</v>
      </c>
      <c r="Z7">
        <v>0</v>
      </c>
      <c r="AA7">
        <v>0</v>
      </c>
      <c r="AB7">
        <v>0</v>
      </c>
      <c r="AC7">
        <v>0.33333333333333331</v>
      </c>
      <c r="AD7">
        <v>0.66666666666666663</v>
      </c>
      <c r="AE7">
        <v>2.666666666666667</v>
      </c>
      <c r="AF7">
        <v>2</v>
      </c>
      <c r="AG7">
        <v>3.333333333333333</v>
      </c>
      <c r="AH7">
        <v>5</v>
      </c>
      <c r="AI7">
        <v>4</v>
      </c>
      <c r="AJ7">
        <v>1.666666666666667</v>
      </c>
      <c r="AK7">
        <v>3</v>
      </c>
      <c r="AL7">
        <v>2.333333333333333</v>
      </c>
      <c r="AM7">
        <v>1.333333333333333</v>
      </c>
      <c r="AN7">
        <v>1</v>
      </c>
      <c r="AO7">
        <v>2</v>
      </c>
      <c r="AP7">
        <f t="shared" si="2"/>
        <v>29.333333333333332</v>
      </c>
      <c r="AQ7" s="8">
        <f t="shared" si="3"/>
        <v>1.4278760343988313E-2</v>
      </c>
      <c r="AS7" t="s">
        <v>24</v>
      </c>
      <c r="AT7">
        <v>0</v>
      </c>
      <c r="AU7">
        <v>0</v>
      </c>
      <c r="AV7">
        <v>0</v>
      </c>
      <c r="AW7">
        <v>0</v>
      </c>
      <c r="AX7">
        <v>0.33333333333333331</v>
      </c>
      <c r="AY7">
        <v>0</v>
      </c>
      <c r="AZ7">
        <v>1</v>
      </c>
      <c r="BA7">
        <v>0.66666666666666663</v>
      </c>
      <c r="BB7">
        <v>1.666666666666667</v>
      </c>
      <c r="BC7">
        <v>3</v>
      </c>
      <c r="BD7">
        <v>4</v>
      </c>
      <c r="BE7">
        <v>5.666666666666667</v>
      </c>
      <c r="BF7">
        <v>3.666666666666667</v>
      </c>
      <c r="BG7">
        <v>2.333333333333333</v>
      </c>
      <c r="BH7">
        <v>2</v>
      </c>
      <c r="BI7">
        <v>2</v>
      </c>
      <c r="BJ7">
        <v>0.66666666666666663</v>
      </c>
      <c r="BK7">
        <v>2</v>
      </c>
      <c r="BL7">
        <f t="shared" si="4"/>
        <v>29.000000000000004</v>
      </c>
      <c r="BM7" s="8">
        <f t="shared" si="5"/>
        <v>1.6267763649962609E-2</v>
      </c>
    </row>
    <row r="8" spans="1:66" x14ac:dyDescent="0.25">
      <c r="A8" t="s">
        <v>25</v>
      </c>
      <c r="B8">
        <v>0</v>
      </c>
      <c r="C8">
        <v>0.33333333333333331</v>
      </c>
      <c r="D8">
        <v>0</v>
      </c>
      <c r="E8">
        <v>0.33333333333333331</v>
      </c>
      <c r="F8">
        <v>0</v>
      </c>
      <c r="G8">
        <v>0</v>
      </c>
      <c r="H8">
        <v>0</v>
      </c>
      <c r="I8">
        <v>0</v>
      </c>
      <c r="J8">
        <v>0</v>
      </c>
      <c r="K8">
        <v>0</v>
      </c>
      <c r="L8">
        <v>0</v>
      </c>
      <c r="M8">
        <v>0</v>
      </c>
      <c r="N8">
        <v>0</v>
      </c>
      <c r="O8">
        <v>0.33333333333333331</v>
      </c>
      <c r="P8">
        <v>0</v>
      </c>
      <c r="Q8">
        <v>0</v>
      </c>
      <c r="R8">
        <v>0</v>
      </c>
      <c r="S8">
        <v>2</v>
      </c>
      <c r="T8">
        <f t="shared" si="0"/>
        <v>3</v>
      </c>
      <c r="U8" s="8">
        <f t="shared" si="1"/>
        <v>1.2587412587412588E-2</v>
      </c>
      <c r="W8" t="s">
        <v>25</v>
      </c>
      <c r="X8">
        <v>0.66666666666666663</v>
      </c>
      <c r="Y8">
        <v>0.33333333333333331</v>
      </c>
      <c r="Z8">
        <v>0</v>
      </c>
      <c r="AA8">
        <v>1.333333333333333</v>
      </c>
      <c r="AB8">
        <v>1</v>
      </c>
      <c r="AC8">
        <v>0.66666666666666663</v>
      </c>
      <c r="AD8">
        <v>2</v>
      </c>
      <c r="AE8">
        <v>1</v>
      </c>
      <c r="AF8">
        <v>2</v>
      </c>
      <c r="AG8">
        <v>1</v>
      </c>
      <c r="AH8">
        <v>1.666666666666667</v>
      </c>
      <c r="AI8">
        <v>2.333333333333333</v>
      </c>
      <c r="AJ8">
        <v>1</v>
      </c>
      <c r="AK8">
        <v>0.33333333333333331</v>
      </c>
      <c r="AL8">
        <v>1</v>
      </c>
      <c r="AM8">
        <v>3.333333333333333</v>
      </c>
      <c r="AN8">
        <v>7</v>
      </c>
      <c r="AO8">
        <v>8</v>
      </c>
      <c r="AP8">
        <f t="shared" si="2"/>
        <v>34.666666666666671</v>
      </c>
      <c r="AQ8" s="8">
        <f t="shared" si="3"/>
        <v>1.6874898588349826E-2</v>
      </c>
      <c r="AS8" t="s">
        <v>25</v>
      </c>
      <c r="AT8">
        <v>0.33333333333333331</v>
      </c>
      <c r="AU8">
        <v>1.333333333333333</v>
      </c>
      <c r="AV8">
        <v>0</v>
      </c>
      <c r="AW8">
        <v>0</v>
      </c>
      <c r="AX8">
        <v>1</v>
      </c>
      <c r="AY8">
        <v>0</v>
      </c>
      <c r="AZ8">
        <v>1.666666666666667</v>
      </c>
      <c r="BA8">
        <v>0.66666666666666663</v>
      </c>
      <c r="BB8">
        <v>1.333333333333333</v>
      </c>
      <c r="BC8">
        <v>0.66666666666666663</v>
      </c>
      <c r="BD8">
        <v>1.333333333333333</v>
      </c>
      <c r="BE8">
        <v>1</v>
      </c>
      <c r="BF8">
        <v>0.66666666666666663</v>
      </c>
      <c r="BG8">
        <v>0.66666666666666663</v>
      </c>
      <c r="BH8">
        <v>0.66666666666666663</v>
      </c>
      <c r="BI8">
        <v>1.666666666666667</v>
      </c>
      <c r="BJ8">
        <v>3.666666666666667</v>
      </c>
      <c r="BK8">
        <v>10</v>
      </c>
      <c r="BL8">
        <f t="shared" si="4"/>
        <v>26.666666666666664</v>
      </c>
      <c r="BM8" s="8">
        <f t="shared" si="5"/>
        <v>1.4958863126402395E-2</v>
      </c>
    </row>
    <row r="9" spans="1:66" x14ac:dyDescent="0.25">
      <c r="A9" s="3" t="s">
        <v>26</v>
      </c>
      <c r="B9" s="3">
        <v>0.66666666666666663</v>
      </c>
      <c r="C9" s="3">
        <v>0</v>
      </c>
      <c r="D9" s="3">
        <v>0</v>
      </c>
      <c r="E9" s="3">
        <v>0</v>
      </c>
      <c r="F9" s="3">
        <v>0</v>
      </c>
      <c r="G9" s="3">
        <v>0</v>
      </c>
      <c r="H9" s="3">
        <v>0</v>
      </c>
      <c r="I9" s="3">
        <v>1</v>
      </c>
      <c r="J9" s="3">
        <v>0.33333333333333331</v>
      </c>
      <c r="K9" s="3">
        <v>1.666666666666667</v>
      </c>
      <c r="L9" s="3">
        <v>2</v>
      </c>
      <c r="M9" s="3">
        <v>3.333333333333333</v>
      </c>
      <c r="N9" s="3">
        <v>7</v>
      </c>
      <c r="O9" s="3">
        <v>4.666666666666667</v>
      </c>
      <c r="P9" s="3">
        <v>8.3333333333333339</v>
      </c>
      <c r="Q9" s="3">
        <v>7</v>
      </c>
      <c r="R9" s="3">
        <v>7.333333333333333</v>
      </c>
      <c r="S9" s="3">
        <v>15.66666666666667</v>
      </c>
      <c r="T9" s="3">
        <f t="shared" si="0"/>
        <v>59.000000000000007</v>
      </c>
      <c r="U9" s="8">
        <f t="shared" si="1"/>
        <v>0.2475524475524476</v>
      </c>
      <c r="V9" t="s">
        <v>52</v>
      </c>
      <c r="W9" t="s">
        <v>37</v>
      </c>
      <c r="X9">
        <v>0</v>
      </c>
      <c r="Y9">
        <v>0</v>
      </c>
      <c r="Z9">
        <v>0</v>
      </c>
      <c r="AA9">
        <v>0</v>
      </c>
      <c r="AB9">
        <v>0</v>
      </c>
      <c r="AC9">
        <v>0</v>
      </c>
      <c r="AD9">
        <v>0</v>
      </c>
      <c r="AE9">
        <v>0</v>
      </c>
      <c r="AF9">
        <v>0</v>
      </c>
      <c r="AG9">
        <v>0</v>
      </c>
      <c r="AH9">
        <v>0</v>
      </c>
      <c r="AI9">
        <v>0</v>
      </c>
      <c r="AJ9">
        <v>0</v>
      </c>
      <c r="AK9">
        <v>0</v>
      </c>
      <c r="AL9">
        <v>0</v>
      </c>
      <c r="AM9">
        <v>0</v>
      </c>
      <c r="AN9">
        <v>0</v>
      </c>
      <c r="AO9">
        <v>0.33333333333333331</v>
      </c>
      <c r="AP9">
        <f t="shared" si="2"/>
        <v>0.33333333333333331</v>
      </c>
      <c r="AQ9" s="8">
        <f t="shared" si="3"/>
        <v>1.6225864027259447E-4</v>
      </c>
      <c r="AS9" t="s">
        <v>37</v>
      </c>
      <c r="AT9">
        <v>0</v>
      </c>
      <c r="AU9">
        <v>0</v>
      </c>
      <c r="AV9">
        <v>0</v>
      </c>
      <c r="AW9">
        <v>0</v>
      </c>
      <c r="AX9">
        <v>0</v>
      </c>
      <c r="AY9">
        <v>0</v>
      </c>
      <c r="AZ9">
        <v>0</v>
      </c>
      <c r="BA9">
        <v>0</v>
      </c>
      <c r="BB9">
        <v>0</v>
      </c>
      <c r="BC9">
        <v>0</v>
      </c>
      <c r="BD9">
        <v>0</v>
      </c>
      <c r="BE9">
        <v>0</v>
      </c>
      <c r="BF9">
        <v>0</v>
      </c>
      <c r="BG9">
        <v>0</v>
      </c>
      <c r="BH9">
        <v>0.33333333333333331</v>
      </c>
      <c r="BI9">
        <v>0</v>
      </c>
      <c r="BJ9">
        <v>0</v>
      </c>
      <c r="BK9">
        <v>0</v>
      </c>
      <c r="BL9">
        <f t="shared" si="4"/>
        <v>0.33333333333333331</v>
      </c>
      <c r="BM9" s="8">
        <f t="shared" si="5"/>
        <v>1.8698578908002994E-4</v>
      </c>
    </row>
    <row r="10" spans="1:66" x14ac:dyDescent="0.25">
      <c r="A10" t="s">
        <v>27</v>
      </c>
      <c r="B10">
        <v>0.33333333333333331</v>
      </c>
      <c r="C10">
        <v>0.33333333333333331</v>
      </c>
      <c r="D10">
        <v>0</v>
      </c>
      <c r="E10">
        <v>0</v>
      </c>
      <c r="F10">
        <v>0</v>
      </c>
      <c r="G10">
        <v>0</v>
      </c>
      <c r="H10">
        <v>0</v>
      </c>
      <c r="I10">
        <v>0</v>
      </c>
      <c r="J10">
        <v>0</v>
      </c>
      <c r="K10">
        <v>0</v>
      </c>
      <c r="L10">
        <v>0.66666666666666663</v>
      </c>
      <c r="M10">
        <v>0.33333333333333331</v>
      </c>
      <c r="N10">
        <v>0</v>
      </c>
      <c r="O10">
        <v>1</v>
      </c>
      <c r="P10">
        <v>2</v>
      </c>
      <c r="Q10">
        <v>1.666666666666667</v>
      </c>
      <c r="R10">
        <v>2.666666666666667</v>
      </c>
      <c r="S10">
        <v>4.666666666666667</v>
      </c>
      <c r="T10">
        <f t="shared" si="0"/>
        <v>13.666666666666668</v>
      </c>
      <c r="U10" s="8">
        <f t="shared" si="1"/>
        <v>5.7342657342657352E-2</v>
      </c>
      <c r="W10" s="3" t="s">
        <v>26</v>
      </c>
      <c r="X10" s="3">
        <v>1.333333333333333</v>
      </c>
      <c r="Y10" s="3">
        <v>0</v>
      </c>
      <c r="Z10" s="3">
        <v>0.33333333333333331</v>
      </c>
      <c r="AA10" s="3">
        <v>0.66666666666666663</v>
      </c>
      <c r="AB10" s="3">
        <v>1.666666666666667</v>
      </c>
      <c r="AC10" s="3">
        <v>2</v>
      </c>
      <c r="AD10" s="3">
        <v>2.666666666666667</v>
      </c>
      <c r="AE10" s="3">
        <v>6.333333333333333</v>
      </c>
      <c r="AF10" s="3">
        <v>9.3333333333333339</v>
      </c>
      <c r="AG10" s="3">
        <v>9.6666666666666661</v>
      </c>
      <c r="AH10" s="3">
        <v>16.333333333333329</v>
      </c>
      <c r="AI10" s="3">
        <v>21.333333333333329</v>
      </c>
      <c r="AJ10" s="3">
        <v>35.666666666666657</v>
      </c>
      <c r="AK10" s="3">
        <v>38</v>
      </c>
      <c r="AL10" s="3">
        <v>60.333333333333343</v>
      </c>
      <c r="AM10" s="3">
        <v>64.333333333333329</v>
      </c>
      <c r="AN10" s="3">
        <v>78</v>
      </c>
      <c r="AO10" s="3">
        <v>192</v>
      </c>
      <c r="AP10" s="3">
        <f t="shared" si="2"/>
        <v>540</v>
      </c>
      <c r="AQ10" s="8">
        <f t="shared" si="3"/>
        <v>0.26285899724160305</v>
      </c>
      <c r="AR10" t="s">
        <v>52</v>
      </c>
      <c r="AS10" s="3" t="s">
        <v>26</v>
      </c>
      <c r="AT10" s="3">
        <v>0.33333333333333331</v>
      </c>
      <c r="AU10" s="3">
        <v>0</v>
      </c>
      <c r="AV10" s="3">
        <v>0.33333333333333331</v>
      </c>
      <c r="AW10" s="3">
        <v>0.66666666666666663</v>
      </c>
      <c r="AX10" s="3">
        <v>0.33333333333333331</v>
      </c>
      <c r="AY10" s="3">
        <v>1</v>
      </c>
      <c r="AZ10" s="3">
        <v>1</v>
      </c>
      <c r="BA10" s="3">
        <v>3.666666666666667</v>
      </c>
      <c r="BB10" s="3">
        <v>7</v>
      </c>
      <c r="BC10" s="3">
        <v>10.66666666666667</v>
      </c>
      <c r="BD10" s="3">
        <v>11.33333333333333</v>
      </c>
      <c r="BE10" s="3">
        <v>23</v>
      </c>
      <c r="BF10" s="3">
        <v>31</v>
      </c>
      <c r="BG10" s="3">
        <v>38.333333333333343</v>
      </c>
      <c r="BH10" s="3">
        <v>43</v>
      </c>
      <c r="BI10" s="3">
        <v>49.333333333333343</v>
      </c>
      <c r="BJ10" s="3">
        <v>63.666666666666657</v>
      </c>
      <c r="BK10" s="3">
        <v>112.3333333333333</v>
      </c>
      <c r="BL10" s="3">
        <f t="shared" si="4"/>
        <v>397</v>
      </c>
      <c r="BM10" s="8">
        <f t="shared" si="5"/>
        <v>0.22270007479431567</v>
      </c>
      <c r="BN10" t="s">
        <v>52</v>
      </c>
    </row>
    <row r="11" spans="1:66" x14ac:dyDescent="0.25">
      <c r="A11" t="s">
        <v>28</v>
      </c>
      <c r="B11">
        <v>0</v>
      </c>
      <c r="C11">
        <v>0</v>
      </c>
      <c r="D11">
        <v>0</v>
      </c>
      <c r="E11">
        <v>0</v>
      </c>
      <c r="F11">
        <v>0.33333333333333331</v>
      </c>
      <c r="G11">
        <v>0.33333333333333331</v>
      </c>
      <c r="H11">
        <v>0</v>
      </c>
      <c r="I11">
        <v>0.33333333333333331</v>
      </c>
      <c r="J11">
        <v>0.33333333333333331</v>
      </c>
      <c r="K11">
        <v>0.66666666666666663</v>
      </c>
      <c r="L11">
        <v>1</v>
      </c>
      <c r="M11">
        <v>1</v>
      </c>
      <c r="N11">
        <v>2.333333333333333</v>
      </c>
      <c r="O11">
        <v>1</v>
      </c>
      <c r="P11">
        <v>1</v>
      </c>
      <c r="Q11">
        <v>0.66666666666666663</v>
      </c>
      <c r="R11">
        <v>1</v>
      </c>
      <c r="S11">
        <v>1.666666666666667</v>
      </c>
      <c r="T11">
        <f t="shared" si="0"/>
        <v>11.666666666666664</v>
      </c>
      <c r="U11" s="8">
        <f t="shared" si="1"/>
        <v>4.8951048951048945E-2</v>
      </c>
      <c r="W11" t="s">
        <v>27</v>
      </c>
      <c r="X11">
        <v>3.333333333333333</v>
      </c>
      <c r="Y11">
        <v>1</v>
      </c>
      <c r="Z11">
        <v>1.333333333333333</v>
      </c>
      <c r="AA11">
        <v>0.66666666666666663</v>
      </c>
      <c r="AB11">
        <v>1.666666666666667</v>
      </c>
      <c r="AC11">
        <v>1</v>
      </c>
      <c r="AD11">
        <v>1.666666666666667</v>
      </c>
      <c r="AE11">
        <v>2.333333333333333</v>
      </c>
      <c r="AF11">
        <v>2</v>
      </c>
      <c r="AG11">
        <v>3.333333333333333</v>
      </c>
      <c r="AH11">
        <v>3.333333333333333</v>
      </c>
      <c r="AI11">
        <v>4.333333333333333</v>
      </c>
      <c r="AJ11">
        <v>6.666666666666667</v>
      </c>
      <c r="AK11">
        <v>8</v>
      </c>
      <c r="AL11">
        <v>8.3333333333333339</v>
      </c>
      <c r="AM11">
        <v>20</v>
      </c>
      <c r="AN11">
        <v>24.333333333333329</v>
      </c>
      <c r="AO11">
        <v>58.333333333333343</v>
      </c>
      <c r="AP11">
        <f t="shared" si="2"/>
        <v>151.66666666666669</v>
      </c>
      <c r="AQ11" s="8">
        <f t="shared" si="3"/>
        <v>7.3827681324030489E-2</v>
      </c>
      <c r="AS11" t="s">
        <v>27</v>
      </c>
      <c r="AT11">
        <v>1.666666666666667</v>
      </c>
      <c r="AU11">
        <v>0.33333333333333331</v>
      </c>
      <c r="AV11">
        <v>0.33333333333333331</v>
      </c>
      <c r="AW11">
        <v>0</v>
      </c>
      <c r="AX11">
        <v>0.33333333333333331</v>
      </c>
      <c r="AY11">
        <v>1.333333333333333</v>
      </c>
      <c r="AZ11">
        <v>1</v>
      </c>
      <c r="BA11">
        <v>1.333333333333333</v>
      </c>
      <c r="BB11">
        <v>2</v>
      </c>
      <c r="BC11">
        <v>2.333333333333333</v>
      </c>
      <c r="BD11">
        <v>5.333333333333333</v>
      </c>
      <c r="BE11">
        <v>3.333333333333333</v>
      </c>
      <c r="BF11">
        <v>10.33333333333333</v>
      </c>
      <c r="BG11">
        <v>6.666666666666667</v>
      </c>
      <c r="BH11">
        <v>11</v>
      </c>
      <c r="BI11">
        <v>10.33333333333333</v>
      </c>
      <c r="BJ11">
        <v>14.33333333333333</v>
      </c>
      <c r="BK11">
        <v>44</v>
      </c>
      <c r="BL11">
        <f t="shared" si="4"/>
        <v>115.99999999999999</v>
      </c>
      <c r="BM11" s="8">
        <f t="shared" si="5"/>
        <v>6.5071054599850423E-2</v>
      </c>
    </row>
    <row r="12" spans="1:66" x14ac:dyDescent="0.25">
      <c r="A12" t="s">
        <v>29</v>
      </c>
      <c r="B12">
        <v>0</v>
      </c>
      <c r="C12">
        <v>0</v>
      </c>
      <c r="D12">
        <v>0</v>
      </c>
      <c r="E12">
        <v>0</v>
      </c>
      <c r="F12">
        <v>0</v>
      </c>
      <c r="G12">
        <v>0</v>
      </c>
      <c r="H12">
        <v>0</v>
      </c>
      <c r="I12">
        <v>0</v>
      </c>
      <c r="J12">
        <v>0</v>
      </c>
      <c r="K12">
        <v>0.33333333333333331</v>
      </c>
      <c r="L12">
        <v>0</v>
      </c>
      <c r="M12">
        <v>0</v>
      </c>
      <c r="N12">
        <v>0.33333333333333331</v>
      </c>
      <c r="O12">
        <v>0</v>
      </c>
      <c r="P12">
        <v>0</v>
      </c>
      <c r="Q12">
        <v>0</v>
      </c>
      <c r="R12">
        <v>0</v>
      </c>
      <c r="S12">
        <v>0.33333333333333331</v>
      </c>
      <c r="T12">
        <f t="shared" si="0"/>
        <v>1</v>
      </c>
      <c r="U12" s="8">
        <f t="shared" si="1"/>
        <v>4.1958041958041958E-3</v>
      </c>
      <c r="W12" t="s">
        <v>28</v>
      </c>
      <c r="X12">
        <v>0.66666666666666663</v>
      </c>
      <c r="Y12">
        <v>0</v>
      </c>
      <c r="Z12">
        <v>0</v>
      </c>
      <c r="AA12">
        <v>0.33333333333333331</v>
      </c>
      <c r="AB12">
        <v>1</v>
      </c>
      <c r="AC12">
        <v>1.666666666666667</v>
      </c>
      <c r="AD12">
        <v>3</v>
      </c>
      <c r="AE12">
        <v>3.333333333333333</v>
      </c>
      <c r="AF12">
        <v>8.3333333333333339</v>
      </c>
      <c r="AG12">
        <v>9</v>
      </c>
      <c r="AH12">
        <v>7.666666666666667</v>
      </c>
      <c r="AI12">
        <v>9.3333333333333339</v>
      </c>
      <c r="AJ12">
        <v>9</v>
      </c>
      <c r="AK12">
        <v>6.666666666666667</v>
      </c>
      <c r="AL12">
        <v>10.33333333333333</v>
      </c>
      <c r="AM12">
        <v>7</v>
      </c>
      <c r="AN12">
        <v>8.3333333333333339</v>
      </c>
      <c r="AO12">
        <v>12.66666666666667</v>
      </c>
      <c r="AP12">
        <f t="shared" si="2"/>
        <v>98.333333333333329</v>
      </c>
      <c r="AQ12" s="8">
        <f t="shared" si="3"/>
        <v>4.7866298880415367E-2</v>
      </c>
      <c r="AS12" t="s">
        <v>28</v>
      </c>
      <c r="AT12">
        <v>0</v>
      </c>
      <c r="AU12">
        <v>0</v>
      </c>
      <c r="AV12">
        <v>0</v>
      </c>
      <c r="AW12">
        <v>0</v>
      </c>
      <c r="AX12">
        <v>1</v>
      </c>
      <c r="AY12">
        <v>1.666666666666667</v>
      </c>
      <c r="AZ12">
        <v>1</v>
      </c>
      <c r="BA12">
        <v>2.333333333333333</v>
      </c>
      <c r="BB12">
        <v>3</v>
      </c>
      <c r="BC12">
        <v>8.6666666666666661</v>
      </c>
      <c r="BD12">
        <v>11.33333333333333</v>
      </c>
      <c r="BE12">
        <v>11.66666666666667</v>
      </c>
      <c r="BF12">
        <v>7.333333333333333</v>
      </c>
      <c r="BG12">
        <v>7.333333333333333</v>
      </c>
      <c r="BH12">
        <v>13.33333333333333</v>
      </c>
      <c r="BI12">
        <v>6</v>
      </c>
      <c r="BJ12">
        <v>8.6666666666666661</v>
      </c>
      <c r="BK12">
        <v>11.33333333333333</v>
      </c>
      <c r="BL12">
        <f t="shared" si="4"/>
        <v>94.666666666666671</v>
      </c>
      <c r="BM12" s="8">
        <f t="shared" si="5"/>
        <v>5.3103964098728508E-2</v>
      </c>
    </row>
    <row r="13" spans="1:66" x14ac:dyDescent="0.25">
      <c r="A13" t="s">
        <v>30</v>
      </c>
      <c r="B13">
        <v>0</v>
      </c>
      <c r="C13">
        <v>0</v>
      </c>
      <c r="D13">
        <v>0</v>
      </c>
      <c r="E13">
        <v>0</v>
      </c>
      <c r="F13">
        <v>0</v>
      </c>
      <c r="G13">
        <v>0</v>
      </c>
      <c r="H13">
        <v>0</v>
      </c>
      <c r="I13">
        <v>0</v>
      </c>
      <c r="J13">
        <v>0</v>
      </c>
      <c r="K13">
        <v>0</v>
      </c>
      <c r="L13">
        <v>0</v>
      </c>
      <c r="M13">
        <v>0</v>
      </c>
      <c r="N13">
        <v>0.33333333333333331</v>
      </c>
      <c r="O13">
        <v>0</v>
      </c>
      <c r="P13">
        <v>0</v>
      </c>
      <c r="Q13">
        <v>0</v>
      </c>
      <c r="R13">
        <v>0</v>
      </c>
      <c r="S13">
        <v>0</v>
      </c>
      <c r="T13">
        <f t="shared" si="0"/>
        <v>0.33333333333333331</v>
      </c>
      <c r="U13" s="8">
        <f t="shared" si="1"/>
        <v>1.3986013986013986E-3</v>
      </c>
      <c r="W13" t="s">
        <v>29</v>
      </c>
      <c r="X13">
        <v>0</v>
      </c>
      <c r="Y13">
        <v>0</v>
      </c>
      <c r="Z13">
        <v>0</v>
      </c>
      <c r="AA13">
        <v>0</v>
      </c>
      <c r="AB13">
        <v>0</v>
      </c>
      <c r="AC13">
        <v>0</v>
      </c>
      <c r="AD13">
        <v>0</v>
      </c>
      <c r="AE13">
        <v>0.66666666666666663</v>
      </c>
      <c r="AF13">
        <v>0</v>
      </c>
      <c r="AG13">
        <v>0</v>
      </c>
      <c r="AH13">
        <v>1</v>
      </c>
      <c r="AI13">
        <v>0</v>
      </c>
      <c r="AJ13">
        <v>0.66666666666666663</v>
      </c>
      <c r="AK13">
        <v>0.33333333333333331</v>
      </c>
      <c r="AL13">
        <v>0.66666666666666663</v>
      </c>
      <c r="AM13">
        <v>1.333333333333333</v>
      </c>
      <c r="AN13">
        <v>0.66666666666666663</v>
      </c>
      <c r="AO13">
        <v>2.666666666666667</v>
      </c>
      <c r="AP13">
        <f t="shared" si="2"/>
        <v>8</v>
      </c>
      <c r="AQ13" s="8">
        <f t="shared" si="3"/>
        <v>3.8942073665422672E-3</v>
      </c>
      <c r="AS13" t="s">
        <v>29</v>
      </c>
      <c r="AT13">
        <v>0</v>
      </c>
      <c r="AU13">
        <v>0</v>
      </c>
      <c r="AV13">
        <v>0</v>
      </c>
      <c r="AW13">
        <v>0</v>
      </c>
      <c r="AX13">
        <v>0</v>
      </c>
      <c r="AY13">
        <v>0.33333333333333331</v>
      </c>
      <c r="AZ13">
        <v>0</v>
      </c>
      <c r="BA13">
        <v>0</v>
      </c>
      <c r="BB13">
        <v>0</v>
      </c>
      <c r="BC13">
        <v>0</v>
      </c>
      <c r="BD13">
        <v>0</v>
      </c>
      <c r="BE13">
        <v>0.66666666666666663</v>
      </c>
      <c r="BF13">
        <v>0.66666666666666663</v>
      </c>
      <c r="BG13">
        <v>0.33333333333333331</v>
      </c>
      <c r="BH13">
        <v>2.666666666666667</v>
      </c>
      <c r="BI13">
        <v>0.33333333333333331</v>
      </c>
      <c r="BJ13">
        <v>0.66666666666666663</v>
      </c>
      <c r="BK13">
        <v>2.666666666666667</v>
      </c>
      <c r="BL13">
        <f t="shared" si="4"/>
        <v>8.3333333333333339</v>
      </c>
      <c r="BM13" s="8">
        <f t="shared" si="5"/>
        <v>4.674644727000749E-3</v>
      </c>
    </row>
    <row r="14" spans="1:66" x14ac:dyDescent="0.25">
      <c r="A14" t="s">
        <v>31</v>
      </c>
      <c r="B14">
        <v>0</v>
      </c>
      <c r="C14">
        <v>0</v>
      </c>
      <c r="D14">
        <v>0</v>
      </c>
      <c r="E14">
        <v>0</v>
      </c>
      <c r="F14">
        <v>0</v>
      </c>
      <c r="G14">
        <v>0</v>
      </c>
      <c r="H14">
        <v>0</v>
      </c>
      <c r="I14">
        <v>0</v>
      </c>
      <c r="J14">
        <v>0</v>
      </c>
      <c r="K14">
        <v>0</v>
      </c>
      <c r="L14">
        <v>0</v>
      </c>
      <c r="M14">
        <v>0.33333333333333331</v>
      </c>
      <c r="N14">
        <v>0</v>
      </c>
      <c r="O14">
        <v>0</v>
      </c>
      <c r="P14">
        <v>0</v>
      </c>
      <c r="Q14">
        <v>0</v>
      </c>
      <c r="R14">
        <v>0.66666666666666663</v>
      </c>
      <c r="S14">
        <v>2.333333333333333</v>
      </c>
      <c r="T14">
        <f t="shared" si="0"/>
        <v>3.333333333333333</v>
      </c>
      <c r="U14" s="8">
        <f t="shared" si="1"/>
        <v>1.3986013986013986E-2</v>
      </c>
      <c r="W14" t="s">
        <v>30</v>
      </c>
      <c r="X14">
        <v>0</v>
      </c>
      <c r="Y14">
        <v>0</v>
      </c>
      <c r="Z14">
        <v>0</v>
      </c>
      <c r="AA14">
        <v>0</v>
      </c>
      <c r="AB14">
        <v>0</v>
      </c>
      <c r="AC14">
        <v>0</v>
      </c>
      <c r="AD14">
        <v>0</v>
      </c>
      <c r="AE14">
        <v>0.66666666666666663</v>
      </c>
      <c r="AF14">
        <v>0</v>
      </c>
      <c r="AG14">
        <v>0</v>
      </c>
      <c r="AH14">
        <v>0</v>
      </c>
      <c r="AI14">
        <v>0.66666666666666663</v>
      </c>
      <c r="AJ14">
        <v>0</v>
      </c>
      <c r="AK14">
        <v>0</v>
      </c>
      <c r="AL14">
        <v>0</v>
      </c>
      <c r="AM14">
        <v>0</v>
      </c>
      <c r="AN14">
        <v>0.33333333333333331</v>
      </c>
      <c r="AO14">
        <v>1.666666666666667</v>
      </c>
      <c r="AP14">
        <f t="shared" si="2"/>
        <v>3.3333333333333335</v>
      </c>
      <c r="AQ14" s="8">
        <f t="shared" si="3"/>
        <v>1.6225864027259447E-3</v>
      </c>
      <c r="AS14" t="s">
        <v>30</v>
      </c>
      <c r="AT14">
        <v>0</v>
      </c>
      <c r="AU14">
        <v>0</v>
      </c>
      <c r="AV14">
        <v>0</v>
      </c>
      <c r="AW14">
        <v>0</v>
      </c>
      <c r="AX14">
        <v>0</v>
      </c>
      <c r="AY14">
        <v>0</v>
      </c>
      <c r="AZ14">
        <v>0</v>
      </c>
      <c r="BA14">
        <v>0</v>
      </c>
      <c r="BB14">
        <v>0</v>
      </c>
      <c r="BC14">
        <v>0</v>
      </c>
      <c r="BD14">
        <v>0.66666666666666663</v>
      </c>
      <c r="BE14">
        <v>0.66666666666666663</v>
      </c>
      <c r="BF14">
        <v>0.66666666666666663</v>
      </c>
      <c r="BG14">
        <v>0</v>
      </c>
      <c r="BH14">
        <v>0</v>
      </c>
      <c r="BI14">
        <v>0.66666666666666663</v>
      </c>
      <c r="BJ14">
        <v>0</v>
      </c>
      <c r="BK14">
        <v>1.666666666666667</v>
      </c>
      <c r="BL14">
        <f t="shared" si="4"/>
        <v>4.3333333333333339</v>
      </c>
      <c r="BM14" s="8">
        <f t="shared" si="5"/>
        <v>2.4308152580403896E-3</v>
      </c>
    </row>
    <row r="15" spans="1:66" x14ac:dyDescent="0.25">
      <c r="A15" t="s">
        <v>32</v>
      </c>
      <c r="B15">
        <v>5.666666666666667</v>
      </c>
      <c r="C15">
        <v>0</v>
      </c>
      <c r="D15">
        <v>0</v>
      </c>
      <c r="E15">
        <v>0</v>
      </c>
      <c r="F15">
        <v>0</v>
      </c>
      <c r="G15">
        <v>0</v>
      </c>
      <c r="H15">
        <v>0</v>
      </c>
      <c r="I15">
        <v>0</v>
      </c>
      <c r="J15">
        <v>0</v>
      </c>
      <c r="K15">
        <v>0</v>
      </c>
      <c r="L15">
        <v>0</v>
      </c>
      <c r="M15">
        <v>0</v>
      </c>
      <c r="N15">
        <v>0</v>
      </c>
      <c r="O15">
        <v>0</v>
      </c>
      <c r="P15">
        <v>0</v>
      </c>
      <c r="Q15">
        <v>0</v>
      </c>
      <c r="R15">
        <v>0</v>
      </c>
      <c r="S15">
        <v>0</v>
      </c>
      <c r="T15">
        <f t="shared" si="0"/>
        <v>5.666666666666667</v>
      </c>
      <c r="U15" s="8">
        <f t="shared" si="1"/>
        <v>2.3776223776223779E-2</v>
      </c>
      <c r="W15" t="s">
        <v>31</v>
      </c>
      <c r="X15">
        <v>0</v>
      </c>
      <c r="Y15">
        <v>0</v>
      </c>
      <c r="Z15">
        <v>0</v>
      </c>
      <c r="AA15">
        <v>0.33333333333333331</v>
      </c>
      <c r="AB15">
        <v>0</v>
      </c>
      <c r="AC15">
        <v>0.33333333333333331</v>
      </c>
      <c r="AD15">
        <v>0.66666666666666663</v>
      </c>
      <c r="AE15">
        <v>0</v>
      </c>
      <c r="AF15">
        <v>0</v>
      </c>
      <c r="AG15">
        <v>1</v>
      </c>
      <c r="AH15">
        <v>2.666666666666667</v>
      </c>
      <c r="AI15">
        <v>1.666666666666667</v>
      </c>
      <c r="AJ15">
        <v>2</v>
      </c>
      <c r="AK15">
        <v>1.333333333333333</v>
      </c>
      <c r="AL15">
        <v>3.333333333333333</v>
      </c>
      <c r="AM15">
        <v>6</v>
      </c>
      <c r="AN15">
        <v>4.666666666666667</v>
      </c>
      <c r="AO15">
        <v>14.33333333333333</v>
      </c>
      <c r="AP15">
        <f t="shared" si="2"/>
        <v>38.333333333333329</v>
      </c>
      <c r="AQ15" s="8">
        <f t="shared" si="3"/>
        <v>1.8659743631348362E-2</v>
      </c>
      <c r="AS15" t="s">
        <v>31</v>
      </c>
      <c r="AT15">
        <v>0</v>
      </c>
      <c r="AU15">
        <v>0</v>
      </c>
      <c r="AV15">
        <v>0.33333333333333331</v>
      </c>
      <c r="AW15">
        <v>0.33333333333333331</v>
      </c>
      <c r="AX15">
        <v>0</v>
      </c>
      <c r="AY15">
        <v>0.33333333333333331</v>
      </c>
      <c r="AZ15">
        <v>0</v>
      </c>
      <c r="BA15">
        <v>0</v>
      </c>
      <c r="BB15">
        <v>1</v>
      </c>
      <c r="BC15">
        <v>1</v>
      </c>
      <c r="BD15">
        <v>0.66666666666666663</v>
      </c>
      <c r="BE15">
        <v>2</v>
      </c>
      <c r="BF15">
        <v>2.666666666666667</v>
      </c>
      <c r="BG15">
        <v>2</v>
      </c>
      <c r="BH15">
        <v>2</v>
      </c>
      <c r="BI15">
        <v>4</v>
      </c>
      <c r="BJ15">
        <v>6</v>
      </c>
      <c r="BK15">
        <v>11.66666666666667</v>
      </c>
      <c r="BL15">
        <f t="shared" si="4"/>
        <v>34</v>
      </c>
      <c r="BM15" s="8">
        <f t="shared" si="5"/>
        <v>1.9072550486163055E-2</v>
      </c>
    </row>
    <row r="16" spans="1:66" x14ac:dyDescent="0.25">
      <c r="A16" t="s">
        <v>33</v>
      </c>
      <c r="B16">
        <v>1</v>
      </c>
      <c r="C16">
        <v>0</v>
      </c>
      <c r="D16">
        <v>0</v>
      </c>
      <c r="E16">
        <v>0</v>
      </c>
      <c r="F16">
        <v>0</v>
      </c>
      <c r="G16">
        <v>0</v>
      </c>
      <c r="H16">
        <v>0</v>
      </c>
      <c r="I16">
        <v>0</v>
      </c>
      <c r="J16">
        <v>0</v>
      </c>
      <c r="K16">
        <v>0</v>
      </c>
      <c r="L16">
        <v>0</v>
      </c>
      <c r="M16">
        <v>0</v>
      </c>
      <c r="N16">
        <v>0</v>
      </c>
      <c r="O16">
        <v>0</v>
      </c>
      <c r="P16">
        <v>0</v>
      </c>
      <c r="Q16">
        <v>0</v>
      </c>
      <c r="R16">
        <v>0</v>
      </c>
      <c r="S16">
        <v>0</v>
      </c>
      <c r="T16">
        <f t="shared" si="0"/>
        <v>1</v>
      </c>
      <c r="U16" s="8">
        <f t="shared" si="1"/>
        <v>4.1958041958041958E-3</v>
      </c>
      <c r="W16" t="s">
        <v>32</v>
      </c>
      <c r="X16">
        <v>41.333333333333329</v>
      </c>
      <c r="Y16">
        <v>0</v>
      </c>
      <c r="Z16">
        <v>0</v>
      </c>
      <c r="AA16">
        <v>0</v>
      </c>
      <c r="AB16">
        <v>0</v>
      </c>
      <c r="AC16">
        <v>0</v>
      </c>
      <c r="AD16">
        <v>0.33333333333333331</v>
      </c>
      <c r="AE16">
        <v>0</v>
      </c>
      <c r="AF16">
        <v>0</v>
      </c>
      <c r="AG16">
        <v>0</v>
      </c>
      <c r="AH16">
        <v>0</v>
      </c>
      <c r="AI16">
        <v>0</v>
      </c>
      <c r="AJ16">
        <v>0</v>
      </c>
      <c r="AK16">
        <v>0</v>
      </c>
      <c r="AL16">
        <v>0</v>
      </c>
      <c r="AM16">
        <v>0</v>
      </c>
      <c r="AN16">
        <v>0</v>
      </c>
      <c r="AO16">
        <v>0</v>
      </c>
      <c r="AP16">
        <f t="shared" si="2"/>
        <v>41.666666666666664</v>
      </c>
      <c r="AQ16" s="8">
        <f t="shared" si="3"/>
        <v>2.0282330034074307E-2</v>
      </c>
      <c r="AS16" t="s">
        <v>32</v>
      </c>
      <c r="AT16">
        <v>30.333333333333329</v>
      </c>
      <c r="AU16">
        <v>0</v>
      </c>
      <c r="AV16">
        <v>0</v>
      </c>
      <c r="AW16">
        <v>0</v>
      </c>
      <c r="AX16">
        <v>0</v>
      </c>
      <c r="AY16">
        <v>0</v>
      </c>
      <c r="AZ16">
        <v>0</v>
      </c>
      <c r="BA16">
        <v>0</v>
      </c>
      <c r="BB16">
        <v>0</v>
      </c>
      <c r="BC16">
        <v>0</v>
      </c>
      <c r="BD16">
        <v>0</v>
      </c>
      <c r="BE16">
        <v>0</v>
      </c>
      <c r="BF16">
        <v>0</v>
      </c>
      <c r="BG16">
        <v>0</v>
      </c>
      <c r="BH16">
        <v>0</v>
      </c>
      <c r="BI16">
        <v>0</v>
      </c>
      <c r="BJ16">
        <v>0</v>
      </c>
      <c r="BK16">
        <v>0</v>
      </c>
      <c r="BL16">
        <f t="shared" si="4"/>
        <v>30.333333333333329</v>
      </c>
      <c r="BM16" s="8">
        <f t="shared" si="5"/>
        <v>1.7015706806282723E-2</v>
      </c>
    </row>
    <row r="17" spans="1:66" x14ac:dyDescent="0.25">
      <c r="A17" s="4" t="s">
        <v>34</v>
      </c>
      <c r="B17" s="4">
        <v>0.33333333333333331</v>
      </c>
      <c r="C17" s="4">
        <v>0</v>
      </c>
      <c r="D17" s="4">
        <v>0</v>
      </c>
      <c r="E17" s="4">
        <v>0.33333333333333331</v>
      </c>
      <c r="F17" s="4">
        <v>0.66666666666666663</v>
      </c>
      <c r="G17" s="4">
        <v>0</v>
      </c>
      <c r="H17" s="4">
        <v>0</v>
      </c>
      <c r="I17" s="4">
        <v>0.33333333333333331</v>
      </c>
      <c r="J17" s="4">
        <v>0.66666666666666663</v>
      </c>
      <c r="K17" s="4">
        <v>1.333333333333333</v>
      </c>
      <c r="L17" s="4">
        <v>1.666666666666667</v>
      </c>
      <c r="M17" s="4">
        <v>0.66666666666666663</v>
      </c>
      <c r="N17" s="4">
        <v>1.333333333333333</v>
      </c>
      <c r="O17" s="4">
        <v>1.666666666666667</v>
      </c>
      <c r="P17" s="4">
        <v>2</v>
      </c>
      <c r="Q17" s="4">
        <v>1.333333333333333</v>
      </c>
      <c r="R17" s="4">
        <v>1.666666666666667</v>
      </c>
      <c r="S17" s="4">
        <v>6.666666666666667</v>
      </c>
      <c r="T17" s="4">
        <f t="shared" si="0"/>
        <v>20.666666666666668</v>
      </c>
      <c r="U17" s="8">
        <f t="shared" si="1"/>
        <v>8.6713286713286722E-2</v>
      </c>
      <c r="V17" t="s">
        <v>52</v>
      </c>
      <c r="W17" t="s">
        <v>33</v>
      </c>
      <c r="X17">
        <v>10</v>
      </c>
      <c r="Y17">
        <v>1.333333333333333</v>
      </c>
      <c r="Z17">
        <v>0.33333333333333331</v>
      </c>
      <c r="AA17">
        <v>0</v>
      </c>
      <c r="AB17">
        <v>0</v>
      </c>
      <c r="AC17">
        <v>0.33333333333333331</v>
      </c>
      <c r="AD17">
        <v>0.33333333333333331</v>
      </c>
      <c r="AE17">
        <v>0.33333333333333331</v>
      </c>
      <c r="AF17">
        <v>0</v>
      </c>
      <c r="AG17">
        <v>0.33333333333333331</v>
      </c>
      <c r="AH17">
        <v>0.33333333333333331</v>
      </c>
      <c r="AI17">
        <v>0.33333333333333331</v>
      </c>
      <c r="AJ17">
        <v>0</v>
      </c>
      <c r="AK17">
        <v>0</v>
      </c>
      <c r="AL17">
        <v>0.33333333333333331</v>
      </c>
      <c r="AM17">
        <v>0.33333333333333331</v>
      </c>
      <c r="AN17">
        <v>0.33333333333333331</v>
      </c>
      <c r="AO17">
        <v>0</v>
      </c>
      <c r="AP17">
        <f t="shared" si="2"/>
        <v>14.666666666666671</v>
      </c>
      <c r="AQ17" s="8">
        <f t="shared" si="3"/>
        <v>7.1393801719941592E-3</v>
      </c>
      <c r="AS17" t="s">
        <v>33</v>
      </c>
      <c r="AT17">
        <v>6.3333333333333339</v>
      </c>
      <c r="AU17">
        <v>1</v>
      </c>
      <c r="AV17">
        <v>0</v>
      </c>
      <c r="AW17">
        <v>0.33333333333333331</v>
      </c>
      <c r="AX17">
        <v>0</v>
      </c>
      <c r="AY17">
        <v>0</v>
      </c>
      <c r="AZ17">
        <v>0</v>
      </c>
      <c r="BA17">
        <v>0</v>
      </c>
      <c r="BB17">
        <v>0</v>
      </c>
      <c r="BC17">
        <v>0</v>
      </c>
      <c r="BD17">
        <v>0.33333333333333331</v>
      </c>
      <c r="BE17">
        <v>0</v>
      </c>
      <c r="BF17">
        <v>0</v>
      </c>
      <c r="BG17">
        <v>0.33333333333333331</v>
      </c>
      <c r="BH17">
        <v>0</v>
      </c>
      <c r="BI17">
        <v>0</v>
      </c>
      <c r="BJ17">
        <v>0</v>
      </c>
      <c r="BK17">
        <v>0.66666666666666663</v>
      </c>
      <c r="BL17">
        <f t="shared" si="4"/>
        <v>9</v>
      </c>
      <c r="BM17" s="8">
        <f t="shared" si="5"/>
        <v>5.0486163051608086E-3</v>
      </c>
    </row>
    <row r="18" spans="1:66" x14ac:dyDescent="0.25">
      <c r="A18" t="s">
        <v>35</v>
      </c>
      <c r="B18">
        <v>0</v>
      </c>
      <c r="C18">
        <v>0</v>
      </c>
      <c r="D18">
        <v>0</v>
      </c>
      <c r="E18">
        <v>0.33333333333333331</v>
      </c>
      <c r="F18">
        <v>4.333333333333333</v>
      </c>
      <c r="G18">
        <v>6.666666666666667</v>
      </c>
      <c r="H18">
        <v>5.333333333333333</v>
      </c>
      <c r="I18">
        <v>4.666666666666667</v>
      </c>
      <c r="J18">
        <v>5.333333333333333</v>
      </c>
      <c r="K18">
        <v>1.666666666666667</v>
      </c>
      <c r="L18">
        <v>2.333333333333333</v>
      </c>
      <c r="M18">
        <v>2</v>
      </c>
      <c r="N18">
        <v>2</v>
      </c>
      <c r="O18">
        <v>1</v>
      </c>
      <c r="P18">
        <v>1</v>
      </c>
      <c r="Q18">
        <v>0.33333333333333331</v>
      </c>
      <c r="R18">
        <v>0.66666666666666663</v>
      </c>
      <c r="S18">
        <v>1.333333333333333</v>
      </c>
      <c r="T18">
        <f t="shared" si="0"/>
        <v>39</v>
      </c>
      <c r="U18" s="8">
        <f t="shared" si="1"/>
        <v>0.16363636363636366</v>
      </c>
      <c r="W18" s="4" t="s">
        <v>34</v>
      </c>
      <c r="X18" s="4">
        <v>1.333333333333333</v>
      </c>
      <c r="Y18" s="4">
        <v>0</v>
      </c>
      <c r="Z18" s="4">
        <v>0.33333333333333331</v>
      </c>
      <c r="AA18" s="4">
        <v>0.33333333333333331</v>
      </c>
      <c r="AB18" s="4">
        <v>0.66666666666666663</v>
      </c>
      <c r="AC18" s="4">
        <v>2.333333333333333</v>
      </c>
      <c r="AD18" s="4">
        <v>1</v>
      </c>
      <c r="AE18" s="4">
        <v>2.333333333333333</v>
      </c>
      <c r="AF18" s="4">
        <v>7</v>
      </c>
      <c r="AG18" s="4">
        <v>6.333333333333333</v>
      </c>
      <c r="AH18" s="4">
        <v>9</v>
      </c>
      <c r="AI18" s="4">
        <v>16.666666666666671</v>
      </c>
      <c r="AJ18" s="4">
        <v>12</v>
      </c>
      <c r="AK18" s="4">
        <v>17</v>
      </c>
      <c r="AL18" s="4">
        <v>17.666666666666671</v>
      </c>
      <c r="AM18" s="4">
        <v>15</v>
      </c>
      <c r="AN18" s="4">
        <v>17</v>
      </c>
      <c r="AO18" s="4">
        <v>47.333333333333343</v>
      </c>
      <c r="AP18" s="4">
        <f t="shared" si="2"/>
        <v>173.33333333333337</v>
      </c>
      <c r="AQ18" s="8">
        <f t="shared" si="3"/>
        <v>8.4374492941749146E-2</v>
      </c>
      <c r="AR18" t="s">
        <v>52</v>
      </c>
      <c r="AS18" s="4" t="s">
        <v>34</v>
      </c>
      <c r="AT18" s="4">
        <v>0.66666666666666663</v>
      </c>
      <c r="AU18" s="4">
        <v>0.33333333333333331</v>
      </c>
      <c r="AV18" s="4">
        <v>0</v>
      </c>
      <c r="AW18" s="4">
        <v>0.66666666666666663</v>
      </c>
      <c r="AX18" s="4">
        <v>0.66666666666666663</v>
      </c>
      <c r="AY18" s="4">
        <v>0.66666666666666663</v>
      </c>
      <c r="AZ18" s="4">
        <v>1</v>
      </c>
      <c r="BA18" s="4">
        <v>5.333333333333333</v>
      </c>
      <c r="BB18" s="4">
        <v>6.666666666666667</v>
      </c>
      <c r="BC18" s="4">
        <v>7</v>
      </c>
      <c r="BD18" s="4">
        <v>8.6666666666666661</v>
      </c>
      <c r="BE18" s="4">
        <v>15.33333333333333</v>
      </c>
      <c r="BF18" s="4">
        <v>15.33333333333333</v>
      </c>
      <c r="BG18" s="4">
        <v>12.66666666666667</v>
      </c>
      <c r="BH18" s="4">
        <v>16</v>
      </c>
      <c r="BI18" s="4">
        <v>15.33333333333333</v>
      </c>
      <c r="BJ18" s="4">
        <v>19.666666666666671</v>
      </c>
      <c r="BK18" s="4">
        <v>40.666666666666657</v>
      </c>
      <c r="BL18" s="4">
        <f>SUM(AT18:BK18)</f>
        <v>166.66666666666663</v>
      </c>
      <c r="BM18" s="8">
        <f t="shared" si="5"/>
        <v>9.3492894540014956E-2</v>
      </c>
      <c r="BN18" t="s">
        <v>52</v>
      </c>
    </row>
    <row r="19" spans="1:66" x14ac:dyDescent="0.25">
      <c r="A19" t="s">
        <v>53</v>
      </c>
      <c r="B19">
        <f>SUM(B5,B7,B8,B11,B12,B13,B14,B15,B16,B18)</f>
        <v>6.666666666666667</v>
      </c>
      <c r="C19">
        <f t="shared" ref="C19:T19" si="6">SUM(C5,C7,C8,C11,C12,C13,C14,C15,C16,C18)</f>
        <v>0.33333333333333331</v>
      </c>
      <c r="D19">
        <f t="shared" si="6"/>
        <v>0</v>
      </c>
      <c r="E19">
        <f t="shared" si="6"/>
        <v>0.66666666666666663</v>
      </c>
      <c r="F19">
        <f t="shared" si="6"/>
        <v>4.6666666666666661</v>
      </c>
      <c r="G19">
        <f t="shared" si="6"/>
        <v>7.666666666666667</v>
      </c>
      <c r="H19">
        <f t="shared" si="6"/>
        <v>5.6666666666666661</v>
      </c>
      <c r="I19">
        <f t="shared" si="6"/>
        <v>5.3333333333333339</v>
      </c>
      <c r="J19">
        <f t="shared" si="6"/>
        <v>6</v>
      </c>
      <c r="K19">
        <f t="shared" si="6"/>
        <v>3</v>
      </c>
      <c r="L19">
        <f t="shared" si="6"/>
        <v>3.333333333333333</v>
      </c>
      <c r="M19">
        <f t="shared" si="6"/>
        <v>3.6666666666666665</v>
      </c>
      <c r="N19">
        <f t="shared" si="6"/>
        <v>6</v>
      </c>
      <c r="O19">
        <f t="shared" si="6"/>
        <v>2.333333333333333</v>
      </c>
      <c r="P19">
        <f t="shared" si="6"/>
        <v>2</v>
      </c>
      <c r="Q19">
        <f t="shared" si="6"/>
        <v>1</v>
      </c>
      <c r="R19">
        <f t="shared" si="6"/>
        <v>2.333333333333333</v>
      </c>
      <c r="S19">
        <f t="shared" si="6"/>
        <v>8.3333333333333321</v>
      </c>
      <c r="T19">
        <f t="shared" si="6"/>
        <v>69</v>
      </c>
      <c r="U19" s="8">
        <f t="shared" si="1"/>
        <v>0.28951048951048952</v>
      </c>
      <c r="W19" t="s">
        <v>35</v>
      </c>
      <c r="X19">
        <v>1</v>
      </c>
      <c r="Y19">
        <v>1.333333333333333</v>
      </c>
      <c r="Z19">
        <v>1</v>
      </c>
      <c r="AA19">
        <v>6</v>
      </c>
      <c r="AB19">
        <v>27.666666666666671</v>
      </c>
      <c r="AC19">
        <v>46.333333333333343</v>
      </c>
      <c r="AD19">
        <v>48.666666666666657</v>
      </c>
      <c r="AE19">
        <v>37</v>
      </c>
      <c r="AF19">
        <v>31</v>
      </c>
      <c r="AG19">
        <v>29.666666666666671</v>
      </c>
      <c r="AH19">
        <v>24</v>
      </c>
      <c r="AI19">
        <v>18.666666666666671</v>
      </c>
      <c r="AJ19">
        <v>16.666666666666671</v>
      </c>
      <c r="AK19">
        <v>13</v>
      </c>
      <c r="AL19">
        <v>10.66666666666667</v>
      </c>
      <c r="AM19">
        <v>11.33333333333333</v>
      </c>
      <c r="AN19">
        <v>5</v>
      </c>
      <c r="AO19">
        <v>11.66666666666667</v>
      </c>
      <c r="AP19">
        <f t="shared" si="2"/>
        <v>340.66666666666674</v>
      </c>
      <c r="AQ19" s="8">
        <f t="shared" si="3"/>
        <v>0.16582833035859157</v>
      </c>
      <c r="AS19" t="s">
        <v>35</v>
      </c>
      <c r="AT19">
        <v>0.66666666666666663</v>
      </c>
      <c r="AU19">
        <v>1.333333333333333</v>
      </c>
      <c r="AV19">
        <v>0.66666666666666663</v>
      </c>
      <c r="AW19">
        <v>2.666666666666667</v>
      </c>
      <c r="AX19">
        <v>23.333333333333329</v>
      </c>
      <c r="AY19">
        <v>46</v>
      </c>
      <c r="AZ19">
        <v>38.333333333333343</v>
      </c>
      <c r="BA19">
        <v>31.666666666666671</v>
      </c>
      <c r="BB19">
        <v>29</v>
      </c>
      <c r="BC19">
        <v>23.333333333333329</v>
      </c>
      <c r="BD19">
        <v>14</v>
      </c>
      <c r="BE19">
        <v>14.66666666666667</v>
      </c>
      <c r="BF19">
        <v>9</v>
      </c>
      <c r="BG19">
        <v>8.3333333333333339</v>
      </c>
      <c r="BH19">
        <v>7</v>
      </c>
      <c r="BI19">
        <v>8</v>
      </c>
      <c r="BJ19">
        <v>7</v>
      </c>
      <c r="BK19">
        <v>8.3333333333333339</v>
      </c>
      <c r="BL19">
        <f>SUM(AT19:BK19)</f>
        <v>273.33333333333331</v>
      </c>
      <c r="BM19" s="8">
        <f t="shared" si="5"/>
        <v>0.15332834704562456</v>
      </c>
    </row>
    <row r="20" spans="1:66" x14ac:dyDescent="0.25">
      <c r="A20" t="s">
        <v>78</v>
      </c>
      <c r="B20">
        <f>SUM(B3:B18)</f>
        <v>8.3333333333333339</v>
      </c>
      <c r="C20">
        <f t="shared" ref="C20:T20" si="7">SUM(C3:C18)</f>
        <v>1</v>
      </c>
      <c r="D20">
        <f t="shared" si="7"/>
        <v>0.33333333333333331</v>
      </c>
      <c r="E20">
        <f t="shared" si="7"/>
        <v>1.6666666666666665</v>
      </c>
      <c r="F20">
        <f t="shared" si="7"/>
        <v>6</v>
      </c>
      <c r="G20">
        <f t="shared" si="7"/>
        <v>7.666666666666667</v>
      </c>
      <c r="H20">
        <f t="shared" si="7"/>
        <v>6</v>
      </c>
      <c r="I20">
        <f t="shared" si="7"/>
        <v>7.666666666666667</v>
      </c>
      <c r="J20">
        <f t="shared" si="7"/>
        <v>7.6666666666666661</v>
      </c>
      <c r="K20">
        <f t="shared" si="7"/>
        <v>9</v>
      </c>
      <c r="L20">
        <f t="shared" si="7"/>
        <v>12</v>
      </c>
      <c r="M20">
        <f t="shared" si="7"/>
        <v>11.666666666666666</v>
      </c>
      <c r="N20">
        <f t="shared" si="7"/>
        <v>19.666666666666664</v>
      </c>
      <c r="O20">
        <f t="shared" si="7"/>
        <v>16.666666666666668</v>
      </c>
      <c r="P20">
        <f t="shared" si="7"/>
        <v>23.333333333333336</v>
      </c>
      <c r="Q20">
        <f t="shared" si="7"/>
        <v>23.333333333333332</v>
      </c>
      <c r="R20">
        <f t="shared" si="7"/>
        <v>26.000000000000004</v>
      </c>
      <c r="S20">
        <f t="shared" si="7"/>
        <v>50.333333333333336</v>
      </c>
      <c r="T20">
        <f t="shared" si="7"/>
        <v>238.33333333333331</v>
      </c>
      <c r="W20" t="s">
        <v>53</v>
      </c>
      <c r="X20">
        <f>SUM(X5,X7,X8,X9,X12,X13,X14,X15,X16,X17,X19)</f>
        <v>53.999999999999993</v>
      </c>
      <c r="Y20">
        <f t="shared" ref="Y20:AO20" si="8">SUM(Y5,Y7,Y8,Y9,Y12,Y13,Y14,Y15,Y16,Y17,Y19)</f>
        <v>2.9999999999999991</v>
      </c>
      <c r="Z20">
        <f t="shared" si="8"/>
        <v>1.3333333333333333</v>
      </c>
      <c r="AA20">
        <f t="shared" si="8"/>
        <v>8</v>
      </c>
      <c r="AB20">
        <f t="shared" si="8"/>
        <v>29.666666666666671</v>
      </c>
      <c r="AC20">
        <f t="shared" si="8"/>
        <v>49.666666666666679</v>
      </c>
      <c r="AD20">
        <f t="shared" si="8"/>
        <v>55.999999999999993</v>
      </c>
      <c r="AE20">
        <f t="shared" si="8"/>
        <v>46</v>
      </c>
      <c r="AF20">
        <f t="shared" si="8"/>
        <v>43.666666666666671</v>
      </c>
      <c r="AG20">
        <f t="shared" si="8"/>
        <v>44.666666666666671</v>
      </c>
      <c r="AH20">
        <f t="shared" si="8"/>
        <v>42.333333333333329</v>
      </c>
      <c r="AI20">
        <f t="shared" si="8"/>
        <v>37.000000000000007</v>
      </c>
      <c r="AJ20">
        <f t="shared" si="8"/>
        <v>31.000000000000007</v>
      </c>
      <c r="AK20">
        <f t="shared" si="8"/>
        <v>24.666666666666668</v>
      </c>
      <c r="AL20">
        <f t="shared" si="8"/>
        <v>28.666666666666664</v>
      </c>
      <c r="AM20">
        <f t="shared" si="8"/>
        <v>31.333333333333329</v>
      </c>
      <c r="AN20">
        <f t="shared" si="8"/>
        <v>27.666666666666668</v>
      </c>
      <c r="AO20">
        <f t="shared" si="8"/>
        <v>54.000000000000007</v>
      </c>
      <c r="AP20">
        <f>SUM(AP5,AP7,AP8,AP9,AP12,AP13,AP14,AP15,AP16,AP17,AP19)</f>
        <v>612.66666666666674</v>
      </c>
      <c r="AQ20" s="8">
        <f t="shared" si="3"/>
        <v>0.29823138082102868</v>
      </c>
      <c r="AS20" t="s">
        <v>53</v>
      </c>
      <c r="AT20">
        <f>SUM(AT5,AT7,AT8,AT9,AT12,AT13,AT14,AT15,AT16,AT17,AT19)</f>
        <v>37.999999999999993</v>
      </c>
      <c r="AU20">
        <f t="shared" ref="AU20:BK20" si="9">SUM(AU5,AU7,AU8,AU9,AU12,AU13,AU14,AU15,AU16,AU17,AU19)</f>
        <v>3.6666666666666661</v>
      </c>
      <c r="AV20">
        <f t="shared" si="9"/>
        <v>1.3333333333333333</v>
      </c>
      <c r="AW20">
        <f t="shared" si="9"/>
        <v>3.3333333333333335</v>
      </c>
      <c r="AX20">
        <f t="shared" si="9"/>
        <v>25.666666666666661</v>
      </c>
      <c r="AY20">
        <f t="shared" si="9"/>
        <v>48.333333333333336</v>
      </c>
      <c r="AZ20">
        <f t="shared" si="9"/>
        <v>42.000000000000007</v>
      </c>
      <c r="BA20">
        <f t="shared" si="9"/>
        <v>36.000000000000007</v>
      </c>
      <c r="BB20">
        <f t="shared" si="9"/>
        <v>36</v>
      </c>
      <c r="BC20">
        <f t="shared" si="9"/>
        <v>36.999999999999993</v>
      </c>
      <c r="BD20">
        <f t="shared" si="9"/>
        <v>32.333333333333329</v>
      </c>
      <c r="BE20">
        <f t="shared" si="9"/>
        <v>36.666666666666679</v>
      </c>
      <c r="BF20">
        <f t="shared" si="9"/>
        <v>25.333333333333332</v>
      </c>
      <c r="BG20">
        <f t="shared" si="9"/>
        <v>22</v>
      </c>
      <c r="BH20">
        <f t="shared" si="9"/>
        <v>28.666666666666664</v>
      </c>
      <c r="BI20">
        <f t="shared" si="9"/>
        <v>24</v>
      </c>
      <c r="BJ20">
        <f t="shared" si="9"/>
        <v>28</v>
      </c>
      <c r="BK20">
        <f t="shared" si="9"/>
        <v>49.333333333333336</v>
      </c>
      <c r="BL20">
        <f>SUM(AT20:BK20)</f>
        <v>517.66666666666663</v>
      </c>
      <c r="BM20" s="8">
        <f t="shared" si="5"/>
        <v>0.2903889304412865</v>
      </c>
    </row>
    <row r="21" spans="1:66" x14ac:dyDescent="0.25">
      <c r="W21" t="s">
        <v>78</v>
      </c>
      <c r="X21">
        <f>SUM(X3:X19)</f>
        <v>65.333333333333329</v>
      </c>
      <c r="Y21">
        <f t="shared" ref="Y21:AO21" si="10">SUM(Y3:Y19)</f>
        <v>5.9999999999999991</v>
      </c>
      <c r="Z21">
        <f t="shared" si="10"/>
        <v>4.6666666666666661</v>
      </c>
      <c r="AA21">
        <f t="shared" si="10"/>
        <v>11.333333333333332</v>
      </c>
      <c r="AB21">
        <f t="shared" si="10"/>
        <v>37.666666666666671</v>
      </c>
      <c r="AC21">
        <f t="shared" si="10"/>
        <v>60.000000000000014</v>
      </c>
      <c r="AD21">
        <f t="shared" si="10"/>
        <v>69.333333333333314</v>
      </c>
      <c r="AE21">
        <f t="shared" si="10"/>
        <v>67</v>
      </c>
      <c r="AF21">
        <f t="shared" si="10"/>
        <v>74.333333333333343</v>
      </c>
      <c r="AG21">
        <f t="shared" si="10"/>
        <v>83.666666666666686</v>
      </c>
      <c r="AH21">
        <f t="shared" si="10"/>
        <v>91</v>
      </c>
      <c r="AI21">
        <f t="shared" si="10"/>
        <v>115.33333333333333</v>
      </c>
      <c r="AJ21">
        <f t="shared" si="10"/>
        <v>120.66666666666667</v>
      </c>
      <c r="AK21">
        <f t="shared" si="10"/>
        <v>130.33333333333331</v>
      </c>
      <c r="AL21">
        <f t="shared" si="10"/>
        <v>176.33333333333334</v>
      </c>
      <c r="AM21">
        <f t="shared" si="10"/>
        <v>201.66666666666666</v>
      </c>
      <c r="AN21">
        <f t="shared" si="10"/>
        <v>233.66666666666666</v>
      </c>
      <c r="AO21">
        <f t="shared" si="10"/>
        <v>506.00000000000017</v>
      </c>
      <c r="AP21">
        <f>SUM(AP3:AP19)</f>
        <v>2054.3333333333339</v>
      </c>
      <c r="AS21" t="s">
        <v>78</v>
      </c>
      <c r="AT21">
        <f>SUM(AT3:AT19)</f>
        <v>42.999999999999993</v>
      </c>
      <c r="AU21">
        <f t="shared" ref="AU21:BL21" si="11">SUM(AU3:AU19)</f>
        <v>6.6666666666666661</v>
      </c>
      <c r="AV21">
        <f t="shared" si="11"/>
        <v>2.6666666666666665</v>
      </c>
      <c r="AW21">
        <f t="shared" si="11"/>
        <v>5.3333333333333339</v>
      </c>
      <c r="AX21">
        <f t="shared" si="11"/>
        <v>28.999999999999996</v>
      </c>
      <c r="AY21">
        <f t="shared" si="11"/>
        <v>55.666666666666664</v>
      </c>
      <c r="AZ21">
        <f t="shared" si="11"/>
        <v>50.666666666666679</v>
      </c>
      <c r="BA21">
        <f t="shared" si="11"/>
        <v>57.666666666666671</v>
      </c>
      <c r="BB21">
        <f t="shared" si="11"/>
        <v>69.333333333333343</v>
      </c>
      <c r="BC21">
        <f t="shared" si="11"/>
        <v>77.666666666666657</v>
      </c>
      <c r="BD21">
        <f t="shared" si="11"/>
        <v>90.000000000000014</v>
      </c>
      <c r="BE21">
        <f t="shared" si="11"/>
        <v>121</v>
      </c>
      <c r="BF21">
        <f t="shared" si="11"/>
        <v>129</v>
      </c>
      <c r="BG21">
        <f t="shared" si="11"/>
        <v>132.33333333333334</v>
      </c>
      <c r="BH21">
        <f t="shared" si="11"/>
        <v>160</v>
      </c>
      <c r="BI21">
        <f t="shared" si="11"/>
        <v>172.33333333333334</v>
      </c>
      <c r="BJ21">
        <f t="shared" si="11"/>
        <v>208.33333333333331</v>
      </c>
      <c r="BK21">
        <f t="shared" si="11"/>
        <v>372.00000000000006</v>
      </c>
      <c r="BL21">
        <f t="shared" si="11"/>
        <v>1782.6666666666663</v>
      </c>
    </row>
    <row r="25" spans="1:66" ht="15" customHeight="1" x14ac:dyDescent="0.25">
      <c r="A25" s="7" t="s">
        <v>50</v>
      </c>
    </row>
    <row r="26" spans="1:66" ht="15" customHeight="1" x14ac:dyDescent="0.25"/>
    <row r="27" spans="1:66" x14ac:dyDescent="0.25">
      <c r="A27" s="2" t="s">
        <v>54</v>
      </c>
      <c r="B27" s="7" t="s">
        <v>26</v>
      </c>
      <c r="C27" s="30" t="s">
        <v>59</v>
      </c>
    </row>
    <row r="28" spans="1:66" x14ac:dyDescent="0.25">
      <c r="A28" s="5" t="s">
        <v>55</v>
      </c>
      <c r="B28" s="28">
        <f>100-C28</f>
        <v>91.328671328671334</v>
      </c>
      <c r="C28" s="31">
        <f>U17*100</f>
        <v>8.6713286713286717</v>
      </c>
    </row>
    <row r="29" spans="1:66" x14ac:dyDescent="0.25">
      <c r="A29" s="5" t="s">
        <v>56</v>
      </c>
      <c r="B29" s="28">
        <f t="shared" ref="B29:B30" si="12">100-C29</f>
        <v>91.562550705825089</v>
      </c>
      <c r="C29" s="7">
        <f>AQ18*100</f>
        <v>8.4374492941749146</v>
      </c>
    </row>
    <row r="30" spans="1:66" x14ac:dyDescent="0.25">
      <c r="A30" s="5" t="s">
        <v>57</v>
      </c>
      <c r="B30" s="28">
        <f t="shared" si="12"/>
        <v>90.650710545998507</v>
      </c>
      <c r="C30" s="7">
        <f>BM18*100</f>
        <v>9.3492894540014948</v>
      </c>
    </row>
    <row r="31" spans="1:66" x14ac:dyDescent="0.25">
      <c r="A31" s="6" t="s">
        <v>58</v>
      </c>
      <c r="B31">
        <f>SLOPE(B28:B30,C28:C30)</f>
        <v>-1.0000000000000027</v>
      </c>
    </row>
    <row r="33" spans="1:20" x14ac:dyDescent="0.25">
      <c r="A33" s="7" t="s">
        <v>83</v>
      </c>
    </row>
    <row r="35" spans="1:20" x14ac:dyDescent="0.25">
      <c r="A35" t="s">
        <v>84</v>
      </c>
    </row>
    <row r="36" spans="1:20" x14ac:dyDescent="0.25">
      <c r="A36" s="1" t="s">
        <v>0</v>
      </c>
      <c r="B36" s="1" t="s">
        <v>1</v>
      </c>
      <c r="C36" s="1" t="s">
        <v>2</v>
      </c>
      <c r="D36" s="1" t="s">
        <v>3</v>
      </c>
      <c r="E36" s="1" t="s">
        <v>4</v>
      </c>
      <c r="F36" s="1" t="s">
        <v>5</v>
      </c>
      <c r="G36" s="1" t="s">
        <v>6</v>
      </c>
      <c r="H36" s="1" t="s">
        <v>7</v>
      </c>
      <c r="I36" s="1" t="s">
        <v>8</v>
      </c>
      <c r="J36" s="1" t="s">
        <v>9</v>
      </c>
      <c r="K36" s="1" t="s">
        <v>10</v>
      </c>
      <c r="L36" s="1" t="s">
        <v>11</v>
      </c>
      <c r="M36" s="1" t="s">
        <v>12</v>
      </c>
      <c r="N36" s="1" t="s">
        <v>13</v>
      </c>
      <c r="O36" s="1" t="s">
        <v>14</v>
      </c>
      <c r="P36" s="1" t="s">
        <v>15</v>
      </c>
      <c r="Q36" s="1" t="s">
        <v>16</v>
      </c>
      <c r="R36" s="1" t="s">
        <v>17</v>
      </c>
      <c r="S36" s="1" t="s">
        <v>18</v>
      </c>
      <c r="T36" s="1" t="s">
        <v>19</v>
      </c>
    </row>
    <row r="37" spans="1:20" x14ac:dyDescent="0.25">
      <c r="A37" s="3" t="s">
        <v>26</v>
      </c>
      <c r="B37">
        <f>B9+X10+AT10</f>
        <v>2.333333333333333</v>
      </c>
      <c r="C37">
        <f t="shared" ref="C37:S37" si="13">C9+Y10+AU10</f>
        <v>0</v>
      </c>
      <c r="D37">
        <f t="shared" si="13"/>
        <v>0.66666666666666663</v>
      </c>
      <c r="E37">
        <f t="shared" si="13"/>
        <v>1.3333333333333333</v>
      </c>
      <c r="F37">
        <f t="shared" si="13"/>
        <v>2.0000000000000004</v>
      </c>
      <c r="G37">
        <f t="shared" si="13"/>
        <v>3</v>
      </c>
      <c r="H37">
        <f t="shared" si="13"/>
        <v>3.666666666666667</v>
      </c>
      <c r="I37">
        <f t="shared" si="13"/>
        <v>11</v>
      </c>
      <c r="J37">
        <f t="shared" si="13"/>
        <v>16.666666666666668</v>
      </c>
      <c r="K37">
        <f t="shared" si="13"/>
        <v>22</v>
      </c>
      <c r="L37">
        <f t="shared" si="13"/>
        <v>29.666666666666657</v>
      </c>
      <c r="M37">
        <f t="shared" si="13"/>
        <v>47.666666666666657</v>
      </c>
      <c r="N37">
        <f t="shared" si="13"/>
        <v>73.666666666666657</v>
      </c>
      <c r="O37">
        <f t="shared" si="13"/>
        <v>81</v>
      </c>
      <c r="P37">
        <f t="shared" si="13"/>
        <v>111.66666666666667</v>
      </c>
      <c r="Q37">
        <f t="shared" si="13"/>
        <v>120.66666666666667</v>
      </c>
      <c r="R37">
        <f t="shared" si="13"/>
        <v>149</v>
      </c>
      <c r="S37">
        <f t="shared" si="13"/>
        <v>319.99999999999994</v>
      </c>
      <c r="T37">
        <f>SUM(B37:S37)</f>
        <v>996</v>
      </c>
    </row>
    <row r="38" spans="1:20" x14ac:dyDescent="0.25">
      <c r="A38" s="34" t="s">
        <v>34</v>
      </c>
      <c r="B38" s="34">
        <f>B17+X18+AT18</f>
        <v>2.333333333333333</v>
      </c>
      <c r="C38" s="34">
        <f t="shared" ref="C38:S38" si="14">C17+Y18+AU18</f>
        <v>0.33333333333333331</v>
      </c>
      <c r="D38" s="34">
        <f t="shared" si="14"/>
        <v>0.33333333333333331</v>
      </c>
      <c r="E38" s="34">
        <f t="shared" si="14"/>
        <v>1.3333333333333333</v>
      </c>
      <c r="F38" s="34">
        <f t="shared" si="14"/>
        <v>2</v>
      </c>
      <c r="G38" s="34">
        <f t="shared" si="14"/>
        <v>2.9999999999999996</v>
      </c>
      <c r="H38" s="34">
        <f t="shared" si="14"/>
        <v>2</v>
      </c>
      <c r="I38" s="34">
        <f t="shared" si="14"/>
        <v>8</v>
      </c>
      <c r="J38" s="34">
        <f t="shared" si="14"/>
        <v>14.333333333333334</v>
      </c>
      <c r="K38" s="34">
        <f t="shared" si="14"/>
        <v>14.666666666666666</v>
      </c>
      <c r="L38" s="34">
        <f t="shared" si="14"/>
        <v>19.333333333333336</v>
      </c>
      <c r="M38" s="34">
        <f t="shared" si="14"/>
        <v>32.666666666666671</v>
      </c>
      <c r="N38" s="34">
        <f t="shared" si="14"/>
        <v>28.666666666666664</v>
      </c>
      <c r="O38" s="34">
        <f t="shared" si="14"/>
        <v>31.333333333333336</v>
      </c>
      <c r="P38" s="34">
        <f t="shared" si="14"/>
        <v>35.666666666666671</v>
      </c>
      <c r="Q38" s="34">
        <f t="shared" si="14"/>
        <v>31.666666666666664</v>
      </c>
      <c r="R38" s="34">
        <f t="shared" si="14"/>
        <v>38.333333333333343</v>
      </c>
      <c r="S38" s="34">
        <f t="shared" si="14"/>
        <v>94.666666666666657</v>
      </c>
      <c r="T38" s="34">
        <f t="shared" ref="T38" si="15">SUM(B38:S38)</f>
        <v>360.66666666666663</v>
      </c>
    </row>
    <row r="39" spans="1:20" x14ac:dyDescent="0.25">
      <c r="A39" t="s">
        <v>19</v>
      </c>
      <c r="B39">
        <f t="shared" ref="B39:T39" si="16">SUM(B37:B38)</f>
        <v>4.6666666666666661</v>
      </c>
      <c r="C39">
        <f t="shared" si="16"/>
        <v>0.33333333333333331</v>
      </c>
      <c r="D39">
        <f t="shared" si="16"/>
        <v>1</v>
      </c>
      <c r="E39">
        <f t="shared" si="16"/>
        <v>2.6666666666666665</v>
      </c>
      <c r="F39">
        <f t="shared" si="16"/>
        <v>4</v>
      </c>
      <c r="G39">
        <f t="shared" si="16"/>
        <v>6</v>
      </c>
      <c r="H39">
        <f t="shared" si="16"/>
        <v>5.666666666666667</v>
      </c>
      <c r="I39">
        <f t="shared" si="16"/>
        <v>19</v>
      </c>
      <c r="J39">
        <f t="shared" si="16"/>
        <v>31</v>
      </c>
      <c r="K39">
        <f t="shared" si="16"/>
        <v>36.666666666666664</v>
      </c>
      <c r="L39">
        <f t="shared" si="16"/>
        <v>48.999999999999993</v>
      </c>
      <c r="M39">
        <f t="shared" si="16"/>
        <v>80.333333333333329</v>
      </c>
      <c r="N39">
        <f t="shared" si="16"/>
        <v>102.33333333333331</v>
      </c>
      <c r="O39">
        <f t="shared" si="16"/>
        <v>112.33333333333334</v>
      </c>
      <c r="P39">
        <f t="shared" si="16"/>
        <v>147.33333333333334</v>
      </c>
      <c r="Q39">
        <f t="shared" si="16"/>
        <v>152.33333333333334</v>
      </c>
      <c r="R39">
        <f t="shared" si="16"/>
        <v>187.33333333333334</v>
      </c>
      <c r="S39">
        <f t="shared" si="16"/>
        <v>414.66666666666663</v>
      </c>
      <c r="T39">
        <f t="shared" si="16"/>
        <v>1356.6666666666665</v>
      </c>
    </row>
    <row r="44" spans="1:20" x14ac:dyDescent="0.25">
      <c r="A44" t="s">
        <v>84</v>
      </c>
    </row>
    <row r="45" spans="1:20" x14ac:dyDescent="0.25">
      <c r="A45" s="1" t="s">
        <v>0</v>
      </c>
      <c r="B45" s="1" t="s">
        <v>1</v>
      </c>
      <c r="C45" s="1" t="s">
        <v>2</v>
      </c>
      <c r="D45" s="1" t="s">
        <v>3</v>
      </c>
      <c r="E45" s="1" t="s">
        <v>4</v>
      </c>
      <c r="F45" s="1" t="s">
        <v>5</v>
      </c>
      <c r="G45" s="1" t="s">
        <v>6</v>
      </c>
      <c r="H45" s="1" t="s">
        <v>7</v>
      </c>
      <c r="I45" s="1" t="s">
        <v>8</v>
      </c>
      <c r="J45" s="1" t="s">
        <v>9</v>
      </c>
      <c r="K45" s="1" t="s">
        <v>10</v>
      </c>
      <c r="L45" s="1" t="s">
        <v>11</v>
      </c>
      <c r="M45" s="1" t="s">
        <v>12</v>
      </c>
      <c r="N45" s="1" t="s">
        <v>13</v>
      </c>
      <c r="O45" s="1" t="s">
        <v>14</v>
      </c>
      <c r="P45" s="1" t="s">
        <v>15</v>
      </c>
      <c r="Q45" s="1" t="s">
        <v>16</v>
      </c>
      <c r="R45" s="1" t="s">
        <v>17</v>
      </c>
      <c r="S45" s="1" t="s">
        <v>18</v>
      </c>
      <c r="T45" s="1" t="s">
        <v>19</v>
      </c>
    </row>
    <row r="46" spans="1:20" x14ac:dyDescent="0.25">
      <c r="A46" s="3" t="s">
        <v>26</v>
      </c>
      <c r="B46">
        <f>B37-($B$31*B38)</f>
        <v>4.6666666666666723</v>
      </c>
      <c r="C46">
        <f t="shared" ref="C46:S46" si="17">C37-($B$31*C38)</f>
        <v>0.3333333333333342</v>
      </c>
      <c r="D46">
        <f t="shared" si="17"/>
        <v>1.0000000000000009</v>
      </c>
      <c r="E46">
        <f t="shared" si="17"/>
        <v>2.6666666666666701</v>
      </c>
      <c r="F46">
        <f t="shared" si="17"/>
        <v>4.0000000000000053</v>
      </c>
      <c r="G46">
        <f t="shared" si="17"/>
        <v>6.0000000000000071</v>
      </c>
      <c r="H46">
        <f t="shared" si="17"/>
        <v>5.6666666666666723</v>
      </c>
      <c r="I46">
        <f t="shared" si="17"/>
        <v>19.000000000000021</v>
      </c>
      <c r="J46">
        <f t="shared" si="17"/>
        <v>31.000000000000039</v>
      </c>
      <c r="K46">
        <f t="shared" si="17"/>
        <v>36.666666666666707</v>
      </c>
      <c r="L46">
        <f t="shared" si="17"/>
        <v>49.000000000000043</v>
      </c>
      <c r="M46">
        <f t="shared" si="17"/>
        <v>80.333333333333414</v>
      </c>
      <c r="N46">
        <f t="shared" si="17"/>
        <v>102.3333333333334</v>
      </c>
      <c r="O46">
        <f t="shared" si="17"/>
        <v>112.33333333333343</v>
      </c>
      <c r="P46">
        <f t="shared" si="17"/>
        <v>147.33333333333343</v>
      </c>
      <c r="Q46">
        <f t="shared" si="17"/>
        <v>152.33333333333343</v>
      </c>
      <c r="R46">
        <f t="shared" si="17"/>
        <v>187.33333333333343</v>
      </c>
      <c r="S46">
        <f t="shared" si="17"/>
        <v>414.66666666666686</v>
      </c>
      <c r="T46">
        <f>SUM(B46:S46)</f>
        <v>1356.6666666666674</v>
      </c>
    </row>
    <row r="47" spans="1:20" x14ac:dyDescent="0.25">
      <c r="A47" s="34" t="s">
        <v>34</v>
      </c>
      <c r="B47" s="34">
        <v>0</v>
      </c>
      <c r="C47" s="34">
        <v>0</v>
      </c>
      <c r="D47" s="34">
        <v>0</v>
      </c>
      <c r="E47" s="34">
        <v>0</v>
      </c>
      <c r="F47" s="34">
        <v>0</v>
      </c>
      <c r="G47" s="34">
        <v>0</v>
      </c>
      <c r="H47" s="34">
        <v>0</v>
      </c>
      <c r="I47" s="34">
        <v>0</v>
      </c>
      <c r="J47" s="34">
        <v>0</v>
      </c>
      <c r="K47" s="34">
        <v>0</v>
      </c>
      <c r="L47" s="34">
        <v>0</v>
      </c>
      <c r="M47" s="34">
        <v>0</v>
      </c>
      <c r="N47" s="34">
        <v>0</v>
      </c>
      <c r="O47" s="34">
        <v>0</v>
      </c>
      <c r="P47" s="34">
        <v>0</v>
      </c>
      <c r="Q47" s="34">
        <v>0</v>
      </c>
      <c r="R47" s="34">
        <v>0</v>
      </c>
      <c r="S47" s="34">
        <v>0</v>
      </c>
      <c r="T47" s="34">
        <f t="shared" ref="T47" si="18">SUM(B47:S47)</f>
        <v>0</v>
      </c>
    </row>
    <row r="48" spans="1:20" x14ac:dyDescent="0.25">
      <c r="A48" t="s">
        <v>19</v>
      </c>
      <c r="B48">
        <f t="shared" ref="B48:T48" si="19">SUM(B46:B47)</f>
        <v>4.6666666666666723</v>
      </c>
      <c r="C48">
        <f t="shared" si="19"/>
        <v>0.3333333333333342</v>
      </c>
      <c r="D48">
        <f t="shared" si="19"/>
        <v>1.0000000000000009</v>
      </c>
      <c r="E48">
        <f t="shared" si="19"/>
        <v>2.6666666666666701</v>
      </c>
      <c r="F48">
        <f t="shared" si="19"/>
        <v>4.0000000000000053</v>
      </c>
      <c r="G48">
        <f t="shared" si="19"/>
        <v>6.0000000000000071</v>
      </c>
      <c r="H48">
        <f t="shared" si="19"/>
        <v>5.6666666666666723</v>
      </c>
      <c r="I48">
        <f t="shared" si="19"/>
        <v>19.000000000000021</v>
      </c>
      <c r="J48">
        <f t="shared" si="19"/>
        <v>31.000000000000039</v>
      </c>
      <c r="K48">
        <f t="shared" si="19"/>
        <v>36.666666666666707</v>
      </c>
      <c r="L48">
        <f t="shared" si="19"/>
        <v>49.000000000000043</v>
      </c>
      <c r="M48">
        <f t="shared" si="19"/>
        <v>80.333333333333414</v>
      </c>
      <c r="N48">
        <f t="shared" si="19"/>
        <v>102.3333333333334</v>
      </c>
      <c r="O48">
        <f t="shared" si="19"/>
        <v>112.33333333333343</v>
      </c>
      <c r="P48">
        <f t="shared" si="19"/>
        <v>147.33333333333343</v>
      </c>
      <c r="Q48">
        <f t="shared" si="19"/>
        <v>152.33333333333343</v>
      </c>
      <c r="R48">
        <f t="shared" si="19"/>
        <v>187.33333333333343</v>
      </c>
      <c r="S48">
        <f t="shared" si="19"/>
        <v>414.66666666666686</v>
      </c>
      <c r="T48">
        <f t="shared" si="19"/>
        <v>1356.6666666666674</v>
      </c>
    </row>
  </sheetData>
  <mergeCells count="3">
    <mergeCell ref="A1:T1"/>
    <mergeCell ref="W1:AP1"/>
    <mergeCell ref="AS1:BL1"/>
  </mergeCells>
  <conditionalFormatting sqref="U3:U19">
    <cfRule type="colorScale" priority="3">
      <colorScale>
        <cfvo type="min"/>
        <cfvo type="max"/>
        <color rgb="FFFCFCFF"/>
        <color rgb="FFF8696B"/>
      </colorScale>
    </cfRule>
  </conditionalFormatting>
  <conditionalFormatting sqref="AQ3:AQ20">
    <cfRule type="colorScale" priority="2">
      <colorScale>
        <cfvo type="min"/>
        <cfvo type="max"/>
        <color rgb="FFFCFCFF"/>
        <color rgb="FFF8696B"/>
      </colorScale>
    </cfRule>
  </conditionalFormatting>
  <conditionalFormatting sqref="BM3:BM20">
    <cfRule type="colorScale" priority="1">
      <colorScale>
        <cfvo type="min"/>
        <cfvo type="max"/>
        <color rgb="FFFCFCFF"/>
        <color rgb="FFF8696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PASSO 3</vt:lpstr>
      <vt:lpstr>F_2018</vt:lpstr>
      <vt:lpstr>M_2018</vt:lpstr>
      <vt:lpstr>F_2021</vt:lpstr>
      <vt:lpstr>M_2021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Schênia taynna</cp:lastModifiedBy>
  <dcterms:created xsi:type="dcterms:W3CDTF">2024-05-05T15:24:36Z</dcterms:created>
  <dcterms:modified xsi:type="dcterms:W3CDTF">2024-05-12T15:54:31Z</dcterms:modified>
</cp:coreProperties>
</file>