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showInkAnnotation="0" autoCompressPictures="0"/>
  <bookViews>
    <workbookView xWindow="26360" yWindow="2420" windowWidth="23200" windowHeight="24040" tabRatio="500" activeTab="2"/>
  </bookViews>
  <sheets>
    <sheet name="9Jul2018" sheetId="1" r:id="rId1"/>
    <sheet name="16Jul2018" sheetId="2" r:id="rId2"/>
    <sheet name="17Jul2018" sheetId="3" r:id="rId3"/>
  </sheets>
  <definedNames>
    <definedName name="_xlnm._FilterDatabase" localSheetId="2" hidden="1">'17Jul2018'!$A$191:$AI$272</definedName>
    <definedName name="_xlnm._FilterDatabase" localSheetId="0" hidden="1">'9Jul2018'!$A$140:$AJ$140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H233" i="3" l="1"/>
  <c r="AH234" i="3"/>
  <c r="AH235" i="3"/>
  <c r="AH237" i="3"/>
  <c r="AH238" i="3"/>
  <c r="AH194" i="3"/>
  <c r="AH195" i="3"/>
  <c r="AH196" i="3"/>
  <c r="AH197" i="3"/>
  <c r="AH198" i="3"/>
  <c r="AH199" i="3"/>
  <c r="AH200" i="3"/>
  <c r="AH201" i="3"/>
  <c r="AH202" i="3"/>
  <c r="AH203" i="3"/>
  <c r="AH204" i="3"/>
  <c r="AH205" i="3"/>
  <c r="AH206" i="3"/>
  <c r="AH207" i="3"/>
  <c r="AH208" i="3"/>
  <c r="AH209" i="3"/>
  <c r="AH210" i="3"/>
  <c r="AH211" i="3"/>
  <c r="AH212" i="3"/>
  <c r="AH213" i="3"/>
  <c r="AH214" i="3"/>
  <c r="AH215" i="3"/>
  <c r="AH216" i="3"/>
  <c r="AH217" i="3"/>
  <c r="AH218" i="3"/>
  <c r="AH219" i="3"/>
  <c r="AH220" i="3"/>
  <c r="AH221" i="3"/>
  <c r="AH222" i="3"/>
  <c r="AH223" i="3"/>
  <c r="AH224" i="3"/>
  <c r="AH225" i="3"/>
  <c r="AH226" i="3"/>
  <c r="AH227" i="3"/>
  <c r="AH228" i="3"/>
  <c r="AH229" i="3"/>
  <c r="AH230" i="3"/>
  <c r="AH231" i="3"/>
  <c r="AH232" i="3"/>
  <c r="AH193" i="3"/>
  <c r="AH71" i="3"/>
  <c r="AH72" i="3"/>
  <c r="AH73" i="3"/>
  <c r="AH75" i="3"/>
  <c r="AH76" i="3"/>
  <c r="AH12" i="3"/>
  <c r="AH13" i="3"/>
  <c r="AH14" i="3"/>
  <c r="AH15" i="3"/>
  <c r="AH16" i="3"/>
  <c r="AH17" i="3"/>
  <c r="AH18" i="3"/>
  <c r="AH19" i="3"/>
  <c r="AH20" i="3"/>
  <c r="AH21" i="3"/>
  <c r="AH22" i="3"/>
  <c r="AH23" i="3"/>
  <c r="AH24" i="3"/>
  <c r="AH25" i="3"/>
  <c r="AH26" i="3"/>
  <c r="AH27" i="3"/>
  <c r="AH28" i="3"/>
  <c r="AH29" i="3"/>
  <c r="AH30" i="3"/>
  <c r="AH31" i="3"/>
  <c r="AH32" i="3"/>
  <c r="AH33" i="3"/>
  <c r="AH34" i="3"/>
  <c r="AH35" i="3"/>
  <c r="AH36" i="3"/>
  <c r="AH37" i="3"/>
  <c r="AH38" i="3"/>
  <c r="AH39" i="3"/>
  <c r="AH40" i="3"/>
  <c r="AH41" i="3"/>
  <c r="AH42" i="3"/>
  <c r="AH43" i="3"/>
  <c r="AH44" i="3"/>
  <c r="AH45" i="3"/>
  <c r="AH46" i="3"/>
  <c r="AH47" i="3"/>
  <c r="AH48" i="3"/>
  <c r="AH49" i="3"/>
  <c r="AH50" i="3"/>
  <c r="AH51" i="3"/>
  <c r="AH52" i="3"/>
  <c r="AH53" i="3"/>
  <c r="AH54" i="3"/>
  <c r="AH55" i="3"/>
  <c r="AH56" i="3"/>
  <c r="AH57" i="3"/>
  <c r="AH58" i="3"/>
  <c r="AH59" i="3"/>
  <c r="AH60" i="3"/>
  <c r="AH61" i="3"/>
  <c r="AH62" i="3"/>
  <c r="AH63" i="3"/>
  <c r="AH64" i="3"/>
  <c r="AH65" i="3"/>
  <c r="AH66" i="3"/>
  <c r="AH67" i="3"/>
  <c r="AH68" i="3"/>
  <c r="AH69" i="3"/>
  <c r="AH70" i="3"/>
  <c r="AH11" i="3"/>
  <c r="AF233" i="3"/>
  <c r="AG233" i="3"/>
  <c r="AF234" i="3"/>
  <c r="AG234" i="3"/>
  <c r="AF235" i="3"/>
  <c r="AG235" i="3"/>
  <c r="AF237" i="3"/>
  <c r="AG237" i="3"/>
  <c r="AF238" i="3"/>
  <c r="AG238" i="3"/>
  <c r="AE238" i="3"/>
  <c r="AE237" i="3"/>
  <c r="AE234" i="3"/>
  <c r="AE235" i="3"/>
  <c r="AE233" i="3"/>
  <c r="AA237" i="3"/>
  <c r="AA238" i="3"/>
  <c r="AA235" i="3"/>
  <c r="AA234" i="3"/>
  <c r="AA233" i="3"/>
  <c r="AF194" i="3"/>
  <c r="AG194" i="3"/>
  <c r="AF195" i="3"/>
  <c r="AG195" i="3"/>
  <c r="AF196" i="3"/>
  <c r="AG196" i="3"/>
  <c r="AF197" i="3"/>
  <c r="AG197" i="3"/>
  <c r="AF198" i="3"/>
  <c r="AG198" i="3"/>
  <c r="AF199" i="3"/>
  <c r="AG199" i="3"/>
  <c r="AF200" i="3"/>
  <c r="AG200" i="3"/>
  <c r="AF201" i="3"/>
  <c r="AG201" i="3"/>
  <c r="AF202" i="3"/>
  <c r="AG202" i="3"/>
  <c r="AF203" i="3"/>
  <c r="AG203" i="3"/>
  <c r="AF204" i="3"/>
  <c r="AG204" i="3"/>
  <c r="AF205" i="3"/>
  <c r="AG205" i="3"/>
  <c r="AF206" i="3"/>
  <c r="AG206" i="3"/>
  <c r="AF207" i="3"/>
  <c r="AG207" i="3"/>
  <c r="AF208" i="3"/>
  <c r="AG208" i="3"/>
  <c r="AF209" i="3"/>
  <c r="AG209" i="3"/>
  <c r="AF210" i="3"/>
  <c r="AG210" i="3"/>
  <c r="AF211" i="3"/>
  <c r="AG211" i="3"/>
  <c r="AF212" i="3"/>
  <c r="AG212" i="3"/>
  <c r="AF213" i="3"/>
  <c r="AG213" i="3"/>
  <c r="AF214" i="3"/>
  <c r="AG214" i="3"/>
  <c r="AF215" i="3"/>
  <c r="AG215" i="3"/>
  <c r="AF216" i="3"/>
  <c r="AG216" i="3"/>
  <c r="AF217" i="3"/>
  <c r="AG217" i="3"/>
  <c r="AF218" i="3"/>
  <c r="AG218" i="3"/>
  <c r="AF219" i="3"/>
  <c r="AG219" i="3"/>
  <c r="AF220" i="3"/>
  <c r="AG220" i="3"/>
  <c r="AF221" i="3"/>
  <c r="AG221" i="3"/>
  <c r="AF222" i="3"/>
  <c r="AG222" i="3"/>
  <c r="AF223" i="3"/>
  <c r="AG223" i="3"/>
  <c r="AF224" i="3"/>
  <c r="AG224" i="3"/>
  <c r="AF225" i="3"/>
  <c r="AG225" i="3"/>
  <c r="AF226" i="3"/>
  <c r="AG226" i="3"/>
  <c r="AF227" i="3"/>
  <c r="AG227" i="3"/>
  <c r="AF228" i="3"/>
  <c r="AG228" i="3"/>
  <c r="AF229" i="3"/>
  <c r="AG229" i="3"/>
  <c r="AF230" i="3"/>
  <c r="AG230" i="3"/>
  <c r="AF231" i="3"/>
  <c r="AG231" i="3"/>
  <c r="AF232" i="3"/>
  <c r="AG232" i="3"/>
  <c r="AG193" i="3"/>
  <c r="AF193" i="3"/>
  <c r="L273" i="3"/>
  <c r="N273" i="3"/>
  <c r="O273" i="3"/>
  <c r="P273" i="3"/>
  <c r="Q273" i="3"/>
  <c r="S273" i="3"/>
  <c r="T273" i="3"/>
  <c r="L274" i="3"/>
  <c r="N274" i="3"/>
  <c r="O274" i="3"/>
  <c r="P274" i="3"/>
  <c r="Q274" i="3"/>
  <c r="S274" i="3"/>
  <c r="T274" i="3"/>
  <c r="L275" i="3"/>
  <c r="N275" i="3"/>
  <c r="O275" i="3"/>
  <c r="P275" i="3"/>
  <c r="Q275" i="3"/>
  <c r="S275" i="3"/>
  <c r="T275" i="3"/>
  <c r="L277" i="3"/>
  <c r="N277" i="3"/>
  <c r="O277" i="3"/>
  <c r="P277" i="3"/>
  <c r="Q277" i="3"/>
  <c r="S277" i="3"/>
  <c r="T277" i="3"/>
  <c r="L278" i="3"/>
  <c r="N278" i="3"/>
  <c r="O278" i="3"/>
  <c r="P278" i="3"/>
  <c r="Q278" i="3"/>
  <c r="S278" i="3"/>
  <c r="T278" i="3"/>
  <c r="K278" i="3"/>
  <c r="K277" i="3"/>
  <c r="K275" i="3"/>
  <c r="K274" i="3"/>
  <c r="K273" i="3"/>
  <c r="D195" i="3"/>
  <c r="D197" i="3"/>
  <c r="D199" i="3"/>
  <c r="D201" i="3"/>
  <c r="D203" i="3"/>
  <c r="D205" i="3"/>
  <c r="D207" i="3"/>
  <c r="D209" i="3"/>
  <c r="D211" i="3"/>
  <c r="D213" i="3"/>
  <c r="D215" i="3"/>
  <c r="D217" i="3"/>
  <c r="D219" i="3"/>
  <c r="D221" i="3"/>
  <c r="D223" i="3"/>
  <c r="D225" i="3"/>
  <c r="D227" i="3"/>
  <c r="D229" i="3"/>
  <c r="D231" i="3"/>
  <c r="D233" i="3"/>
  <c r="D235" i="3"/>
  <c r="D237" i="3"/>
  <c r="D239" i="3"/>
  <c r="D241" i="3"/>
  <c r="D243" i="3"/>
  <c r="D245" i="3"/>
  <c r="D247" i="3"/>
  <c r="D249" i="3"/>
  <c r="D251" i="3"/>
  <c r="D253" i="3"/>
  <c r="D255" i="3"/>
  <c r="D257" i="3"/>
  <c r="D259" i="3"/>
  <c r="D261" i="3"/>
  <c r="D263" i="3"/>
  <c r="D265" i="3"/>
  <c r="D267" i="3"/>
  <c r="D269" i="3"/>
  <c r="D271" i="3"/>
  <c r="D193" i="3"/>
  <c r="L182" i="3"/>
  <c r="N182" i="3"/>
  <c r="O182" i="3"/>
  <c r="P182" i="3"/>
  <c r="Q182" i="3"/>
  <c r="S182" i="3"/>
  <c r="T182" i="3"/>
  <c r="L183" i="3"/>
  <c r="N183" i="3"/>
  <c r="O183" i="3"/>
  <c r="P183" i="3"/>
  <c r="Q183" i="3"/>
  <c r="S183" i="3"/>
  <c r="T183" i="3"/>
  <c r="L184" i="3"/>
  <c r="N184" i="3"/>
  <c r="O184" i="3"/>
  <c r="P184" i="3"/>
  <c r="Q184" i="3"/>
  <c r="S184" i="3"/>
  <c r="T184" i="3"/>
  <c r="L186" i="3"/>
  <c r="N186" i="3"/>
  <c r="O186" i="3"/>
  <c r="P186" i="3"/>
  <c r="Q186" i="3"/>
  <c r="S186" i="3"/>
  <c r="T186" i="3"/>
  <c r="L187" i="3"/>
  <c r="N187" i="3"/>
  <c r="O187" i="3"/>
  <c r="P187" i="3"/>
  <c r="Q187" i="3"/>
  <c r="S187" i="3"/>
  <c r="T187" i="3"/>
  <c r="K187" i="3"/>
  <c r="K186" i="3"/>
  <c r="K184" i="3"/>
  <c r="K183" i="3"/>
  <c r="K182" i="3"/>
  <c r="D144" i="3"/>
  <c r="D146" i="3"/>
  <c r="D148" i="3"/>
  <c r="D150" i="3"/>
  <c r="D152" i="3"/>
  <c r="D154" i="3"/>
  <c r="D156" i="3"/>
  <c r="D158" i="3"/>
  <c r="D160" i="3"/>
  <c r="D162" i="3"/>
  <c r="D164" i="3"/>
  <c r="D166" i="3"/>
  <c r="D168" i="3"/>
  <c r="D170" i="3"/>
  <c r="D172" i="3"/>
  <c r="D174" i="3"/>
  <c r="D176" i="3"/>
  <c r="D178" i="3"/>
  <c r="D180" i="3"/>
  <c r="D142" i="3"/>
  <c r="AF11" i="3"/>
  <c r="AF12" i="3"/>
  <c r="AF13" i="3"/>
  <c r="AF15" i="3"/>
  <c r="AF16" i="3"/>
  <c r="AF17" i="3"/>
  <c r="AF18" i="3"/>
  <c r="AF19" i="3"/>
  <c r="AF20" i="3"/>
  <c r="AF21" i="3"/>
  <c r="AF22" i="3"/>
  <c r="AF23" i="3"/>
  <c r="AF24" i="3"/>
  <c r="AF25" i="3"/>
  <c r="AF26" i="3"/>
  <c r="AF27" i="3"/>
  <c r="AF28" i="3"/>
  <c r="AF29" i="3"/>
  <c r="AF30" i="3"/>
  <c r="AF31" i="3"/>
  <c r="AF32" i="3"/>
  <c r="AF33" i="3"/>
  <c r="AF34" i="3"/>
  <c r="AF35" i="3"/>
  <c r="AF36" i="3"/>
  <c r="AF37" i="3"/>
  <c r="AF38" i="3"/>
  <c r="AF39" i="3"/>
  <c r="AF40" i="3"/>
  <c r="AF41" i="3"/>
  <c r="AF42" i="3"/>
  <c r="AF43" i="3"/>
  <c r="AF44" i="3"/>
  <c r="AF45" i="3"/>
  <c r="AF46" i="3"/>
  <c r="AF47" i="3"/>
  <c r="AF48" i="3"/>
  <c r="AF49" i="3"/>
  <c r="AF50" i="3"/>
  <c r="AF51" i="3"/>
  <c r="AF52" i="3"/>
  <c r="AF53" i="3"/>
  <c r="AF54" i="3"/>
  <c r="AF55" i="3"/>
  <c r="AF56" i="3"/>
  <c r="AF57" i="3"/>
  <c r="AF58" i="3"/>
  <c r="AF59" i="3"/>
  <c r="AF60" i="3"/>
  <c r="AF61" i="3"/>
  <c r="AF62" i="3"/>
  <c r="AF63" i="3"/>
  <c r="AF64" i="3"/>
  <c r="AF65" i="3"/>
  <c r="AF66" i="3"/>
  <c r="AF67" i="3"/>
  <c r="AF68" i="3"/>
  <c r="AF69" i="3"/>
  <c r="AF70" i="3"/>
  <c r="AF71" i="3"/>
  <c r="AG11" i="3"/>
  <c r="AG12" i="3"/>
  <c r="AG13" i="3"/>
  <c r="AG14" i="3"/>
  <c r="AG15" i="3"/>
  <c r="AG16" i="3"/>
  <c r="AG17" i="3"/>
  <c r="AG18" i="3"/>
  <c r="AG19" i="3"/>
  <c r="AG20" i="3"/>
  <c r="AG21" i="3"/>
  <c r="AG22" i="3"/>
  <c r="AG23" i="3"/>
  <c r="AG24" i="3"/>
  <c r="AG25" i="3"/>
  <c r="AG26" i="3"/>
  <c r="AG27" i="3"/>
  <c r="AG28" i="3"/>
  <c r="AG29" i="3"/>
  <c r="AG30" i="3"/>
  <c r="AG31" i="3"/>
  <c r="AG32" i="3"/>
  <c r="AG33" i="3"/>
  <c r="AG34" i="3"/>
  <c r="AG35" i="3"/>
  <c r="AG36" i="3"/>
  <c r="AG37" i="3"/>
  <c r="AG38" i="3"/>
  <c r="AG39" i="3"/>
  <c r="AG40" i="3"/>
  <c r="AG41" i="3"/>
  <c r="AG42" i="3"/>
  <c r="AG43" i="3"/>
  <c r="AG44" i="3"/>
  <c r="AG45" i="3"/>
  <c r="AG46" i="3"/>
  <c r="AG47" i="3"/>
  <c r="AG48" i="3"/>
  <c r="AG49" i="3"/>
  <c r="AG50" i="3"/>
  <c r="AG51" i="3"/>
  <c r="AG52" i="3"/>
  <c r="AG53" i="3"/>
  <c r="AG54" i="3"/>
  <c r="AG55" i="3"/>
  <c r="AG56" i="3"/>
  <c r="AG57" i="3"/>
  <c r="AG58" i="3"/>
  <c r="AG59" i="3"/>
  <c r="AG60" i="3"/>
  <c r="AG61" i="3"/>
  <c r="AG62" i="3"/>
  <c r="AG63" i="3"/>
  <c r="AG64" i="3"/>
  <c r="AG65" i="3"/>
  <c r="AG66" i="3"/>
  <c r="AG67" i="3"/>
  <c r="AG68" i="3"/>
  <c r="AG69" i="3"/>
  <c r="AG70" i="3"/>
  <c r="AG71" i="3"/>
  <c r="AF72" i="3"/>
  <c r="AG72" i="3"/>
  <c r="AF73" i="3"/>
  <c r="AG73" i="3"/>
  <c r="AF75" i="3"/>
  <c r="AG75" i="3"/>
  <c r="AF76" i="3"/>
  <c r="AG76" i="3"/>
  <c r="AE76" i="3"/>
  <c r="AE75" i="3"/>
  <c r="AE72" i="3"/>
  <c r="AE73" i="3"/>
  <c r="AE71" i="3"/>
  <c r="AA76" i="3"/>
  <c r="AA75" i="3"/>
  <c r="AA72" i="3"/>
  <c r="AA73" i="3"/>
  <c r="AA71" i="3"/>
  <c r="L131" i="3"/>
  <c r="N131" i="3"/>
  <c r="O131" i="3"/>
  <c r="P131" i="3"/>
  <c r="Q131" i="3"/>
  <c r="S131" i="3"/>
  <c r="T131" i="3"/>
  <c r="L132" i="3"/>
  <c r="N132" i="3"/>
  <c r="O132" i="3"/>
  <c r="P132" i="3"/>
  <c r="Q132" i="3"/>
  <c r="S132" i="3"/>
  <c r="T132" i="3"/>
  <c r="L133" i="3"/>
  <c r="N133" i="3"/>
  <c r="O133" i="3"/>
  <c r="P133" i="3"/>
  <c r="Q133" i="3"/>
  <c r="S133" i="3"/>
  <c r="T133" i="3"/>
  <c r="L135" i="3"/>
  <c r="N135" i="3"/>
  <c r="O135" i="3"/>
  <c r="P135" i="3"/>
  <c r="Q135" i="3"/>
  <c r="S135" i="3"/>
  <c r="T135" i="3"/>
  <c r="L136" i="3"/>
  <c r="N136" i="3"/>
  <c r="O136" i="3"/>
  <c r="P136" i="3"/>
  <c r="Q136" i="3"/>
  <c r="S136" i="3"/>
  <c r="T136" i="3"/>
  <c r="K136" i="3"/>
  <c r="K135" i="3"/>
  <c r="K132" i="3"/>
  <c r="K133" i="3"/>
  <c r="K131" i="3"/>
  <c r="D13" i="3"/>
  <c r="D15" i="3"/>
  <c r="D19" i="3"/>
  <c r="D21" i="3"/>
  <c r="D23" i="3"/>
  <c r="D25" i="3"/>
  <c r="D27" i="3"/>
  <c r="D29" i="3"/>
  <c r="D31" i="3"/>
  <c r="D33" i="3"/>
  <c r="D35" i="3"/>
  <c r="D37" i="3"/>
  <c r="D39" i="3"/>
  <c r="D41" i="3"/>
  <c r="D43" i="3"/>
  <c r="D45" i="3"/>
  <c r="D47" i="3"/>
  <c r="D49" i="3"/>
  <c r="D51" i="3"/>
  <c r="D53" i="3"/>
  <c r="D55" i="3"/>
  <c r="D57" i="3"/>
  <c r="D59" i="3"/>
  <c r="D61" i="3"/>
  <c r="D63" i="3"/>
  <c r="D65" i="3"/>
  <c r="D67" i="3"/>
  <c r="D69" i="3"/>
  <c r="D71" i="3"/>
  <c r="D73" i="3"/>
  <c r="D75" i="3"/>
  <c r="D77" i="3"/>
  <c r="D79" i="3"/>
  <c r="D81" i="3"/>
  <c r="D83" i="3"/>
  <c r="D85" i="3"/>
  <c r="D87" i="3"/>
  <c r="D89" i="3"/>
  <c r="D91" i="3"/>
  <c r="D93" i="3"/>
  <c r="D95" i="3"/>
  <c r="D97" i="3"/>
  <c r="D99" i="3"/>
  <c r="D101" i="3"/>
  <c r="D103" i="3"/>
  <c r="D105" i="3"/>
  <c r="D107" i="3"/>
  <c r="D109" i="3"/>
  <c r="D111" i="3"/>
  <c r="D113" i="3"/>
  <c r="D115" i="3"/>
  <c r="D117" i="3"/>
  <c r="D119" i="3"/>
  <c r="D121" i="3"/>
  <c r="D123" i="3"/>
  <c r="D125" i="3"/>
  <c r="D127" i="3"/>
  <c r="D129" i="3"/>
  <c r="D11" i="3"/>
  <c r="K239" i="1"/>
  <c r="K238" i="1"/>
  <c r="K236" i="1"/>
  <c r="K235" i="1"/>
  <c r="L234" i="1"/>
  <c r="N234" i="1"/>
  <c r="O234" i="1"/>
  <c r="P234" i="1"/>
  <c r="Q234" i="1"/>
  <c r="S234" i="1"/>
  <c r="T234" i="1"/>
  <c r="K234" i="1"/>
  <c r="D144" i="1"/>
  <c r="D146" i="1"/>
  <c r="D148" i="1"/>
  <c r="D150" i="1"/>
  <c r="D152" i="1"/>
  <c r="D154" i="1"/>
  <c r="D156" i="1"/>
  <c r="D158" i="1"/>
  <c r="D160" i="1"/>
  <c r="D162" i="1"/>
  <c r="D164" i="1"/>
  <c r="D166" i="1"/>
  <c r="D168" i="1"/>
  <c r="D170" i="1"/>
  <c r="D172" i="1"/>
  <c r="D174" i="1"/>
  <c r="D176" i="1"/>
  <c r="D178" i="1"/>
  <c r="D180" i="1"/>
  <c r="D182" i="1"/>
  <c r="D184" i="1"/>
  <c r="D186" i="1"/>
  <c r="D188" i="1"/>
  <c r="D190" i="1"/>
  <c r="D192" i="1"/>
  <c r="D194" i="1"/>
  <c r="D196" i="1"/>
  <c r="D198" i="1"/>
  <c r="D200" i="1"/>
  <c r="D202" i="1"/>
  <c r="D204" i="1"/>
  <c r="D206" i="1"/>
  <c r="D208" i="1"/>
  <c r="D210" i="1"/>
  <c r="D212" i="1"/>
  <c r="D214" i="1"/>
  <c r="D216" i="1"/>
  <c r="D218" i="1"/>
  <c r="D220" i="1"/>
  <c r="D222" i="1"/>
  <c r="D224" i="1"/>
  <c r="D226" i="1"/>
  <c r="D228" i="1"/>
  <c r="D230" i="1"/>
  <c r="D232" i="1"/>
  <c r="D142" i="1"/>
  <c r="D98" i="1"/>
  <c r="D100" i="1"/>
  <c r="D102" i="1"/>
  <c r="D104" i="1"/>
  <c r="D106" i="1"/>
  <c r="D108" i="1"/>
  <c r="D110" i="1"/>
  <c r="D112" i="1"/>
  <c r="D114" i="1"/>
  <c r="D116" i="1"/>
  <c r="D118" i="1"/>
  <c r="D120" i="1"/>
  <c r="D122" i="1"/>
  <c r="D124" i="1"/>
  <c r="D126" i="1"/>
  <c r="D128" i="1"/>
  <c r="D130" i="1"/>
  <c r="D132" i="1"/>
  <c r="D134" i="1"/>
  <c r="D96" i="1"/>
  <c r="L86" i="1"/>
  <c r="N86" i="1"/>
  <c r="O86" i="1"/>
  <c r="P86" i="1"/>
  <c r="Q86" i="1"/>
  <c r="S86" i="1"/>
  <c r="T86" i="1"/>
  <c r="L87" i="1"/>
  <c r="N87" i="1"/>
  <c r="O87" i="1"/>
  <c r="P87" i="1"/>
  <c r="Q87" i="1"/>
  <c r="S87" i="1"/>
  <c r="T87" i="1"/>
  <c r="L88" i="1"/>
  <c r="N88" i="1"/>
  <c r="O88" i="1"/>
  <c r="P88" i="1"/>
  <c r="Q88" i="1"/>
  <c r="S88" i="1"/>
  <c r="T88" i="1"/>
  <c r="L91" i="1"/>
  <c r="N91" i="1"/>
  <c r="O91" i="1"/>
  <c r="P91" i="1"/>
  <c r="Q91" i="1"/>
  <c r="S91" i="1"/>
  <c r="T91" i="1"/>
  <c r="L92" i="1"/>
  <c r="N92" i="1"/>
  <c r="O92" i="1"/>
  <c r="P92" i="1"/>
  <c r="Q92" i="1"/>
  <c r="S92" i="1"/>
  <c r="T92" i="1"/>
  <c r="K92" i="1"/>
  <c r="K91" i="1"/>
  <c r="K87" i="1"/>
  <c r="K88" i="1"/>
  <c r="K86" i="1"/>
  <c r="D12" i="1"/>
  <c r="D14" i="1"/>
  <c r="D16" i="1"/>
  <c r="D18" i="1"/>
  <c r="D20" i="1"/>
  <c r="D22" i="1"/>
  <c r="D24" i="1"/>
  <c r="D26" i="1"/>
  <c r="D28" i="1"/>
  <c r="D30" i="1"/>
  <c r="D32" i="1"/>
  <c r="D34" i="1"/>
  <c r="D36" i="1"/>
  <c r="D38" i="1"/>
  <c r="D40" i="1"/>
  <c r="D42" i="1"/>
  <c r="D44" i="1"/>
  <c r="D46" i="1"/>
  <c r="D48" i="1"/>
  <c r="D50" i="1"/>
  <c r="D52" i="1"/>
  <c r="D54" i="1"/>
  <c r="D56" i="1"/>
  <c r="D58" i="1"/>
  <c r="D60" i="1"/>
  <c r="D62" i="1"/>
  <c r="D64" i="1"/>
  <c r="D66" i="1"/>
  <c r="D68" i="1"/>
  <c r="D70" i="1"/>
  <c r="D72" i="1"/>
  <c r="D74" i="1"/>
  <c r="D76" i="1"/>
  <c r="D78" i="1"/>
  <c r="D80" i="1"/>
  <c r="D82" i="1"/>
  <c r="D84" i="1"/>
  <c r="D10" i="1"/>
</calcChain>
</file>

<file path=xl/sharedStrings.xml><?xml version="1.0" encoding="utf-8"?>
<sst xmlns="http://schemas.openxmlformats.org/spreadsheetml/2006/main" count="708" uniqueCount="57">
  <si>
    <t xml:space="preserve">Postural Perturbation Pilot Study           </t>
  </si>
  <si>
    <t>Trial</t>
  </si>
  <si>
    <t>Level</t>
  </si>
  <si>
    <t>Step/Foot</t>
  </si>
  <si>
    <t>Average Perturbation size (L&amp;R belts)            cm</t>
  </si>
  <si>
    <t>Belt L/R</t>
  </si>
  <si>
    <t xml:space="preserve">Distance (expected) mm </t>
  </si>
  <si>
    <t>Distance (actual)   mm</t>
  </si>
  <si>
    <t>Peak Velocity (expected)  m/s</t>
  </si>
  <si>
    <t>Peak Velocity (actual)   m/s</t>
  </si>
  <si>
    <t>Perturbation Time (expected)      s</t>
  </si>
  <si>
    <t>Perturbation Time   (actual)          s</t>
  </si>
  <si>
    <t>Perturbation Time       (Plot)              s</t>
  </si>
  <si>
    <t>Acceleration Time (expected)      s</t>
  </si>
  <si>
    <t>Acceleration Time   (actual)           s</t>
  </si>
  <si>
    <t>Acceleration Time       (Plot)              s</t>
  </si>
  <si>
    <t>Time at Peak Velocity       s</t>
  </si>
  <si>
    <t>Time at Peak Velocity   (Plot)</t>
  </si>
  <si>
    <t>Deceleration Time (expected)       s</t>
  </si>
  <si>
    <t>Deceleration Time   (actual)          s</t>
  </si>
  <si>
    <t>Deceleration Time       (Plot)              s</t>
  </si>
  <si>
    <t>Acc Cmd Sent      Event 1</t>
  </si>
  <si>
    <t>Tach detects movement Event 2</t>
  </si>
  <si>
    <t>Acc Timer starts    Event 3</t>
  </si>
  <si>
    <t>Dec Cmd sent      Event 4</t>
  </si>
  <si>
    <t>Failsafe         Event 2-Event 1</t>
  </si>
  <si>
    <t>Accelertion start time (QTM)           s</t>
  </si>
  <si>
    <t>Tachometer triggers timer (ch21)          s</t>
  </si>
  <si>
    <t>Tachometer Delay (tach trigger - acc start QTM)</t>
  </si>
  <si>
    <t>Tach info Event 2-ch21</t>
  </si>
  <si>
    <t>Event 3 - Event 2</t>
  </si>
  <si>
    <t>Dec cmd sent -Tach ch 21</t>
  </si>
  <si>
    <t>Accelertion start time (QTM)           ms</t>
  </si>
  <si>
    <t>Tachometer triggers timer (ch21)          ms</t>
  </si>
  <si>
    <t>Failsafe test for tachometer</t>
  </si>
  <si>
    <t>Date of data collection: 9 jul 2018</t>
  </si>
  <si>
    <t>L</t>
  </si>
  <si>
    <t>R</t>
  </si>
  <si>
    <t>Avg</t>
  </si>
  <si>
    <t>SD</t>
  </si>
  <si>
    <t>SEM</t>
  </si>
  <si>
    <t>Max</t>
  </si>
  <si>
    <t>Min</t>
  </si>
  <si>
    <t xml:space="preserve">Date of data processing:  9 jul 2018 -  csv2mat_LT; QTMtsv2mat_LT_v3.m;  Pert_Filter_PlotQTM.m;  PertType_T01_v8.m; PertData4session.m; </t>
  </si>
  <si>
    <t>Tachometer connected - no error message</t>
  </si>
  <si>
    <t>Tachometer connected - error message</t>
  </si>
  <si>
    <t xml:space="preserve">Tachometer disconnected </t>
  </si>
  <si>
    <t>Software version 135.9</t>
  </si>
  <si>
    <t>PROBLEM:  Settings in Berttec software were not correct - acceleration rate capped at 2.0m/s^2</t>
  </si>
  <si>
    <t>Date of data collection: 17 jul 2018</t>
  </si>
  <si>
    <t>Date of data collection: 16 jul 2018</t>
  </si>
  <si>
    <t xml:space="preserve">Date of data processing:  16 jul 2018 -  csv2mat_LT; QTMtsv2mat_LT_v3.m;  Pert_Filter_PlotQTM.m;  PertType_T01_v8.m; PertData4session.m; </t>
  </si>
  <si>
    <t xml:space="preserve">Date of data processing:  18 jul 2018 -  csv2mat_LT; QTMtsv2mat_LT_v3.m;  Pert_Filter_PlotQTM.m;  PertType_T01_v8.m; PertData4session.m; </t>
  </si>
  <si>
    <t>AVG</t>
  </si>
  <si>
    <t>Tachometer disconnected -  error message issued</t>
  </si>
  <si>
    <t>Software version 135.7</t>
  </si>
  <si>
    <t>Dec cmd sent -Tach Event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</si>
</sst>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scheme val="minor"/>
    </font>
    <font>
      <sz val="12"/>
      <color indexed="206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4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7">
    <xf numFmtId="0" fontId="0" fillId="0" borderId="0" xfId="0"/>
    <xf numFmtId="0" fontId="0" fillId="0" borderId="0" xfId="0" applyFill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/>
    <xf numFmtId="0" fontId="0" fillId="0" borderId="1" xfId="0" applyFill="1" applyBorder="1"/>
    <xf numFmtId="0" fontId="0" fillId="0" borderId="2" xfId="0" applyBorder="1"/>
    <xf numFmtId="0" fontId="0" fillId="0" borderId="0" xfId="0" applyBorder="1"/>
    <xf numFmtId="2" fontId="0" fillId="0" borderId="0" xfId="0" applyNumberFormat="1" applyAlignment="1"/>
    <xf numFmtId="0" fontId="0" fillId="0" borderId="0" xfId="0" applyFont="1" applyFill="1" applyAlignment="1"/>
    <xf numFmtId="0" fontId="2" fillId="0" borderId="0" xfId="0" applyFont="1" applyFill="1" applyAlignment="1">
      <alignment horizontal="center"/>
    </xf>
    <xf numFmtId="2" fontId="2" fillId="0" borderId="0" xfId="0" applyNumberFormat="1" applyFont="1" applyFill="1" applyAlignment="1">
      <alignment horizontal="center"/>
    </xf>
    <xf numFmtId="0" fontId="2" fillId="0" borderId="0" xfId="0" applyFont="1" applyFill="1" applyAlignment="1"/>
    <xf numFmtId="0" fontId="0" fillId="2" borderId="3" xfId="0" applyFont="1" applyFill="1" applyBorder="1" applyAlignment="1">
      <alignment horizontal="center" wrapText="1"/>
    </xf>
    <xf numFmtId="0" fontId="0" fillId="2" borderId="4" xfId="0" applyFont="1" applyFill="1" applyBorder="1" applyAlignment="1">
      <alignment horizontal="center" wrapText="1"/>
    </xf>
    <xf numFmtId="2" fontId="0" fillId="2" borderId="4" xfId="0" applyNumberFormat="1" applyFont="1" applyFill="1" applyBorder="1" applyAlignment="1">
      <alignment horizontal="center" wrapText="1"/>
    </xf>
    <xf numFmtId="0" fontId="0" fillId="2" borderId="5" xfId="0" applyFont="1" applyFill="1" applyBorder="1" applyAlignment="1">
      <alignment horizontal="center" wrapText="1"/>
    </xf>
    <xf numFmtId="0" fontId="0" fillId="2" borderId="6" xfId="0" applyFont="1" applyFill="1" applyBorder="1" applyAlignment="1">
      <alignment horizontal="center" wrapText="1"/>
    </xf>
    <xf numFmtId="0" fontId="0" fillId="2" borderId="0" xfId="0" applyFill="1"/>
    <xf numFmtId="0" fontId="1" fillId="0" borderId="0" xfId="0" applyFont="1" applyFill="1" applyAlignment="1"/>
    <xf numFmtId="0" fontId="0" fillId="0" borderId="0" xfId="0" applyFont="1" applyFill="1" applyBorder="1" applyAlignment="1">
      <alignment horizontal="center" wrapText="1"/>
    </xf>
    <xf numFmtId="2" fontId="0" fillId="0" borderId="0" xfId="0" applyNumberFormat="1" applyFont="1" applyFill="1" applyBorder="1" applyAlignment="1">
      <alignment horizontal="center" wrapText="1"/>
    </xf>
    <xf numFmtId="0" fontId="0" fillId="2" borderId="0" xfId="0" applyFill="1" applyAlignment="1">
      <alignment horizontal="center"/>
    </xf>
    <xf numFmtId="2" fontId="0" fillId="2" borderId="0" xfId="0" applyNumberFormat="1" applyFill="1"/>
    <xf numFmtId="0" fontId="0" fillId="3" borderId="0" xfId="0" applyFill="1"/>
    <xf numFmtId="0" fontId="2" fillId="3" borderId="0" xfId="0" applyFont="1" applyFill="1" applyAlignment="1">
      <alignment horizontal="center"/>
    </xf>
    <xf numFmtId="0" fontId="2" fillId="3" borderId="0" xfId="0" applyFont="1" applyFill="1" applyAlignment="1"/>
    <xf numFmtId="0" fontId="0" fillId="3" borderId="4" xfId="0" applyFont="1" applyFill="1" applyBorder="1" applyAlignment="1">
      <alignment horizontal="center" wrapText="1"/>
    </xf>
    <xf numFmtId="0" fontId="0" fillId="3" borderId="0" xfId="0" applyFont="1" applyFill="1" applyBorder="1" applyAlignment="1">
      <alignment horizontal="center" wrapText="1"/>
    </xf>
    <xf numFmtId="0" fontId="5" fillId="3" borderId="0" xfId="0" applyFont="1" applyFill="1"/>
    <xf numFmtId="0" fontId="5" fillId="3" borderId="0" xfId="0" applyFont="1" applyFill="1" applyAlignment="1">
      <alignment horizontal="center"/>
    </xf>
    <xf numFmtId="0" fontId="5" fillId="3" borderId="4" xfId="0" applyFont="1" applyFill="1" applyBorder="1" applyAlignment="1">
      <alignment horizontal="center" wrapText="1"/>
    </xf>
    <xf numFmtId="0" fontId="5" fillId="3" borderId="0" xfId="0" applyFont="1" applyFill="1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horizontal="center"/>
    </xf>
    <xf numFmtId="0" fontId="0" fillId="3" borderId="7" xfId="0" applyFill="1" applyBorder="1"/>
    <xf numFmtId="0" fontId="5" fillId="3" borderId="7" xfId="0" applyFont="1" applyFill="1" applyBorder="1"/>
    <xf numFmtId="0" fontId="0" fillId="0" borderId="7" xfId="0" applyFill="1" applyBorder="1"/>
    <xf numFmtId="0" fontId="0" fillId="0" borderId="7" xfId="0" applyFill="1" applyBorder="1" applyAlignment="1">
      <alignment horizontal="center"/>
    </xf>
    <xf numFmtId="0" fontId="5" fillId="0" borderId="0" xfId="0" applyFont="1" applyFill="1"/>
    <xf numFmtId="0" fontId="5" fillId="0" borderId="0" xfId="0" applyFont="1" applyFill="1" applyAlignment="1">
      <alignment horizontal="center"/>
    </xf>
    <xf numFmtId="0" fontId="5" fillId="2" borderId="0" xfId="0" applyFont="1" applyFill="1"/>
    <xf numFmtId="0" fontId="5" fillId="0" borderId="7" xfId="0" applyFont="1" applyFill="1" applyBorder="1"/>
    <xf numFmtId="2" fontId="1" fillId="0" borderId="0" xfId="0" applyNumberFormat="1" applyFont="1" applyAlignment="1"/>
    <xf numFmtId="0" fontId="5" fillId="2" borderId="4" xfId="0" applyFont="1" applyFill="1" applyBorder="1" applyAlignment="1">
      <alignment horizontal="center" wrapText="1"/>
    </xf>
    <xf numFmtId="0" fontId="5" fillId="0" borderId="0" xfId="0" applyFont="1" applyFill="1" applyBorder="1" applyAlignment="1">
      <alignment horizontal="center" wrapText="1"/>
    </xf>
    <xf numFmtId="0" fontId="0" fillId="4" borderId="0" xfId="0" applyFill="1"/>
    <xf numFmtId="0" fontId="0" fillId="0" borderId="2" xfId="0" applyFont="1" applyFill="1" applyBorder="1" applyAlignment="1">
      <alignment horizontal="center" wrapText="1"/>
    </xf>
    <xf numFmtId="0" fontId="0" fillId="2" borderId="2" xfId="0" applyFill="1" applyBorder="1"/>
    <xf numFmtId="0" fontId="0" fillId="0" borderId="8" xfId="0" applyBorder="1"/>
    <xf numFmtId="0" fontId="0" fillId="0" borderId="1" xfId="0" applyBorder="1"/>
    <xf numFmtId="0" fontId="0" fillId="0" borderId="1" xfId="0" applyFont="1" applyFill="1" applyBorder="1" applyAlignment="1">
      <alignment horizontal="center" wrapText="1"/>
    </xf>
    <xf numFmtId="0" fontId="0" fillId="2" borderId="1" xfId="0" applyFill="1" applyBorder="1"/>
    <xf numFmtId="0" fontId="0" fillId="0" borderId="9" xfId="0" applyBorder="1"/>
    <xf numFmtId="0" fontId="0" fillId="2" borderId="8" xfId="0" applyFill="1" applyBorder="1"/>
    <xf numFmtId="0" fontId="0" fillId="2" borderId="7" xfId="0" applyFill="1" applyBorder="1"/>
    <xf numFmtId="0" fontId="6" fillId="2" borderId="7" xfId="0" applyFont="1" applyFill="1" applyBorder="1"/>
  </cellXfs>
  <cellStyles count="4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39"/>
  <sheetViews>
    <sheetView workbookViewId="0">
      <selection activeCell="A8" sqref="A8:XFD8"/>
    </sheetView>
  </sheetViews>
  <sheetFormatPr baseColWidth="10" defaultRowHeight="15" x14ac:dyDescent="0"/>
  <cols>
    <col min="5" max="5" width="10.83203125" style="3"/>
    <col min="8" max="9" width="10.83203125" style="24"/>
    <col min="11" max="11" width="10.83203125" style="29"/>
  </cols>
  <sheetData>
    <row r="1" spans="1:36">
      <c r="A1" t="s">
        <v>0</v>
      </c>
      <c r="B1" s="1"/>
      <c r="C1" s="1"/>
      <c r="D1" s="2"/>
      <c r="G1" s="4"/>
      <c r="U1" s="5"/>
      <c r="V1" s="6"/>
      <c r="W1" s="7"/>
    </row>
    <row r="2" spans="1:36">
      <c r="A2" t="s">
        <v>34</v>
      </c>
      <c r="B2" s="1"/>
      <c r="C2" s="1"/>
      <c r="D2" s="2"/>
      <c r="G2" s="4"/>
      <c r="U2" s="5"/>
      <c r="V2" s="6"/>
      <c r="W2" s="7"/>
    </row>
    <row r="3" spans="1:36">
      <c r="B3" s="3"/>
      <c r="C3" s="3"/>
      <c r="D3" s="8"/>
      <c r="G3" s="4"/>
      <c r="U3" s="5"/>
      <c r="V3" s="6"/>
      <c r="W3" s="7"/>
    </row>
    <row r="4" spans="1:36">
      <c r="A4" t="s">
        <v>35</v>
      </c>
      <c r="B4" s="3"/>
      <c r="C4" s="3"/>
      <c r="D4" s="8"/>
      <c r="G4" s="4"/>
      <c r="U4" s="5"/>
      <c r="V4" s="6"/>
      <c r="W4" s="7"/>
    </row>
    <row r="5" spans="1:36">
      <c r="A5" s="9" t="s">
        <v>43</v>
      </c>
      <c r="B5" s="10"/>
      <c r="C5" s="10"/>
      <c r="D5" s="11"/>
      <c r="E5" s="10"/>
      <c r="F5" s="10"/>
      <c r="G5" s="12"/>
      <c r="H5" s="25"/>
      <c r="I5" s="26"/>
      <c r="J5" s="10"/>
      <c r="K5" s="30"/>
      <c r="L5" s="12"/>
      <c r="M5" s="10"/>
      <c r="N5" s="12"/>
      <c r="O5" s="10"/>
      <c r="R5" s="3"/>
      <c r="U5" s="5"/>
      <c r="V5" s="6"/>
      <c r="W5" s="7"/>
    </row>
    <row r="6" spans="1:36">
      <c r="A6" s="9"/>
      <c r="B6" s="10"/>
      <c r="C6" s="10"/>
      <c r="D6" s="11"/>
      <c r="E6" s="10"/>
      <c r="F6" s="10"/>
      <c r="G6" s="12"/>
      <c r="H6" s="25"/>
      <c r="I6" s="26"/>
      <c r="J6" s="10"/>
      <c r="K6" s="30"/>
      <c r="L6" s="12"/>
      <c r="M6" s="10"/>
      <c r="N6" s="12"/>
      <c r="O6" s="10"/>
      <c r="R6" s="3"/>
      <c r="U6" s="5"/>
      <c r="V6" s="6"/>
      <c r="W6" s="7"/>
    </row>
    <row r="7" spans="1:36">
      <c r="A7" s="19" t="s">
        <v>44</v>
      </c>
      <c r="B7" s="10"/>
      <c r="C7" s="10"/>
      <c r="D7" s="11"/>
      <c r="E7" s="10"/>
      <c r="F7" s="10"/>
      <c r="G7" s="12"/>
      <c r="H7" s="25"/>
      <c r="I7" s="26"/>
      <c r="J7" s="10"/>
      <c r="K7" s="30"/>
      <c r="L7" s="12"/>
      <c r="M7" s="10"/>
      <c r="N7" s="12"/>
      <c r="O7" s="10"/>
      <c r="R7" s="3"/>
      <c r="U7" s="5"/>
      <c r="V7" s="6"/>
      <c r="W7" s="7"/>
    </row>
    <row r="8" spans="1:36" s="18" customFormat="1" ht="75">
      <c r="A8" s="13" t="s">
        <v>1</v>
      </c>
      <c r="B8" s="14" t="s">
        <v>2</v>
      </c>
      <c r="C8" s="14" t="s">
        <v>3</v>
      </c>
      <c r="D8" s="15" t="s">
        <v>4</v>
      </c>
      <c r="E8" s="14" t="s">
        <v>5</v>
      </c>
      <c r="F8" s="14" t="s">
        <v>6</v>
      </c>
      <c r="G8" s="14" t="s">
        <v>7</v>
      </c>
      <c r="H8" s="27" t="s">
        <v>8</v>
      </c>
      <c r="I8" s="27" t="s">
        <v>9</v>
      </c>
      <c r="J8" s="14" t="s">
        <v>10</v>
      </c>
      <c r="K8" s="31" t="s">
        <v>11</v>
      </c>
      <c r="L8" s="14" t="s">
        <v>12</v>
      </c>
      <c r="M8" s="14" t="s">
        <v>13</v>
      </c>
      <c r="N8" s="14" t="s">
        <v>14</v>
      </c>
      <c r="O8" s="14" t="s">
        <v>15</v>
      </c>
      <c r="P8" s="14" t="s">
        <v>16</v>
      </c>
      <c r="Q8" s="14" t="s">
        <v>17</v>
      </c>
      <c r="R8" s="14" t="s">
        <v>18</v>
      </c>
      <c r="S8" s="14" t="s">
        <v>19</v>
      </c>
      <c r="T8" s="14" t="s">
        <v>20</v>
      </c>
      <c r="U8" s="16"/>
      <c r="V8" s="17" t="s">
        <v>1</v>
      </c>
      <c r="W8" s="14" t="s">
        <v>21</v>
      </c>
      <c r="X8" s="14" t="s">
        <v>22</v>
      </c>
      <c r="Y8" s="14" t="s">
        <v>23</v>
      </c>
      <c r="Z8" s="14" t="s">
        <v>24</v>
      </c>
      <c r="AA8" s="14" t="s">
        <v>25</v>
      </c>
      <c r="AB8" s="17" t="s">
        <v>26</v>
      </c>
      <c r="AC8" s="14" t="s">
        <v>27</v>
      </c>
      <c r="AD8" s="14" t="s">
        <v>28</v>
      </c>
      <c r="AE8" s="17" t="s">
        <v>29</v>
      </c>
      <c r="AF8" s="14" t="s">
        <v>30</v>
      </c>
      <c r="AG8" s="17" t="s">
        <v>31</v>
      </c>
      <c r="AH8" s="14"/>
      <c r="AI8" s="14" t="s">
        <v>32</v>
      </c>
      <c r="AJ8" s="14" t="s">
        <v>33</v>
      </c>
    </row>
    <row r="9" spans="1:36" s="4" customFormat="1">
      <c r="A9" s="20"/>
      <c r="B9" s="20"/>
      <c r="C9" s="20"/>
      <c r="D9" s="21"/>
      <c r="E9" s="20"/>
      <c r="F9" s="20"/>
      <c r="G9" s="20"/>
      <c r="H9" s="28"/>
      <c r="I9" s="28"/>
      <c r="J9" s="20"/>
      <c r="K9" s="32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</row>
    <row r="10" spans="1:36" s="18" customFormat="1">
      <c r="A10" s="18">
        <v>1</v>
      </c>
      <c r="B10" s="18">
        <v>1</v>
      </c>
      <c r="D10" s="23">
        <f>AVERAGE(G10:G11)/10</f>
        <v>8.1742639839417386</v>
      </c>
      <c r="E10" s="22" t="s">
        <v>36</v>
      </c>
      <c r="F10" s="18">
        <v>10</v>
      </c>
      <c r="G10" s="18">
        <v>81.904621418204201</v>
      </c>
      <c r="H10" s="24">
        <v>0.05</v>
      </c>
      <c r="I10" s="24">
        <v>0.14329714056725601</v>
      </c>
      <c r="J10" s="18">
        <v>0.4</v>
      </c>
      <c r="K10" s="29">
        <v>1.032</v>
      </c>
      <c r="L10" s="18">
        <v>1.12903225806452</v>
      </c>
      <c r="M10" s="18">
        <v>0.2</v>
      </c>
      <c r="N10" s="18">
        <v>0.151999999999999</v>
      </c>
      <c r="O10" s="18">
        <v>0.518433179723503</v>
      </c>
      <c r="P10" s="18">
        <v>0.72800000000000098</v>
      </c>
      <c r="Q10" s="18">
        <v>4.6082949308755297E-2</v>
      </c>
      <c r="R10" s="18">
        <v>0.2</v>
      </c>
      <c r="S10" s="18">
        <v>0.152</v>
      </c>
      <c r="T10" s="18">
        <v>0.56451612903225801</v>
      </c>
    </row>
    <row r="11" spans="1:36">
      <c r="E11" s="3" t="s">
        <v>37</v>
      </c>
      <c r="F11">
        <v>10</v>
      </c>
      <c r="G11">
        <v>81.580658260630599</v>
      </c>
      <c r="H11" s="24">
        <v>0.05</v>
      </c>
      <c r="I11" s="24">
        <v>0.1422200403387</v>
      </c>
      <c r="J11">
        <v>0.4</v>
      </c>
      <c r="K11" s="29">
        <v>1.032</v>
      </c>
      <c r="L11">
        <v>1.12903225806452</v>
      </c>
      <c r="M11">
        <v>0.2</v>
      </c>
      <c r="N11">
        <v>0.159999999999999</v>
      </c>
      <c r="O11">
        <v>0.518433179723503</v>
      </c>
      <c r="P11">
        <v>0.73600000000000099</v>
      </c>
      <c r="Q11">
        <v>4.6082949308755297E-2</v>
      </c>
      <c r="R11">
        <v>0.2</v>
      </c>
      <c r="S11">
        <v>0.13600000000000001</v>
      </c>
      <c r="T11">
        <v>0.56451612903225801</v>
      </c>
    </row>
    <row r="12" spans="1:36" s="18" customFormat="1">
      <c r="A12" s="18">
        <v>2</v>
      </c>
      <c r="B12" s="18">
        <v>2</v>
      </c>
      <c r="D12" s="23">
        <f t="shared" ref="D12" si="0">AVERAGE(G12:G13)/10</f>
        <v>19.165278439521749</v>
      </c>
      <c r="E12" s="22" t="s">
        <v>36</v>
      </c>
      <c r="F12" s="18">
        <v>20</v>
      </c>
      <c r="G12" s="18">
        <v>192.06424518391</v>
      </c>
      <c r="H12" s="24">
        <v>0.1</v>
      </c>
      <c r="I12" s="24">
        <v>0.30917316597413003</v>
      </c>
      <c r="J12" s="18">
        <v>0.4</v>
      </c>
      <c r="K12" s="29">
        <v>1.1679999999999999</v>
      </c>
      <c r="L12" s="18">
        <v>1.2442396313363999</v>
      </c>
      <c r="M12" s="18">
        <v>0.2</v>
      </c>
      <c r="N12" s="18">
        <v>0.17599999999999999</v>
      </c>
      <c r="O12" s="18">
        <v>0.62211981566820196</v>
      </c>
      <c r="P12" s="18">
        <v>0.79200000000000004</v>
      </c>
      <c r="Q12" s="18">
        <v>1.1520737327189501E-2</v>
      </c>
      <c r="R12" s="18">
        <v>0.2</v>
      </c>
      <c r="S12" s="18">
        <v>0.2</v>
      </c>
      <c r="T12" s="18">
        <v>0.61059907834101301</v>
      </c>
    </row>
    <row r="13" spans="1:36">
      <c r="E13" s="3" t="s">
        <v>37</v>
      </c>
      <c r="F13">
        <v>20</v>
      </c>
      <c r="G13">
        <v>191.24132360652499</v>
      </c>
      <c r="H13" s="24">
        <v>0.1</v>
      </c>
      <c r="I13" s="24">
        <v>0.310233896984286</v>
      </c>
      <c r="J13">
        <v>0.4</v>
      </c>
      <c r="K13" s="29">
        <v>1.1599999999999999</v>
      </c>
      <c r="L13">
        <v>1.2442396313363999</v>
      </c>
      <c r="M13">
        <v>0.2</v>
      </c>
      <c r="N13">
        <v>0.16800000000000001</v>
      </c>
      <c r="O13">
        <v>0.62211981566820196</v>
      </c>
      <c r="P13">
        <v>0.82399999999999995</v>
      </c>
      <c r="Q13">
        <v>1.1520737327189501E-2</v>
      </c>
      <c r="R13">
        <v>0.2</v>
      </c>
      <c r="S13">
        <v>0.16800000000000001</v>
      </c>
      <c r="T13">
        <v>0.61059907834101301</v>
      </c>
    </row>
    <row r="14" spans="1:36" s="18" customFormat="1">
      <c r="A14" s="18">
        <v>3</v>
      </c>
      <c r="B14" s="18">
        <v>3</v>
      </c>
      <c r="D14" s="23">
        <f t="shared" ref="D14" si="1">AVERAGE(G14:G15)/10</f>
        <v>16.203087462962351</v>
      </c>
      <c r="E14" s="22" t="s">
        <v>36</v>
      </c>
      <c r="F14" s="18">
        <v>30</v>
      </c>
      <c r="G14" s="18">
        <v>162.17670195798601</v>
      </c>
      <c r="H14" s="24">
        <v>0.15</v>
      </c>
      <c r="I14" s="24">
        <v>0.34825563240750101</v>
      </c>
      <c r="J14" s="18">
        <v>0.4</v>
      </c>
      <c r="K14" s="29">
        <v>0.872</v>
      </c>
      <c r="L14" s="18">
        <v>0.94470046082949299</v>
      </c>
      <c r="M14" s="18">
        <v>0.2</v>
      </c>
      <c r="N14" s="18">
        <v>0.17599999999999899</v>
      </c>
      <c r="O14" s="18">
        <v>0.44930875576036799</v>
      </c>
      <c r="P14" s="18">
        <v>0.52800000000000102</v>
      </c>
      <c r="Q14" s="18">
        <v>2.30414746543781E-2</v>
      </c>
      <c r="R14" s="18">
        <v>0.2</v>
      </c>
      <c r="S14" s="18">
        <v>0.16799999999999901</v>
      </c>
      <c r="T14" s="18">
        <v>0.472350230414746</v>
      </c>
    </row>
    <row r="15" spans="1:36">
      <c r="E15" s="3" t="s">
        <v>37</v>
      </c>
      <c r="F15">
        <v>30</v>
      </c>
      <c r="G15">
        <v>161.88504730126101</v>
      </c>
      <c r="H15" s="24">
        <v>0.15</v>
      </c>
      <c r="I15" s="24">
        <v>0.34687110420639999</v>
      </c>
      <c r="J15">
        <v>0.4</v>
      </c>
      <c r="K15" s="29">
        <v>0.872</v>
      </c>
      <c r="L15">
        <v>0.94470046082949299</v>
      </c>
      <c r="M15">
        <v>0.2</v>
      </c>
      <c r="N15">
        <v>0.17599999999999899</v>
      </c>
      <c r="O15">
        <v>0.44930875576036799</v>
      </c>
      <c r="P15">
        <v>0.52000000000000102</v>
      </c>
      <c r="Q15">
        <v>2.30414746543781E-2</v>
      </c>
      <c r="R15">
        <v>0.2</v>
      </c>
      <c r="S15">
        <v>0.17599999999999899</v>
      </c>
      <c r="T15">
        <v>0.472350230414746</v>
      </c>
    </row>
    <row r="16" spans="1:36" s="18" customFormat="1">
      <c r="A16" s="18">
        <v>4</v>
      </c>
      <c r="B16" s="18">
        <v>4</v>
      </c>
      <c r="D16" s="23">
        <f t="shared" ref="D16" si="2">AVERAGE(G16:G17)/10</f>
        <v>20.726867460366151</v>
      </c>
      <c r="E16" s="22" t="s">
        <v>36</v>
      </c>
      <c r="F16" s="18">
        <v>40</v>
      </c>
      <c r="G16" s="18">
        <v>206.83488930241799</v>
      </c>
      <c r="H16" s="24">
        <v>0.2</v>
      </c>
      <c r="I16" s="24">
        <v>0.45283117660694899</v>
      </c>
      <c r="J16" s="18">
        <v>0.4</v>
      </c>
      <c r="K16" s="29">
        <v>0.86399999999999999</v>
      </c>
      <c r="L16" s="18">
        <v>0.95622119815668205</v>
      </c>
      <c r="M16" s="18">
        <v>0.2</v>
      </c>
      <c r="N16" s="18">
        <v>0.183999999999999</v>
      </c>
      <c r="O16" s="18">
        <v>0.460829493087558</v>
      </c>
      <c r="P16" s="18">
        <v>0.47199999999999998</v>
      </c>
      <c r="Q16" s="18">
        <v>2.3041474654377201E-2</v>
      </c>
      <c r="R16" s="18">
        <v>0.2</v>
      </c>
      <c r="S16" s="18">
        <v>0.20799999999999999</v>
      </c>
      <c r="T16" s="18">
        <v>0.472350230414747</v>
      </c>
    </row>
    <row r="17" spans="1:20">
      <c r="E17" s="3" t="s">
        <v>37</v>
      </c>
      <c r="F17">
        <v>40</v>
      </c>
      <c r="G17">
        <v>207.702459904905</v>
      </c>
      <c r="H17" s="24">
        <v>0.2</v>
      </c>
      <c r="I17" s="24">
        <v>0.45652027439486198</v>
      </c>
      <c r="J17">
        <v>0.4</v>
      </c>
      <c r="K17" s="29">
        <v>0.86399999999999999</v>
      </c>
      <c r="L17">
        <v>0.95622119815668205</v>
      </c>
      <c r="M17">
        <v>0.2</v>
      </c>
      <c r="N17">
        <v>0.183999999999999</v>
      </c>
      <c r="O17">
        <v>0.460829493087558</v>
      </c>
      <c r="P17">
        <v>0.496</v>
      </c>
      <c r="Q17">
        <v>2.3041474654377201E-2</v>
      </c>
      <c r="R17">
        <v>0.2</v>
      </c>
      <c r="S17">
        <v>0.184</v>
      </c>
      <c r="T17">
        <v>0.472350230414747</v>
      </c>
    </row>
    <row r="18" spans="1:20" s="18" customFormat="1">
      <c r="A18" s="18">
        <v>5</v>
      </c>
      <c r="B18" s="18">
        <v>5</v>
      </c>
      <c r="D18" s="23">
        <f t="shared" ref="D18" si="3">AVERAGE(G18:G19)/10</f>
        <v>38.837951947342049</v>
      </c>
      <c r="E18" s="22" t="s">
        <v>36</v>
      </c>
      <c r="F18" s="18">
        <v>50</v>
      </c>
      <c r="G18" s="18">
        <v>388.115665268616</v>
      </c>
      <c r="H18" s="24">
        <v>0.25</v>
      </c>
      <c r="I18" s="24">
        <v>0.70554980724527605</v>
      </c>
      <c r="J18" s="18">
        <v>0.4</v>
      </c>
      <c r="K18" s="29">
        <v>1.0720000000000001</v>
      </c>
      <c r="L18" s="18">
        <v>1.1175115207373301</v>
      </c>
      <c r="M18" s="18">
        <v>0.2</v>
      </c>
      <c r="N18" s="18">
        <v>0.184000000000001</v>
      </c>
      <c r="O18" s="18">
        <v>0.541474654377881</v>
      </c>
      <c r="P18" s="18">
        <v>0.70399999999999996</v>
      </c>
      <c r="Q18" s="18">
        <v>2.3041474654377201E-2</v>
      </c>
      <c r="R18" s="18">
        <v>0.2</v>
      </c>
      <c r="S18" s="18">
        <v>0.184</v>
      </c>
      <c r="T18" s="18">
        <v>0.55299539170506895</v>
      </c>
    </row>
    <row r="19" spans="1:20">
      <c r="E19" s="3" t="s">
        <v>37</v>
      </c>
      <c r="F19">
        <v>50</v>
      </c>
      <c r="G19">
        <v>388.64337367822498</v>
      </c>
      <c r="H19" s="24">
        <v>0.25</v>
      </c>
      <c r="I19" s="24">
        <v>0.70689029362424105</v>
      </c>
      <c r="J19">
        <v>0.4</v>
      </c>
      <c r="K19" s="29">
        <v>1.0720000000000001</v>
      </c>
      <c r="L19">
        <v>1.1175115207373301</v>
      </c>
      <c r="M19">
        <v>0.2</v>
      </c>
      <c r="N19">
        <v>0.184000000000001</v>
      </c>
      <c r="O19">
        <v>0.541474654377881</v>
      </c>
      <c r="P19">
        <v>0.70399999999999996</v>
      </c>
      <c r="Q19">
        <v>2.3041474654377201E-2</v>
      </c>
      <c r="R19">
        <v>0.2</v>
      </c>
      <c r="S19">
        <v>0.184</v>
      </c>
      <c r="T19">
        <v>0.55299539170506895</v>
      </c>
    </row>
    <row r="20" spans="1:20" s="18" customFormat="1">
      <c r="A20" s="18">
        <v>6</v>
      </c>
      <c r="B20" s="18">
        <v>6</v>
      </c>
      <c r="D20" s="23">
        <f t="shared" ref="D20" si="4">AVERAGE(G20:G21)/10</f>
        <v>37.539352961653648</v>
      </c>
      <c r="E20" s="22" t="s">
        <v>36</v>
      </c>
      <c r="F20" s="18">
        <v>60</v>
      </c>
      <c r="G20" s="18">
        <v>375.33706507393401</v>
      </c>
      <c r="H20" s="24">
        <v>0.3</v>
      </c>
      <c r="I20" s="24">
        <v>0.74722949373978098</v>
      </c>
      <c r="J20" s="18">
        <v>0.4</v>
      </c>
      <c r="K20" s="29">
        <v>0.96</v>
      </c>
      <c r="L20" s="18">
        <v>1.03686635944701</v>
      </c>
      <c r="M20" s="18">
        <v>0.2</v>
      </c>
      <c r="N20" s="18">
        <v>0.184</v>
      </c>
      <c r="O20" s="18">
        <v>0.50691244239631295</v>
      </c>
      <c r="P20" s="18">
        <v>0.59199999999999997</v>
      </c>
      <c r="Q20" s="18">
        <v>2.3041474654379002E-2</v>
      </c>
      <c r="R20" s="18">
        <v>0.2</v>
      </c>
      <c r="S20" s="18">
        <v>0.184</v>
      </c>
      <c r="T20" s="18">
        <v>0.50691244239631295</v>
      </c>
    </row>
    <row r="21" spans="1:20">
      <c r="E21" s="3" t="s">
        <v>37</v>
      </c>
      <c r="F21">
        <v>60</v>
      </c>
      <c r="G21">
        <v>375.44999415913901</v>
      </c>
      <c r="H21" s="24">
        <v>0.3</v>
      </c>
      <c r="I21" s="24">
        <v>0.74503194208158197</v>
      </c>
      <c r="J21">
        <v>0.4</v>
      </c>
      <c r="K21" s="29">
        <v>0.96</v>
      </c>
      <c r="L21">
        <v>1.03686635944701</v>
      </c>
      <c r="M21">
        <v>0.2</v>
      </c>
      <c r="N21">
        <v>0.192</v>
      </c>
      <c r="O21">
        <v>0.50691244239631295</v>
      </c>
      <c r="P21">
        <v>0.58399999999999996</v>
      </c>
      <c r="Q21">
        <v>2.3041474654379002E-2</v>
      </c>
      <c r="R21">
        <v>0.2</v>
      </c>
      <c r="S21">
        <v>0.184</v>
      </c>
      <c r="T21">
        <v>0.50691244239631295</v>
      </c>
    </row>
    <row r="22" spans="1:20" s="18" customFormat="1">
      <c r="A22" s="18">
        <v>7</v>
      </c>
      <c r="B22" s="18">
        <v>7</v>
      </c>
      <c r="D22" s="23">
        <f t="shared" ref="D22" si="5">AVERAGE(G22:G23)/10</f>
        <v>45.181470050526606</v>
      </c>
      <c r="E22" s="22" t="s">
        <v>36</v>
      </c>
      <c r="F22" s="18">
        <v>70</v>
      </c>
      <c r="G22" s="18">
        <v>452.28294688332602</v>
      </c>
      <c r="H22" s="24">
        <v>0.35</v>
      </c>
      <c r="I22" s="24">
        <v>0.88908632402423404</v>
      </c>
      <c r="J22" s="18">
        <v>0.4</v>
      </c>
      <c r="K22" s="29">
        <v>0.98399999999999899</v>
      </c>
      <c r="L22" s="18">
        <v>1.0253456221198201</v>
      </c>
      <c r="M22" s="18">
        <v>0.2</v>
      </c>
      <c r="N22" s="18">
        <v>0.191999999999999</v>
      </c>
      <c r="O22" s="18">
        <v>0.50691244239631295</v>
      </c>
      <c r="P22" s="18">
        <v>0.60800000000000098</v>
      </c>
      <c r="Q22" s="18">
        <v>1.1520737327189501E-2</v>
      </c>
      <c r="R22" s="18">
        <v>0.2</v>
      </c>
      <c r="S22" s="18">
        <v>0.183999999999999</v>
      </c>
      <c r="T22" s="18">
        <v>0.50691244239631295</v>
      </c>
    </row>
    <row r="23" spans="1:20">
      <c r="E23" s="3" t="s">
        <v>37</v>
      </c>
      <c r="F23">
        <v>70</v>
      </c>
      <c r="G23">
        <v>451.34645412720602</v>
      </c>
      <c r="H23" s="24">
        <v>0.35</v>
      </c>
      <c r="I23" s="24">
        <v>0.90115649553696597</v>
      </c>
      <c r="J23">
        <v>0.4</v>
      </c>
      <c r="K23" s="29">
        <v>0.98399999999999899</v>
      </c>
      <c r="L23">
        <v>1.0253456221198201</v>
      </c>
      <c r="M23">
        <v>0.2</v>
      </c>
      <c r="N23">
        <v>0.191999999999999</v>
      </c>
      <c r="O23">
        <v>0.50691244239631295</v>
      </c>
      <c r="P23">
        <v>0.60000000000000098</v>
      </c>
      <c r="Q23">
        <v>1.1520737327189501E-2</v>
      </c>
      <c r="R23">
        <v>0.2</v>
      </c>
      <c r="S23">
        <v>0.191999999999999</v>
      </c>
      <c r="T23">
        <v>0.50691244239631295</v>
      </c>
    </row>
    <row r="24" spans="1:20" s="18" customFormat="1">
      <c r="A24" s="18">
        <v>8</v>
      </c>
      <c r="B24" s="18">
        <v>8</v>
      </c>
      <c r="D24" s="23">
        <f t="shared" ref="D24" si="6">AVERAGE(G24:G25)/10</f>
        <v>43.047289176249301</v>
      </c>
      <c r="E24" s="22" t="s">
        <v>36</v>
      </c>
      <c r="F24" s="18">
        <v>80</v>
      </c>
      <c r="G24" s="18">
        <v>431.01409623966703</v>
      </c>
      <c r="H24" s="24">
        <v>0.4</v>
      </c>
      <c r="I24" s="24">
        <v>0.90684574727855305</v>
      </c>
      <c r="J24" s="18">
        <v>0.4</v>
      </c>
      <c r="K24" s="29">
        <v>0.89600000000000002</v>
      </c>
      <c r="L24" s="18">
        <v>0.97926267281106105</v>
      </c>
      <c r="M24" s="18">
        <v>0.2</v>
      </c>
      <c r="N24" s="18">
        <v>0.183999999999999</v>
      </c>
      <c r="O24" s="18">
        <v>0.472350230414747</v>
      </c>
      <c r="P24" s="18">
        <v>0.52000000000000102</v>
      </c>
      <c r="Q24" s="18">
        <v>2.3041474654377201E-2</v>
      </c>
      <c r="R24" s="18">
        <v>0.2</v>
      </c>
      <c r="S24" s="18">
        <v>0.191999999999999</v>
      </c>
      <c r="T24" s="18">
        <v>0.483870967741936</v>
      </c>
    </row>
    <row r="25" spans="1:20">
      <c r="E25" s="3" t="s">
        <v>37</v>
      </c>
      <c r="F25">
        <v>80</v>
      </c>
      <c r="G25">
        <v>429.93168728531901</v>
      </c>
      <c r="H25" s="24">
        <v>0.4</v>
      </c>
      <c r="I25" s="24">
        <v>0.91382544452525905</v>
      </c>
      <c r="J25">
        <v>0.4</v>
      </c>
      <c r="K25" s="29">
        <v>0.89600000000000002</v>
      </c>
      <c r="L25">
        <v>0.97926267281106105</v>
      </c>
      <c r="M25">
        <v>0.2</v>
      </c>
      <c r="N25">
        <v>0.183999999999999</v>
      </c>
      <c r="O25">
        <v>0.472350230414747</v>
      </c>
      <c r="P25">
        <v>0.52000000000000102</v>
      </c>
      <c r="Q25">
        <v>2.3041474654377201E-2</v>
      </c>
      <c r="R25">
        <v>0.2</v>
      </c>
      <c r="S25">
        <v>0.191999999999999</v>
      </c>
      <c r="T25">
        <v>0.483870967741936</v>
      </c>
    </row>
    <row r="26" spans="1:20" s="18" customFormat="1">
      <c r="A26" s="18">
        <v>9</v>
      </c>
      <c r="B26" s="18">
        <v>9</v>
      </c>
      <c r="D26" s="23">
        <f t="shared" ref="D26" si="7">AVERAGE(G26:G27)/10</f>
        <v>45.141326927179456</v>
      </c>
      <c r="E26" s="22" t="s">
        <v>36</v>
      </c>
      <c r="F26" s="18">
        <v>90</v>
      </c>
      <c r="G26" s="18">
        <v>451.77717706067801</v>
      </c>
      <c r="H26" s="24">
        <v>0.45</v>
      </c>
      <c r="I26" s="24">
        <v>0.99710893446071203</v>
      </c>
      <c r="J26" s="18">
        <v>0.4</v>
      </c>
      <c r="K26" s="29">
        <v>0.86399999999999999</v>
      </c>
      <c r="L26" s="18">
        <v>0.94470046082949299</v>
      </c>
      <c r="M26" s="18">
        <v>0.2</v>
      </c>
      <c r="N26" s="18">
        <v>0.192</v>
      </c>
      <c r="O26" s="18">
        <v>0.460829493087557</v>
      </c>
      <c r="P26" s="18">
        <v>0.496</v>
      </c>
      <c r="Q26" s="18">
        <v>2.30414746543781E-2</v>
      </c>
      <c r="R26" s="18">
        <v>0.2</v>
      </c>
      <c r="S26" s="18">
        <v>0.17599999999999999</v>
      </c>
      <c r="T26" s="18">
        <v>0.460829493087558</v>
      </c>
    </row>
    <row r="27" spans="1:20">
      <c r="E27" s="3" t="s">
        <v>37</v>
      </c>
      <c r="F27">
        <v>90</v>
      </c>
      <c r="G27">
        <v>451.04936148291102</v>
      </c>
      <c r="H27" s="24">
        <v>0.45</v>
      </c>
      <c r="I27" s="24">
        <v>0.99412546852374795</v>
      </c>
      <c r="J27">
        <v>0.4</v>
      </c>
      <c r="K27" s="29">
        <v>0.872</v>
      </c>
      <c r="L27">
        <v>0.94470046082949299</v>
      </c>
      <c r="M27">
        <v>0.2</v>
      </c>
      <c r="N27">
        <v>0.192</v>
      </c>
      <c r="O27">
        <v>0.460829493087557</v>
      </c>
      <c r="P27">
        <v>0.48799999999999999</v>
      </c>
      <c r="Q27">
        <v>2.30414746543781E-2</v>
      </c>
      <c r="R27">
        <v>0.2</v>
      </c>
      <c r="S27">
        <v>0.192</v>
      </c>
      <c r="T27">
        <v>0.460829493087558</v>
      </c>
    </row>
    <row r="28" spans="1:20" s="18" customFormat="1">
      <c r="A28" s="18">
        <v>10</v>
      </c>
      <c r="B28" s="18">
        <v>10</v>
      </c>
      <c r="D28" s="23">
        <f t="shared" ref="D28" si="8">AVERAGE(G28:G29)/10</f>
        <v>45.044714186911001</v>
      </c>
      <c r="E28" s="22" t="s">
        <v>36</v>
      </c>
      <c r="F28" s="18">
        <v>100</v>
      </c>
      <c r="G28" s="18">
        <v>449.62633625375099</v>
      </c>
      <c r="H28" s="24">
        <v>0.5</v>
      </c>
      <c r="I28" s="24">
        <v>1.0221307058839999</v>
      </c>
      <c r="J28" s="18">
        <v>0.4</v>
      </c>
      <c r="K28" s="29">
        <v>0.82399999999999995</v>
      </c>
      <c r="L28" s="18">
        <v>0.89861751152073799</v>
      </c>
      <c r="M28" s="18">
        <v>0.2</v>
      </c>
      <c r="N28" s="18">
        <v>0.192</v>
      </c>
      <c r="O28" s="18">
        <v>0.42626728110598999</v>
      </c>
      <c r="P28" s="18">
        <v>0.44</v>
      </c>
      <c r="Q28" s="18">
        <v>3.45622119815676E-2</v>
      </c>
      <c r="R28" s="18">
        <v>0.2</v>
      </c>
      <c r="S28" s="18">
        <v>0.192</v>
      </c>
      <c r="T28" s="18">
        <v>0.43778801843317999</v>
      </c>
    </row>
    <row r="29" spans="1:20">
      <c r="E29" s="3" t="s">
        <v>37</v>
      </c>
      <c r="F29">
        <v>100</v>
      </c>
      <c r="G29">
        <v>451.267947484469</v>
      </c>
      <c r="H29" s="24">
        <v>0.5</v>
      </c>
      <c r="I29" s="24">
        <v>1.01931632213658</v>
      </c>
      <c r="J29">
        <v>0.4</v>
      </c>
      <c r="K29" s="29">
        <v>0.82399999999999995</v>
      </c>
      <c r="L29">
        <v>0.89861751152073799</v>
      </c>
      <c r="M29">
        <v>0.2</v>
      </c>
      <c r="N29">
        <v>0.192</v>
      </c>
      <c r="O29">
        <v>0.42626728110598999</v>
      </c>
      <c r="P29">
        <v>0.44</v>
      </c>
      <c r="Q29">
        <v>3.45622119815676E-2</v>
      </c>
      <c r="R29">
        <v>0.2</v>
      </c>
      <c r="S29">
        <v>0.192</v>
      </c>
      <c r="T29">
        <v>0.43778801843317999</v>
      </c>
    </row>
    <row r="30" spans="1:20" s="18" customFormat="1">
      <c r="A30" s="18">
        <v>11</v>
      </c>
      <c r="B30" s="18">
        <v>11</v>
      </c>
      <c r="D30" s="23">
        <f t="shared" ref="D30" si="9">AVERAGE(G30:G31)/10</f>
        <v>49.576021707817148</v>
      </c>
      <c r="E30" s="22" t="s">
        <v>36</v>
      </c>
      <c r="F30" s="18">
        <v>110</v>
      </c>
      <c r="G30" s="18">
        <v>495.86949609626498</v>
      </c>
      <c r="H30" s="24">
        <v>0.55000000000000004</v>
      </c>
      <c r="I30" s="24">
        <v>1.03976832310316</v>
      </c>
      <c r="J30" s="18">
        <v>0.4</v>
      </c>
      <c r="K30" s="29">
        <v>0.83200000000000096</v>
      </c>
      <c r="L30" s="18">
        <v>0.89861751152073799</v>
      </c>
      <c r="M30" s="18">
        <v>0.2</v>
      </c>
      <c r="N30" s="18">
        <v>0.192</v>
      </c>
      <c r="O30" s="18">
        <v>0.40322580645161299</v>
      </c>
      <c r="P30" s="18">
        <v>0.44800000000000001</v>
      </c>
      <c r="Q30" s="18">
        <v>5.7603686635944798E-2</v>
      </c>
      <c r="R30" s="18">
        <v>0.2</v>
      </c>
      <c r="S30" s="18">
        <v>0.192</v>
      </c>
      <c r="T30" s="18">
        <v>0.43778801843317999</v>
      </c>
    </row>
    <row r="31" spans="1:20">
      <c r="E31" s="3" t="s">
        <v>37</v>
      </c>
      <c r="F31">
        <v>110</v>
      </c>
      <c r="G31">
        <v>495.65093806007798</v>
      </c>
      <c r="H31" s="24">
        <v>0.55000000000000004</v>
      </c>
      <c r="I31" s="24">
        <v>1.03528190834774</v>
      </c>
      <c r="J31">
        <v>0.4</v>
      </c>
      <c r="K31" s="29">
        <v>0.84</v>
      </c>
      <c r="L31">
        <v>0.89861751152073799</v>
      </c>
      <c r="M31">
        <v>0.2</v>
      </c>
      <c r="N31">
        <v>0.192</v>
      </c>
      <c r="O31">
        <v>0.40322580645161299</v>
      </c>
      <c r="P31">
        <v>0.45600000000000002</v>
      </c>
      <c r="Q31">
        <v>5.7603686635944798E-2</v>
      </c>
      <c r="R31">
        <v>0.2</v>
      </c>
      <c r="S31">
        <v>0.192</v>
      </c>
      <c r="T31">
        <v>0.43778801843317999</v>
      </c>
    </row>
    <row r="32" spans="1:20" s="18" customFormat="1">
      <c r="A32" s="18">
        <v>12</v>
      </c>
      <c r="B32" s="18">
        <v>12</v>
      </c>
      <c r="D32" s="23">
        <f t="shared" ref="D32" si="10">AVERAGE(G32:G33)/10</f>
        <v>48.260013571938558</v>
      </c>
      <c r="E32" s="22" t="s">
        <v>36</v>
      </c>
      <c r="F32" s="18">
        <v>120</v>
      </c>
      <c r="G32" s="18">
        <v>482.69578446809902</v>
      </c>
      <c r="H32" s="24">
        <v>0.6</v>
      </c>
      <c r="I32" s="24">
        <v>1.0358003246873599</v>
      </c>
      <c r="J32" s="18">
        <v>0.4</v>
      </c>
      <c r="K32" s="29">
        <v>0.79200000000000004</v>
      </c>
      <c r="L32" s="18">
        <v>0.86405529953917004</v>
      </c>
      <c r="M32" s="18">
        <v>0.2</v>
      </c>
      <c r="N32" s="18">
        <v>0.191999999999999</v>
      </c>
      <c r="O32" s="18">
        <v>0.36866359447004499</v>
      </c>
      <c r="P32" s="18">
        <v>0.40799999999999997</v>
      </c>
      <c r="Q32" s="18">
        <v>0.1036866359447</v>
      </c>
      <c r="R32" s="18">
        <v>0.2</v>
      </c>
      <c r="S32" s="18">
        <v>0.192</v>
      </c>
      <c r="T32" s="18">
        <v>0.39170506912442399</v>
      </c>
    </row>
    <row r="33" spans="1:20">
      <c r="E33" s="3" t="s">
        <v>37</v>
      </c>
      <c r="F33">
        <v>120</v>
      </c>
      <c r="G33">
        <v>482.50448697067202</v>
      </c>
      <c r="H33" s="24">
        <v>0.6</v>
      </c>
      <c r="I33" s="24">
        <v>1.0189272010666199</v>
      </c>
      <c r="J33">
        <v>0.4</v>
      </c>
      <c r="K33" s="29">
        <v>0.79200000000000004</v>
      </c>
      <c r="L33">
        <v>0.86405529953917004</v>
      </c>
      <c r="M33">
        <v>0.2</v>
      </c>
      <c r="N33">
        <v>0.191999999999999</v>
      </c>
      <c r="O33">
        <v>0.36866359447004499</v>
      </c>
      <c r="P33">
        <v>0.40799999999999997</v>
      </c>
      <c r="Q33">
        <v>0.1036866359447</v>
      </c>
      <c r="R33">
        <v>0.2</v>
      </c>
      <c r="S33">
        <v>0.192</v>
      </c>
      <c r="T33">
        <v>0.39170506912442399</v>
      </c>
    </row>
    <row r="34" spans="1:20" s="18" customFormat="1">
      <c r="A34" s="18">
        <v>13</v>
      </c>
      <c r="B34" s="18">
        <v>13</v>
      </c>
      <c r="D34" s="23">
        <f t="shared" ref="D34" si="11">AVERAGE(G34:G35)/10</f>
        <v>53.2424355783157</v>
      </c>
      <c r="E34" s="22" t="s">
        <v>36</v>
      </c>
      <c r="F34" s="18">
        <v>130</v>
      </c>
      <c r="G34" s="18">
        <v>533.15437664342699</v>
      </c>
      <c r="H34" s="24">
        <v>0.65</v>
      </c>
      <c r="I34" s="24">
        <v>1.0264334691550401</v>
      </c>
      <c r="J34" s="18">
        <v>0.4</v>
      </c>
      <c r="K34" s="29">
        <v>0.82400000000000095</v>
      </c>
      <c r="L34" s="18">
        <v>0.88709677419354904</v>
      </c>
      <c r="M34" s="18">
        <v>0.2</v>
      </c>
      <c r="N34" s="18">
        <v>0.192</v>
      </c>
      <c r="O34" s="18">
        <v>0.34562211981566898</v>
      </c>
      <c r="P34" s="18">
        <v>0.432</v>
      </c>
      <c r="Q34" s="18">
        <v>0.2073732718894</v>
      </c>
      <c r="R34" s="18">
        <v>0.2</v>
      </c>
      <c r="S34" s="18">
        <v>0.2</v>
      </c>
      <c r="T34" s="18">
        <v>0.33410138248847998</v>
      </c>
    </row>
    <row r="35" spans="1:20">
      <c r="E35" s="3" t="s">
        <v>37</v>
      </c>
      <c r="F35">
        <v>130</v>
      </c>
      <c r="G35">
        <v>531.69433492288704</v>
      </c>
      <c r="H35" s="24">
        <v>0.65</v>
      </c>
      <c r="I35" s="24">
        <v>1.0219570860871801</v>
      </c>
      <c r="J35">
        <v>0.4</v>
      </c>
      <c r="K35" s="29">
        <v>0.82400000000000095</v>
      </c>
      <c r="L35">
        <v>0.88709677419354904</v>
      </c>
      <c r="M35">
        <v>0.2</v>
      </c>
      <c r="N35">
        <v>0.2</v>
      </c>
      <c r="O35">
        <v>0.34562211981566898</v>
      </c>
      <c r="P35">
        <v>0.432</v>
      </c>
      <c r="Q35">
        <v>0.2073732718894</v>
      </c>
      <c r="R35">
        <v>0.2</v>
      </c>
      <c r="S35">
        <v>0.192</v>
      </c>
      <c r="T35">
        <v>0.33410138248847998</v>
      </c>
    </row>
    <row r="36" spans="1:20" s="18" customFormat="1">
      <c r="A36" s="18">
        <v>14</v>
      </c>
      <c r="B36" s="18">
        <v>14</v>
      </c>
      <c r="D36" s="23">
        <f t="shared" ref="D36" si="12">AVERAGE(G36:G37)/10</f>
        <v>45.585501506151147</v>
      </c>
      <c r="E36" s="22" t="s">
        <v>36</v>
      </c>
      <c r="F36" s="18">
        <v>140</v>
      </c>
      <c r="G36" s="18">
        <v>456.00675159382001</v>
      </c>
      <c r="H36" s="24">
        <v>0.7</v>
      </c>
      <c r="I36" s="24">
        <v>1.02862625210395</v>
      </c>
      <c r="J36" s="18">
        <v>0.4</v>
      </c>
      <c r="K36" s="29">
        <v>0.72</v>
      </c>
      <c r="L36" s="18">
        <v>0.80645161290322498</v>
      </c>
      <c r="M36" s="18">
        <v>0.2</v>
      </c>
      <c r="N36" s="18">
        <v>0.191999999999999</v>
      </c>
      <c r="O36" s="18">
        <v>0.33410138248847898</v>
      </c>
      <c r="P36" s="18">
        <v>0.33600000000000002</v>
      </c>
      <c r="Q36" s="18">
        <v>0.12672811059907799</v>
      </c>
      <c r="R36" s="18">
        <v>0.2</v>
      </c>
      <c r="S36" s="18">
        <v>0.192</v>
      </c>
      <c r="T36" s="18">
        <v>0.34562211981566798</v>
      </c>
    </row>
    <row r="37" spans="1:20">
      <c r="E37" s="3" t="s">
        <v>37</v>
      </c>
      <c r="F37">
        <v>140</v>
      </c>
      <c r="G37">
        <v>455.70327852920298</v>
      </c>
      <c r="H37" s="24">
        <v>0.7</v>
      </c>
      <c r="I37" s="24">
        <v>1.0193227560657301</v>
      </c>
      <c r="J37">
        <v>0.4</v>
      </c>
      <c r="K37" s="29">
        <v>0.72</v>
      </c>
      <c r="L37">
        <v>0.80645161290322498</v>
      </c>
      <c r="M37">
        <v>0.2</v>
      </c>
      <c r="N37">
        <v>0.191999999999999</v>
      </c>
      <c r="O37">
        <v>0.33410138248847898</v>
      </c>
      <c r="P37">
        <v>0.33600000000000002</v>
      </c>
      <c r="Q37">
        <v>0.12672811059907799</v>
      </c>
      <c r="R37">
        <v>0.2</v>
      </c>
      <c r="S37">
        <v>0.192</v>
      </c>
      <c r="T37">
        <v>0.34562211981566798</v>
      </c>
    </row>
    <row r="38" spans="1:20" s="18" customFormat="1">
      <c r="A38" s="18">
        <v>15</v>
      </c>
      <c r="B38" s="18">
        <v>15</v>
      </c>
      <c r="D38" s="23">
        <f t="shared" ref="D38" si="13">AVERAGE(G38:G39)/10</f>
        <v>50.009609234329695</v>
      </c>
      <c r="E38" s="22" t="s">
        <v>36</v>
      </c>
      <c r="F38" s="18">
        <v>150</v>
      </c>
      <c r="G38" s="18">
        <v>500.33701340568598</v>
      </c>
      <c r="H38" s="24">
        <v>0.75</v>
      </c>
      <c r="I38" s="24">
        <v>1.0383230640090599</v>
      </c>
      <c r="J38" s="18">
        <v>0.4</v>
      </c>
      <c r="K38" s="29">
        <v>0.74400000000000099</v>
      </c>
      <c r="L38" s="18">
        <v>0.80645161290322598</v>
      </c>
      <c r="M38" s="18">
        <v>0.2</v>
      </c>
      <c r="N38" s="18">
        <v>0.2</v>
      </c>
      <c r="O38" s="18">
        <v>0.31105990783410098</v>
      </c>
      <c r="P38" s="18">
        <v>0.35199999999999998</v>
      </c>
      <c r="Q38" s="18">
        <v>0.18433179723502299</v>
      </c>
      <c r="R38" s="18">
        <v>0.2</v>
      </c>
      <c r="S38" s="18">
        <v>0.192</v>
      </c>
      <c r="T38" s="18">
        <v>0.31105990783410098</v>
      </c>
    </row>
    <row r="39" spans="1:20">
      <c r="E39" s="3" t="s">
        <v>37</v>
      </c>
      <c r="F39">
        <v>150</v>
      </c>
      <c r="G39">
        <v>499.855171280908</v>
      </c>
      <c r="H39" s="24">
        <v>0.75</v>
      </c>
      <c r="I39" s="24">
        <v>1.02969860865608</v>
      </c>
      <c r="J39">
        <v>0.4</v>
      </c>
      <c r="K39" s="29">
        <v>0.74400000000000099</v>
      </c>
      <c r="L39">
        <v>0.80645161290322598</v>
      </c>
      <c r="M39">
        <v>0.2</v>
      </c>
      <c r="N39">
        <v>0.2</v>
      </c>
      <c r="O39">
        <v>0.31105990783410098</v>
      </c>
      <c r="P39">
        <v>0.35199999999999998</v>
      </c>
      <c r="Q39">
        <v>0.18433179723502299</v>
      </c>
      <c r="R39">
        <v>0.2</v>
      </c>
      <c r="S39">
        <v>0.192</v>
      </c>
      <c r="T39">
        <v>0.31105990783410098</v>
      </c>
    </row>
    <row r="40" spans="1:20" s="18" customFormat="1">
      <c r="A40" s="18">
        <v>16</v>
      </c>
      <c r="B40" s="18">
        <v>16</v>
      </c>
      <c r="D40" s="23">
        <f t="shared" ref="D40" si="14">AVERAGE(G40:G41)/10</f>
        <v>51.242890850738604</v>
      </c>
      <c r="E40" s="22" t="s">
        <v>36</v>
      </c>
      <c r="F40" s="18">
        <v>160</v>
      </c>
      <c r="G40" s="18">
        <v>511.55692624687799</v>
      </c>
      <c r="H40" s="24">
        <v>0.8</v>
      </c>
      <c r="I40" s="24">
        <v>1.0319524925207599</v>
      </c>
      <c r="J40" s="18">
        <v>0.4</v>
      </c>
      <c r="K40" s="29">
        <v>0.73599999999999999</v>
      </c>
      <c r="L40" s="18">
        <v>0.82949308755760398</v>
      </c>
      <c r="M40" s="18">
        <v>0.2</v>
      </c>
      <c r="N40" s="18">
        <v>0.191999999999999</v>
      </c>
      <c r="O40" s="18">
        <v>0.29953917050691298</v>
      </c>
      <c r="P40" s="18">
        <v>0.35199999999999998</v>
      </c>
      <c r="Q40" s="18">
        <v>0.230414746543778</v>
      </c>
      <c r="R40" s="18">
        <v>0.2</v>
      </c>
      <c r="S40" s="18">
        <v>0.192</v>
      </c>
      <c r="T40" s="18">
        <v>0.29953917050691298</v>
      </c>
    </row>
    <row r="41" spans="1:20">
      <c r="E41" s="3" t="s">
        <v>37</v>
      </c>
      <c r="F41">
        <v>160</v>
      </c>
      <c r="G41">
        <v>513.30089076789397</v>
      </c>
      <c r="H41" s="24">
        <v>0.8</v>
      </c>
      <c r="I41" s="24">
        <v>1.0312935422276901</v>
      </c>
      <c r="J41">
        <v>0.4</v>
      </c>
      <c r="K41" s="29">
        <v>0.74399999999999999</v>
      </c>
      <c r="L41">
        <v>0.82949308755760398</v>
      </c>
      <c r="M41">
        <v>0.2</v>
      </c>
      <c r="N41">
        <v>0.191999999999999</v>
      </c>
      <c r="O41">
        <v>0.29953917050691298</v>
      </c>
      <c r="P41">
        <v>0.35199999999999998</v>
      </c>
      <c r="Q41">
        <v>0.230414746543778</v>
      </c>
      <c r="R41">
        <v>0.2</v>
      </c>
      <c r="S41">
        <v>0.2</v>
      </c>
      <c r="T41">
        <v>0.29953917050691298</v>
      </c>
    </row>
    <row r="42" spans="1:20" s="18" customFormat="1">
      <c r="A42" s="18">
        <v>17</v>
      </c>
      <c r="B42" s="18">
        <v>17</v>
      </c>
      <c r="D42" s="23">
        <f t="shared" ref="D42" si="15">AVERAGE(G42:G43)/10</f>
        <v>50.59168073739135</v>
      </c>
      <c r="E42" s="22" t="s">
        <v>36</v>
      </c>
      <c r="F42" s="18">
        <v>170</v>
      </c>
      <c r="G42" s="18">
        <v>505.57901164391001</v>
      </c>
      <c r="H42" s="24">
        <v>0.85</v>
      </c>
      <c r="I42" s="24">
        <v>1.0386107916665701</v>
      </c>
      <c r="J42" s="18">
        <v>0.4</v>
      </c>
      <c r="K42" s="29">
        <v>0.72000000000000097</v>
      </c>
      <c r="L42" s="18">
        <v>0.80645161290322598</v>
      </c>
      <c r="M42" s="18">
        <v>0.2</v>
      </c>
      <c r="N42" s="18">
        <v>0.2</v>
      </c>
      <c r="O42" s="18">
        <v>0.27649769585253597</v>
      </c>
      <c r="P42" s="18">
        <v>0.32800000000000101</v>
      </c>
      <c r="Q42" s="18">
        <v>0.241935483870967</v>
      </c>
      <c r="R42" s="18">
        <v>0.2</v>
      </c>
      <c r="S42" s="18">
        <v>0.191999999999999</v>
      </c>
      <c r="T42" s="18">
        <v>0.28801843317972298</v>
      </c>
    </row>
    <row r="43" spans="1:20">
      <c r="E43" s="3" t="s">
        <v>37</v>
      </c>
      <c r="F43">
        <v>170</v>
      </c>
      <c r="G43">
        <v>506.25460310391702</v>
      </c>
      <c r="H43" s="24">
        <v>0.85</v>
      </c>
      <c r="I43" s="24">
        <v>1.03636659230541</v>
      </c>
      <c r="J43">
        <v>0.4</v>
      </c>
      <c r="K43" s="29">
        <v>0.72000000000000097</v>
      </c>
      <c r="L43">
        <v>0.80645161290322598</v>
      </c>
      <c r="M43">
        <v>0.2</v>
      </c>
      <c r="N43">
        <v>0.2</v>
      </c>
      <c r="O43">
        <v>0.27649769585253597</v>
      </c>
      <c r="P43">
        <v>0.32800000000000101</v>
      </c>
      <c r="Q43">
        <v>0.241935483870967</v>
      </c>
      <c r="R43">
        <v>0.2</v>
      </c>
      <c r="S43">
        <v>0.191999999999999</v>
      </c>
      <c r="T43">
        <v>0.28801843317972298</v>
      </c>
    </row>
    <row r="44" spans="1:20" s="18" customFormat="1">
      <c r="A44" s="18">
        <v>18</v>
      </c>
      <c r="B44" s="18">
        <v>18</v>
      </c>
      <c r="D44" s="23">
        <f t="shared" ref="D44" si="16">AVERAGE(G44:G45)/10</f>
        <v>44.138153341406408</v>
      </c>
      <c r="E44" s="22" t="s">
        <v>36</v>
      </c>
      <c r="F44" s="18">
        <v>180</v>
      </c>
      <c r="G44" s="18">
        <v>441.19661047137703</v>
      </c>
      <c r="H44" s="24">
        <v>0.9</v>
      </c>
      <c r="I44" s="24">
        <v>1.02501477323993</v>
      </c>
      <c r="J44" s="18">
        <v>0.4</v>
      </c>
      <c r="K44" s="29">
        <v>0.64800000000000202</v>
      </c>
      <c r="L44" s="18">
        <v>0.71428571428571397</v>
      </c>
      <c r="M44" s="18">
        <v>0.2</v>
      </c>
      <c r="N44" s="18">
        <v>0.192</v>
      </c>
      <c r="O44" s="18">
        <v>0.241935483870968</v>
      </c>
      <c r="P44" s="18">
        <v>0.26400000000000101</v>
      </c>
      <c r="Q44" s="18">
        <v>0.2073732718894</v>
      </c>
      <c r="R44" s="18">
        <v>0.2</v>
      </c>
      <c r="S44" s="18">
        <v>0.192</v>
      </c>
      <c r="T44" s="18">
        <v>0.26497695852534597</v>
      </c>
    </row>
    <row r="45" spans="1:20">
      <c r="E45" s="3" t="s">
        <v>37</v>
      </c>
      <c r="F45">
        <v>180</v>
      </c>
      <c r="G45">
        <v>441.56645635675102</v>
      </c>
      <c r="H45" s="24">
        <v>0.9</v>
      </c>
      <c r="I45" s="24">
        <v>1.0233487994533601</v>
      </c>
      <c r="J45">
        <v>0.4</v>
      </c>
      <c r="K45" s="29">
        <v>0.64800000000000202</v>
      </c>
      <c r="L45">
        <v>0.71428571428571397</v>
      </c>
      <c r="M45">
        <v>0.2</v>
      </c>
      <c r="N45">
        <v>0.192</v>
      </c>
      <c r="O45">
        <v>0.241935483870968</v>
      </c>
      <c r="P45">
        <v>0.26400000000000101</v>
      </c>
      <c r="Q45">
        <v>0.2073732718894</v>
      </c>
      <c r="R45">
        <v>0.2</v>
      </c>
      <c r="S45">
        <v>0.192</v>
      </c>
      <c r="T45">
        <v>0.26497695852534597</v>
      </c>
    </row>
    <row r="46" spans="1:20" s="18" customFormat="1">
      <c r="A46" s="18">
        <v>19</v>
      </c>
      <c r="B46" s="18">
        <v>19</v>
      </c>
      <c r="D46" s="23">
        <f t="shared" ref="D46" si="17">AVERAGE(G46:G47)/10</f>
        <v>48.9940759521687</v>
      </c>
      <c r="E46" s="22" t="s">
        <v>36</v>
      </c>
      <c r="F46" s="18">
        <v>190</v>
      </c>
      <c r="G46" s="18">
        <v>490.128010784509</v>
      </c>
      <c r="H46" s="24">
        <v>0.95</v>
      </c>
      <c r="I46" s="24">
        <v>1.03303713849231</v>
      </c>
      <c r="J46" s="18">
        <v>0.4</v>
      </c>
      <c r="K46" s="29">
        <v>0.68000000000000105</v>
      </c>
      <c r="L46" s="18">
        <v>0.74884792626728103</v>
      </c>
      <c r="M46" s="18">
        <v>0.2</v>
      </c>
      <c r="N46" s="18">
        <v>0.20000000000000101</v>
      </c>
      <c r="O46" s="18">
        <v>0.241935483870968</v>
      </c>
      <c r="P46" s="18">
        <v>0.29599999999999899</v>
      </c>
      <c r="Q46" s="18">
        <v>0.26497695852534497</v>
      </c>
      <c r="R46" s="18">
        <v>0.2</v>
      </c>
      <c r="S46" s="18">
        <v>0.184</v>
      </c>
      <c r="T46" s="18">
        <v>0.241935483870968</v>
      </c>
    </row>
    <row r="47" spans="1:20">
      <c r="E47" s="3" t="s">
        <v>37</v>
      </c>
      <c r="F47">
        <v>190</v>
      </c>
      <c r="G47">
        <v>489.753508258865</v>
      </c>
      <c r="H47" s="24">
        <v>0.95</v>
      </c>
      <c r="I47" s="24">
        <v>1.0226819636942699</v>
      </c>
      <c r="J47">
        <v>0.4</v>
      </c>
      <c r="K47" s="29">
        <v>0.68000000000000105</v>
      </c>
      <c r="L47">
        <v>0.74884792626728103</v>
      </c>
      <c r="M47">
        <v>0.2</v>
      </c>
      <c r="N47">
        <v>0.20000000000000101</v>
      </c>
      <c r="O47">
        <v>0.241935483870968</v>
      </c>
      <c r="P47">
        <v>0.29599999999999899</v>
      </c>
      <c r="Q47">
        <v>0.26497695852534497</v>
      </c>
      <c r="R47">
        <v>0.2</v>
      </c>
      <c r="S47">
        <v>0.184</v>
      </c>
      <c r="T47">
        <v>0.241935483870968</v>
      </c>
    </row>
    <row r="48" spans="1:20" s="18" customFormat="1">
      <c r="A48" s="18">
        <v>20</v>
      </c>
      <c r="B48" s="18">
        <v>20</v>
      </c>
      <c r="D48" s="23">
        <f t="shared" ref="D48" si="18">AVERAGE(G48:G49)/10</f>
        <v>43.739917110870103</v>
      </c>
      <c r="E48" s="22" t="s">
        <v>36</v>
      </c>
      <c r="F48" s="18">
        <v>200</v>
      </c>
      <c r="G48" s="18">
        <v>437.113462461528</v>
      </c>
      <c r="H48" s="24">
        <v>1</v>
      </c>
      <c r="I48" s="24">
        <v>1.0500761343784299</v>
      </c>
      <c r="J48" s="18">
        <v>0.4</v>
      </c>
      <c r="K48" s="29">
        <v>0.624</v>
      </c>
      <c r="L48" s="18">
        <v>0.70276497695852602</v>
      </c>
      <c r="M48" s="18">
        <v>0.2</v>
      </c>
      <c r="N48" s="18">
        <v>0.192</v>
      </c>
      <c r="O48" s="18">
        <v>0.230414746543779</v>
      </c>
      <c r="P48" s="18">
        <v>0.22399999999999901</v>
      </c>
      <c r="Q48" s="18">
        <v>0.230414746543778</v>
      </c>
      <c r="R48" s="18">
        <v>0.2</v>
      </c>
      <c r="S48" s="18">
        <v>0.20799999999999999</v>
      </c>
      <c r="T48" s="18">
        <v>0.241935483870968</v>
      </c>
    </row>
    <row r="49" spans="1:20">
      <c r="E49" s="3" t="s">
        <v>37</v>
      </c>
      <c r="F49">
        <v>200</v>
      </c>
      <c r="G49">
        <v>437.68487975587402</v>
      </c>
      <c r="H49" s="24">
        <v>1</v>
      </c>
      <c r="I49" s="24">
        <v>1.0384694249970501</v>
      </c>
      <c r="J49">
        <v>0.4</v>
      </c>
      <c r="K49" s="29">
        <v>0.624</v>
      </c>
      <c r="L49">
        <v>0.70276497695852602</v>
      </c>
      <c r="M49">
        <v>0.2</v>
      </c>
      <c r="N49">
        <v>0.2</v>
      </c>
      <c r="O49">
        <v>0.230414746543779</v>
      </c>
      <c r="P49">
        <v>0.215999999999999</v>
      </c>
      <c r="Q49">
        <v>0.230414746543778</v>
      </c>
      <c r="R49">
        <v>0.2</v>
      </c>
      <c r="S49">
        <v>0.20799999999999999</v>
      </c>
      <c r="T49">
        <v>0.241935483870968</v>
      </c>
    </row>
    <row r="50" spans="1:20" s="18" customFormat="1">
      <c r="A50" s="18">
        <v>21</v>
      </c>
      <c r="B50" s="18">
        <v>18</v>
      </c>
      <c r="D50" s="23">
        <f t="shared" ref="D50" si="19">AVERAGE(G50:G51)/10</f>
        <v>52.440989120996299</v>
      </c>
      <c r="E50" s="22" t="s">
        <v>36</v>
      </c>
      <c r="F50" s="18">
        <v>180</v>
      </c>
      <c r="G50" s="18">
        <v>523.82502525216103</v>
      </c>
      <c r="H50" s="24">
        <v>0.9</v>
      </c>
      <c r="I50" s="24">
        <v>1.0180765434938599</v>
      </c>
      <c r="J50" s="18">
        <v>0.4</v>
      </c>
      <c r="K50" s="29">
        <v>0.72800000000000098</v>
      </c>
      <c r="L50" s="18">
        <v>0.79493087557603703</v>
      </c>
      <c r="M50" s="18">
        <v>0.2</v>
      </c>
      <c r="N50" s="18">
        <v>0.192</v>
      </c>
      <c r="O50" s="18">
        <v>0.26497695852534497</v>
      </c>
      <c r="P50" s="18">
        <v>0.34400000000000103</v>
      </c>
      <c r="Q50" s="18">
        <v>0.26497695852534497</v>
      </c>
      <c r="R50" s="18">
        <v>0.2</v>
      </c>
      <c r="S50" s="18">
        <v>0.191999999999999</v>
      </c>
      <c r="T50" s="18">
        <v>0.26497695852534597</v>
      </c>
    </row>
    <row r="51" spans="1:20">
      <c r="E51" s="3" t="s">
        <v>37</v>
      </c>
      <c r="F51">
        <v>180</v>
      </c>
      <c r="G51">
        <v>524.99475716776499</v>
      </c>
      <c r="H51" s="24">
        <v>0.9</v>
      </c>
      <c r="I51" s="24">
        <v>1.0301528829759701</v>
      </c>
      <c r="J51">
        <v>0.4</v>
      </c>
      <c r="K51" s="29">
        <v>0.72800000000000098</v>
      </c>
      <c r="L51">
        <v>0.79493087557603703</v>
      </c>
      <c r="M51">
        <v>0.2</v>
      </c>
      <c r="N51">
        <v>0.192</v>
      </c>
      <c r="O51">
        <v>0.26497695852534497</v>
      </c>
      <c r="P51">
        <v>0.34400000000000103</v>
      </c>
      <c r="Q51">
        <v>0.26497695852534497</v>
      </c>
      <c r="R51">
        <v>0.2</v>
      </c>
      <c r="S51">
        <v>0.191999999999999</v>
      </c>
      <c r="T51">
        <v>0.26497695852534597</v>
      </c>
    </row>
    <row r="52" spans="1:20" s="18" customFormat="1">
      <c r="A52" s="18">
        <v>22</v>
      </c>
      <c r="B52" s="18">
        <v>17</v>
      </c>
      <c r="D52" s="23">
        <f t="shared" ref="D52" si="20">AVERAGE(G52:G53)/10</f>
        <v>49.400309179345399</v>
      </c>
      <c r="E52" s="22" t="s">
        <v>36</v>
      </c>
      <c r="F52" s="18">
        <v>170</v>
      </c>
      <c r="G52" s="18">
        <v>493.98295244335401</v>
      </c>
      <c r="H52" s="24">
        <v>0.85</v>
      </c>
      <c r="I52" s="24">
        <v>1.02334798956467</v>
      </c>
      <c r="J52" s="18">
        <v>0.4</v>
      </c>
      <c r="K52" s="29">
        <v>0.72799999999999998</v>
      </c>
      <c r="L52" s="18">
        <v>0.80645161290322598</v>
      </c>
      <c r="M52" s="18">
        <v>0.2</v>
      </c>
      <c r="N52" s="18">
        <v>0.20799999999999999</v>
      </c>
      <c r="O52" s="18">
        <v>0.29953917050691198</v>
      </c>
      <c r="P52" s="18">
        <v>0.311999999999999</v>
      </c>
      <c r="Q52" s="18">
        <v>0.21889400921659</v>
      </c>
      <c r="R52" s="18">
        <v>0.2</v>
      </c>
      <c r="S52" s="18">
        <v>0.20799999999999999</v>
      </c>
      <c r="T52" s="18">
        <v>0.28801843317972398</v>
      </c>
    </row>
    <row r="53" spans="1:20">
      <c r="E53" s="3" t="s">
        <v>37</v>
      </c>
      <c r="F53">
        <v>170</v>
      </c>
      <c r="G53">
        <v>494.02323114355403</v>
      </c>
      <c r="H53" s="24">
        <v>0.85</v>
      </c>
      <c r="I53" s="24">
        <v>1.0230220643854699</v>
      </c>
      <c r="J53">
        <v>0.4</v>
      </c>
      <c r="K53" s="29">
        <v>0.72</v>
      </c>
      <c r="L53">
        <v>0.80645161290322598</v>
      </c>
      <c r="M53">
        <v>0.2</v>
      </c>
      <c r="N53">
        <v>0.20799999999999999</v>
      </c>
      <c r="O53">
        <v>0.29953917050691198</v>
      </c>
      <c r="P53">
        <v>0.311999999999999</v>
      </c>
      <c r="Q53">
        <v>0.21889400921659</v>
      </c>
      <c r="R53">
        <v>0.2</v>
      </c>
      <c r="S53">
        <v>0.2</v>
      </c>
      <c r="T53">
        <v>0.28801843317972398</v>
      </c>
    </row>
    <row r="54" spans="1:20" s="18" customFormat="1">
      <c r="A54" s="18">
        <v>23</v>
      </c>
      <c r="B54" s="18">
        <v>16</v>
      </c>
      <c r="D54" s="23">
        <f t="shared" ref="D54" si="21">AVERAGE(G54:G55)/10</f>
        <v>52.073189404036995</v>
      </c>
      <c r="E54" s="22" t="s">
        <v>36</v>
      </c>
      <c r="F54" s="18">
        <v>160</v>
      </c>
      <c r="G54" s="18">
        <v>520.29865564268096</v>
      </c>
      <c r="H54" s="24">
        <v>0.8</v>
      </c>
      <c r="I54" s="24">
        <v>1.0290586340255301</v>
      </c>
      <c r="J54" s="18">
        <v>0.4</v>
      </c>
      <c r="K54" s="29">
        <v>0.76800000000000002</v>
      </c>
      <c r="L54" s="18">
        <v>0.86405529953917104</v>
      </c>
      <c r="M54" s="18">
        <v>0.2</v>
      </c>
      <c r="N54" s="18">
        <v>0.20799999999999999</v>
      </c>
      <c r="O54" s="18">
        <v>0.31105990783410098</v>
      </c>
      <c r="P54" s="18">
        <v>0.35999999999999899</v>
      </c>
      <c r="Q54" s="18">
        <v>0.230414746543778</v>
      </c>
      <c r="R54" s="18">
        <v>0.2</v>
      </c>
      <c r="S54" s="18">
        <v>0.2</v>
      </c>
      <c r="T54" s="18">
        <v>0.32258064516129098</v>
      </c>
    </row>
    <row r="55" spans="1:20">
      <c r="E55" s="3" t="s">
        <v>37</v>
      </c>
      <c r="F55">
        <v>160</v>
      </c>
      <c r="G55">
        <v>521.165132438059</v>
      </c>
      <c r="H55" s="24">
        <v>0.8</v>
      </c>
      <c r="I55" s="24">
        <v>1.0227639801839501</v>
      </c>
      <c r="J55">
        <v>0.4</v>
      </c>
      <c r="K55" s="29">
        <v>0.77600000000000002</v>
      </c>
      <c r="L55">
        <v>0.86405529953917104</v>
      </c>
      <c r="M55">
        <v>0.2</v>
      </c>
      <c r="N55">
        <v>0.20799999999999999</v>
      </c>
      <c r="O55">
        <v>0.31105990783410098</v>
      </c>
      <c r="P55">
        <v>0.35999999999999899</v>
      </c>
      <c r="Q55">
        <v>0.230414746543778</v>
      </c>
      <c r="R55">
        <v>0.2</v>
      </c>
      <c r="S55">
        <v>0.20799999999999999</v>
      </c>
      <c r="T55">
        <v>0.32258064516129098</v>
      </c>
    </row>
    <row r="56" spans="1:20" s="18" customFormat="1">
      <c r="A56" s="18">
        <v>25</v>
      </c>
      <c r="B56" s="18">
        <v>14</v>
      </c>
      <c r="D56" s="23">
        <f t="shared" ref="D56" si="22">AVERAGE(G56:G57)/10</f>
        <v>49.379023507365403</v>
      </c>
      <c r="E56" s="22" t="s">
        <v>36</v>
      </c>
      <c r="F56" s="18">
        <v>140</v>
      </c>
      <c r="G56" s="18">
        <v>493.74441958674402</v>
      </c>
      <c r="H56" s="24">
        <v>0.7</v>
      </c>
      <c r="I56" s="24">
        <v>1.0352853077039601</v>
      </c>
      <c r="J56" s="18">
        <v>0.4</v>
      </c>
      <c r="K56" s="29">
        <v>0.76000000000000101</v>
      </c>
      <c r="L56" s="18">
        <v>0.84101382488479204</v>
      </c>
      <c r="M56" s="18">
        <v>0.2</v>
      </c>
      <c r="N56" s="18">
        <v>0.19999999999999901</v>
      </c>
      <c r="O56" s="18">
        <v>0.34562211981566698</v>
      </c>
      <c r="P56" s="18">
        <v>0.36800000000000099</v>
      </c>
      <c r="Q56" s="18">
        <v>0.14976958525345699</v>
      </c>
      <c r="R56" s="18">
        <v>0.2</v>
      </c>
      <c r="S56" s="18">
        <v>0.192</v>
      </c>
      <c r="T56" s="18">
        <v>0.34562211981566698</v>
      </c>
    </row>
    <row r="57" spans="1:20">
      <c r="E57" s="3" t="s">
        <v>37</v>
      </c>
      <c r="F57">
        <v>140</v>
      </c>
      <c r="G57">
        <v>493.83605056056399</v>
      </c>
      <c r="H57" s="24">
        <v>0.7</v>
      </c>
      <c r="I57" s="24">
        <v>1.0313989224473099</v>
      </c>
      <c r="J57">
        <v>0.4</v>
      </c>
      <c r="K57" s="29">
        <v>0.76000000000000101</v>
      </c>
      <c r="L57">
        <v>0.84101382488479204</v>
      </c>
      <c r="M57">
        <v>0.2</v>
      </c>
      <c r="N57">
        <v>0.19999999999999901</v>
      </c>
      <c r="O57">
        <v>0.34562211981566698</v>
      </c>
      <c r="P57">
        <v>0.36800000000000099</v>
      </c>
      <c r="Q57">
        <v>0.14976958525345699</v>
      </c>
      <c r="R57">
        <v>0.2</v>
      </c>
      <c r="S57">
        <v>0.192</v>
      </c>
      <c r="T57">
        <v>0.34562211981566698</v>
      </c>
    </row>
    <row r="58" spans="1:20" s="18" customFormat="1">
      <c r="A58" s="18">
        <v>26</v>
      </c>
      <c r="B58" s="18">
        <v>13</v>
      </c>
      <c r="D58" s="23">
        <f t="shared" ref="D58" si="23">AVERAGE(G58:G59)/10</f>
        <v>43.889429284643398</v>
      </c>
      <c r="E58" s="22" t="s">
        <v>36</v>
      </c>
      <c r="F58" s="18">
        <v>130</v>
      </c>
      <c r="G58" s="18">
        <v>438.91687425665498</v>
      </c>
      <c r="H58" s="24">
        <v>0.65</v>
      </c>
      <c r="I58" s="24">
        <v>1.0218436913142599</v>
      </c>
      <c r="J58" s="18">
        <v>0.4</v>
      </c>
      <c r="K58" s="29">
        <v>0.72799999999999998</v>
      </c>
      <c r="L58" s="18">
        <v>0.79493087557603703</v>
      </c>
      <c r="M58" s="18">
        <v>0.2</v>
      </c>
      <c r="N58" s="18">
        <v>0.191999999999999</v>
      </c>
      <c r="O58" s="18">
        <v>0.34562211981566798</v>
      </c>
      <c r="P58" s="18">
        <v>0.33600000000000002</v>
      </c>
      <c r="Q58" s="18">
        <v>9.2165898617511594E-2</v>
      </c>
      <c r="R58" s="18">
        <v>0.2</v>
      </c>
      <c r="S58" s="18">
        <v>0.2</v>
      </c>
      <c r="T58" s="18">
        <v>0.35714285714285698</v>
      </c>
    </row>
    <row r="59" spans="1:20">
      <c r="E59" s="3" t="s">
        <v>37</v>
      </c>
      <c r="F59">
        <v>130</v>
      </c>
      <c r="G59">
        <v>438.87171143621299</v>
      </c>
      <c r="H59" s="24">
        <v>0.65</v>
      </c>
      <c r="I59" s="24">
        <v>1.02388468928466</v>
      </c>
      <c r="J59">
        <v>0.4</v>
      </c>
      <c r="K59" s="29">
        <v>0.72799999999999998</v>
      </c>
      <c r="L59">
        <v>0.79493087557603703</v>
      </c>
      <c r="M59">
        <v>0.2</v>
      </c>
      <c r="N59">
        <v>0.191999999999999</v>
      </c>
      <c r="O59">
        <v>0.34562211981566798</v>
      </c>
      <c r="P59">
        <v>0.34400000000000103</v>
      </c>
      <c r="Q59">
        <v>9.2165898617511594E-2</v>
      </c>
      <c r="R59">
        <v>0.2</v>
      </c>
      <c r="S59">
        <v>0.191999999999999</v>
      </c>
      <c r="T59">
        <v>0.35714285714285698</v>
      </c>
    </row>
    <row r="60" spans="1:20" s="18" customFormat="1">
      <c r="A60" s="18">
        <v>27</v>
      </c>
      <c r="B60" s="18">
        <v>12</v>
      </c>
      <c r="D60" s="23">
        <f t="shared" ref="D60" si="24">AVERAGE(G60:G61)/10</f>
        <v>53.109129176369002</v>
      </c>
      <c r="E60" s="22" t="s">
        <v>36</v>
      </c>
      <c r="F60" s="18">
        <v>120</v>
      </c>
      <c r="G60" s="18">
        <v>531.22344610976404</v>
      </c>
      <c r="H60" s="24">
        <v>0.6</v>
      </c>
      <c r="I60" s="24">
        <v>1.02761495755134</v>
      </c>
      <c r="J60" s="18">
        <v>0.4</v>
      </c>
      <c r="K60" s="29">
        <v>0.84000000000000097</v>
      </c>
      <c r="L60" s="18">
        <v>0.93317972350230405</v>
      </c>
      <c r="M60" s="18">
        <v>0.2</v>
      </c>
      <c r="N60" s="18">
        <v>0.192</v>
      </c>
      <c r="O60" s="18">
        <v>0.38018433179723499</v>
      </c>
      <c r="P60" s="18">
        <v>0.45600000000000102</v>
      </c>
      <c r="Q60" s="18">
        <v>0.14976958525345599</v>
      </c>
      <c r="R60" s="18">
        <v>0.2</v>
      </c>
      <c r="S60" s="18">
        <v>0.191999999999999</v>
      </c>
      <c r="T60" s="18">
        <v>0.40322580645161299</v>
      </c>
    </row>
    <row r="61" spans="1:20">
      <c r="E61" s="3" t="s">
        <v>37</v>
      </c>
      <c r="F61">
        <v>120</v>
      </c>
      <c r="G61">
        <v>530.95913741761603</v>
      </c>
      <c r="H61" s="24">
        <v>0.6</v>
      </c>
      <c r="I61" s="24">
        <v>1.02979678984691</v>
      </c>
      <c r="J61">
        <v>0.4</v>
      </c>
      <c r="K61" s="29">
        <v>0.84000000000000097</v>
      </c>
      <c r="L61">
        <v>0.93317972350230405</v>
      </c>
      <c r="M61">
        <v>0.2</v>
      </c>
      <c r="N61">
        <v>0.192</v>
      </c>
      <c r="O61">
        <v>0.38018433179723499</v>
      </c>
      <c r="P61">
        <v>0.45600000000000102</v>
      </c>
      <c r="Q61">
        <v>0.14976958525345599</v>
      </c>
      <c r="R61">
        <v>0.2</v>
      </c>
      <c r="S61">
        <v>0.191999999999999</v>
      </c>
      <c r="T61">
        <v>0.40322580645161299</v>
      </c>
    </row>
    <row r="62" spans="1:20" s="18" customFormat="1">
      <c r="A62" s="18">
        <v>28</v>
      </c>
      <c r="B62" s="18">
        <v>11</v>
      </c>
      <c r="D62" s="23">
        <f t="shared" ref="D62" si="25">AVERAGE(G62:G63)/10</f>
        <v>46.748129206983592</v>
      </c>
      <c r="E62" s="22" t="s">
        <v>36</v>
      </c>
      <c r="F62" s="18">
        <v>110</v>
      </c>
      <c r="G62" s="18">
        <v>466.93609262815897</v>
      </c>
      <c r="H62" s="24">
        <v>0.55000000000000004</v>
      </c>
      <c r="I62" s="24">
        <v>1.0307283322345899</v>
      </c>
      <c r="J62" s="18">
        <v>0.4</v>
      </c>
      <c r="K62" s="29">
        <v>0.80800000000000105</v>
      </c>
      <c r="L62" s="18">
        <v>0.88709677419354804</v>
      </c>
      <c r="M62" s="18">
        <v>0.2</v>
      </c>
      <c r="N62" s="18">
        <v>0.191999999999999</v>
      </c>
      <c r="O62" s="18">
        <v>0.40322580645161399</v>
      </c>
      <c r="P62" s="18">
        <v>0.42400000000000099</v>
      </c>
      <c r="Q62" s="18">
        <v>6.9124423963133494E-2</v>
      </c>
      <c r="R62" s="18">
        <v>0.2</v>
      </c>
      <c r="S62" s="18">
        <v>0.192</v>
      </c>
      <c r="T62" s="18">
        <v>0.41474654377880099</v>
      </c>
    </row>
    <row r="63" spans="1:20">
      <c r="E63" s="3" t="s">
        <v>37</v>
      </c>
      <c r="F63">
        <v>110</v>
      </c>
      <c r="G63">
        <v>468.02649151151297</v>
      </c>
      <c r="H63" s="24">
        <v>0.55000000000000004</v>
      </c>
      <c r="I63" s="24">
        <v>1.01326788329861</v>
      </c>
      <c r="J63">
        <v>0.4</v>
      </c>
      <c r="K63" s="29">
        <v>0.80800000000000105</v>
      </c>
      <c r="L63">
        <v>0.88709677419354804</v>
      </c>
      <c r="M63">
        <v>0.2</v>
      </c>
      <c r="N63">
        <v>0.191999999999999</v>
      </c>
      <c r="O63">
        <v>0.40322580645161399</v>
      </c>
      <c r="P63">
        <v>0.42400000000000099</v>
      </c>
      <c r="Q63">
        <v>6.9124423963133494E-2</v>
      </c>
      <c r="R63">
        <v>0.2</v>
      </c>
      <c r="S63">
        <v>0.192</v>
      </c>
      <c r="T63">
        <v>0.41474654377880099</v>
      </c>
    </row>
    <row r="64" spans="1:20" s="18" customFormat="1">
      <c r="A64" s="18">
        <v>29</v>
      </c>
      <c r="B64" s="18">
        <v>10</v>
      </c>
      <c r="D64" s="23">
        <f t="shared" ref="D64" si="26">AVERAGE(G64:G65)/10</f>
        <v>51.006862330158654</v>
      </c>
      <c r="E64" s="22" t="s">
        <v>36</v>
      </c>
      <c r="F64" s="18">
        <v>100</v>
      </c>
      <c r="G64" s="18">
        <v>510.24959451117201</v>
      </c>
      <c r="H64" s="24">
        <v>0.5</v>
      </c>
      <c r="I64" s="24">
        <v>1.01560567868174</v>
      </c>
      <c r="J64" s="18">
        <v>0.4</v>
      </c>
      <c r="K64" s="29">
        <v>0.88800000000000101</v>
      </c>
      <c r="L64" s="18">
        <v>0.967741935483871</v>
      </c>
      <c r="M64" s="18">
        <v>0.2</v>
      </c>
      <c r="N64" s="18">
        <v>0.192</v>
      </c>
      <c r="O64" s="18">
        <v>0.42626728110598999</v>
      </c>
      <c r="P64" s="18">
        <v>0.496</v>
      </c>
      <c r="Q64" s="18">
        <v>0.103686635944701</v>
      </c>
      <c r="R64" s="18">
        <v>0.2</v>
      </c>
      <c r="S64" s="18">
        <v>0.2</v>
      </c>
      <c r="T64" s="18">
        <v>0.43778801843317999</v>
      </c>
    </row>
    <row r="65" spans="1:20">
      <c r="E65" s="3" t="s">
        <v>37</v>
      </c>
      <c r="F65">
        <v>100</v>
      </c>
      <c r="G65">
        <v>509.88765209200102</v>
      </c>
      <c r="H65" s="24">
        <v>0.5</v>
      </c>
      <c r="I65" s="24">
        <v>1.0130296230232101</v>
      </c>
      <c r="J65">
        <v>0.4</v>
      </c>
      <c r="K65" s="29">
        <v>0.88800000000000101</v>
      </c>
      <c r="L65">
        <v>0.967741935483871</v>
      </c>
      <c r="M65">
        <v>0.2</v>
      </c>
      <c r="N65">
        <v>0.2</v>
      </c>
      <c r="O65">
        <v>0.42626728110598999</v>
      </c>
      <c r="P65">
        <v>0.496</v>
      </c>
      <c r="Q65">
        <v>0.103686635944701</v>
      </c>
      <c r="R65">
        <v>0.2</v>
      </c>
      <c r="S65">
        <v>0.192</v>
      </c>
      <c r="T65">
        <v>0.43778801843317999</v>
      </c>
    </row>
    <row r="66" spans="1:20" s="18" customFormat="1">
      <c r="A66" s="18">
        <v>30</v>
      </c>
      <c r="B66" s="18">
        <v>9</v>
      </c>
      <c r="D66" s="23">
        <f t="shared" ref="D66" si="27">AVERAGE(G66:G67)/10</f>
        <v>50.553908606102198</v>
      </c>
      <c r="E66" s="22" t="s">
        <v>36</v>
      </c>
      <c r="F66" s="18">
        <v>90</v>
      </c>
      <c r="G66" s="18">
        <v>505.96351646742499</v>
      </c>
      <c r="H66" s="24">
        <v>0.45</v>
      </c>
      <c r="I66" s="24">
        <v>1.0111010478587901</v>
      </c>
      <c r="J66" s="18">
        <v>0.4</v>
      </c>
      <c r="K66" s="29">
        <v>0.97600000000000098</v>
      </c>
      <c r="L66" s="18">
        <v>1.04838709677419</v>
      </c>
      <c r="M66" s="18">
        <v>0.2</v>
      </c>
      <c r="N66" s="18">
        <v>0.216000000000001</v>
      </c>
      <c r="O66" s="18">
        <v>0.50691244239631295</v>
      </c>
      <c r="P66" s="18">
        <v>0.54400000000000004</v>
      </c>
      <c r="Q66" s="18">
        <v>2.3041474654377201E-2</v>
      </c>
      <c r="R66" s="18">
        <v>0.2</v>
      </c>
      <c r="S66" s="18">
        <v>0.216</v>
      </c>
      <c r="T66" s="18">
        <v>0.518433179723502</v>
      </c>
    </row>
    <row r="67" spans="1:20">
      <c r="E67" s="3" t="s">
        <v>37</v>
      </c>
      <c r="F67">
        <v>90</v>
      </c>
      <c r="G67">
        <v>505.11465565461901</v>
      </c>
      <c r="H67" s="24">
        <v>0.45</v>
      </c>
      <c r="I67" s="24">
        <v>0.99278516145758999</v>
      </c>
      <c r="J67">
        <v>0.4</v>
      </c>
      <c r="K67" s="29">
        <v>0.97600000000000098</v>
      </c>
      <c r="L67">
        <v>1.04838709677419</v>
      </c>
      <c r="M67">
        <v>0.2</v>
      </c>
      <c r="N67">
        <v>0.216000000000001</v>
      </c>
      <c r="O67">
        <v>0.50691244239631295</v>
      </c>
      <c r="P67">
        <v>0.55200000000000005</v>
      </c>
      <c r="Q67">
        <v>2.3041474654377201E-2</v>
      </c>
      <c r="R67">
        <v>0.2</v>
      </c>
      <c r="S67">
        <v>0.20799999999999999</v>
      </c>
      <c r="T67">
        <v>0.518433179723502</v>
      </c>
    </row>
    <row r="68" spans="1:20" s="18" customFormat="1">
      <c r="A68" s="18">
        <v>65</v>
      </c>
      <c r="B68" s="18">
        <v>12</v>
      </c>
      <c r="D68" s="23">
        <f t="shared" ref="D68" si="28">AVERAGE(G68:G69)/10</f>
        <v>26.452100317454303</v>
      </c>
      <c r="E68" s="22" t="s">
        <v>36</v>
      </c>
      <c r="F68" s="18">
        <v>120</v>
      </c>
      <c r="G68" s="18">
        <v>264.08147051755998</v>
      </c>
      <c r="H68" s="24">
        <v>0.6</v>
      </c>
      <c r="I68" s="24">
        <v>0.61972770254183696</v>
      </c>
      <c r="J68" s="18">
        <v>0.4</v>
      </c>
      <c r="K68" s="29">
        <v>0.61600000000000099</v>
      </c>
      <c r="L68" s="18">
        <v>0.69124423963133597</v>
      </c>
      <c r="M68" s="18">
        <v>0.2</v>
      </c>
      <c r="N68" s="18">
        <v>0.2</v>
      </c>
      <c r="O68" s="18">
        <v>0.21889400921659</v>
      </c>
      <c r="P68" s="18">
        <v>0.20800000000000099</v>
      </c>
      <c r="Q68" s="18">
        <v>0.207373271889401</v>
      </c>
      <c r="R68" s="18">
        <v>0.2</v>
      </c>
      <c r="S68" s="18">
        <v>0.20799999999999999</v>
      </c>
      <c r="T68" s="18">
        <v>0.26497695852534497</v>
      </c>
    </row>
    <row r="69" spans="1:20">
      <c r="E69" s="3" t="s">
        <v>37</v>
      </c>
      <c r="F69">
        <v>120</v>
      </c>
      <c r="G69">
        <v>264.96053583152599</v>
      </c>
      <c r="H69" s="24">
        <v>0.6</v>
      </c>
      <c r="I69" s="24">
        <v>0.61914870930297605</v>
      </c>
      <c r="J69">
        <v>0.4</v>
      </c>
      <c r="K69" s="29">
        <v>0.61600000000000099</v>
      </c>
      <c r="L69">
        <v>0.69124423963133597</v>
      </c>
      <c r="M69">
        <v>0.2</v>
      </c>
      <c r="N69">
        <v>0.192</v>
      </c>
      <c r="O69">
        <v>0.21889400921659</v>
      </c>
      <c r="P69">
        <v>0.224000000000001</v>
      </c>
      <c r="Q69">
        <v>0.207373271889401</v>
      </c>
      <c r="R69">
        <v>0.2</v>
      </c>
      <c r="S69">
        <v>0.2</v>
      </c>
      <c r="T69">
        <v>0.26497695852534497</v>
      </c>
    </row>
    <row r="70" spans="1:20" s="18" customFormat="1">
      <c r="A70" s="18">
        <v>66</v>
      </c>
      <c r="B70" s="18">
        <v>11</v>
      </c>
      <c r="D70" s="23">
        <f t="shared" ref="D70" si="29">AVERAGE(G70:G71)/10</f>
        <v>25.165198704280151</v>
      </c>
      <c r="E70" s="22" t="s">
        <v>36</v>
      </c>
      <c r="F70" s="18">
        <v>110</v>
      </c>
      <c r="G70" s="18">
        <v>251.570828140516</v>
      </c>
      <c r="H70" s="24">
        <v>0.55000000000000004</v>
      </c>
      <c r="I70" s="24">
        <v>0.56994124702943305</v>
      </c>
      <c r="J70" s="18">
        <v>0.4</v>
      </c>
      <c r="K70" s="29">
        <v>0.624000000000001</v>
      </c>
      <c r="L70" s="18">
        <v>0.71428571428571397</v>
      </c>
      <c r="M70" s="18">
        <v>0.2</v>
      </c>
      <c r="N70" s="18">
        <v>0.192</v>
      </c>
      <c r="O70" s="18">
        <v>0.230414746543778</v>
      </c>
      <c r="P70" s="18">
        <v>0.247999999999999</v>
      </c>
      <c r="Q70" s="18">
        <v>0.241935483870967</v>
      </c>
      <c r="R70" s="18">
        <v>0.2</v>
      </c>
      <c r="S70" s="18">
        <v>0.184000000000001</v>
      </c>
      <c r="T70" s="18">
        <v>0.241935483870968</v>
      </c>
    </row>
    <row r="71" spans="1:20">
      <c r="E71" s="3" t="s">
        <v>37</v>
      </c>
      <c r="F71">
        <v>110</v>
      </c>
      <c r="G71">
        <v>251.73314594508699</v>
      </c>
      <c r="H71" s="24">
        <v>0.55000000000000004</v>
      </c>
      <c r="I71" s="24">
        <v>0.56982141337630299</v>
      </c>
      <c r="J71">
        <v>0.4</v>
      </c>
      <c r="K71" s="29">
        <v>0.64000000000000101</v>
      </c>
      <c r="L71">
        <v>0.71428571428571397</v>
      </c>
      <c r="M71">
        <v>0.2</v>
      </c>
      <c r="N71">
        <v>0.192</v>
      </c>
      <c r="O71">
        <v>0.230414746543778</v>
      </c>
      <c r="P71">
        <v>0.24</v>
      </c>
      <c r="Q71">
        <v>0.241935483870967</v>
      </c>
      <c r="R71">
        <v>0.2</v>
      </c>
      <c r="S71">
        <v>0.20799999999999999</v>
      </c>
      <c r="T71">
        <v>0.241935483870968</v>
      </c>
    </row>
    <row r="72" spans="1:20" s="18" customFormat="1">
      <c r="A72" s="18">
        <v>67</v>
      </c>
      <c r="B72" s="18">
        <v>10</v>
      </c>
      <c r="D72" s="23">
        <f t="shared" ref="D72" si="30">AVERAGE(G72:G73)/10</f>
        <v>25.32855299564455</v>
      </c>
      <c r="E72" s="22" t="s">
        <v>36</v>
      </c>
      <c r="F72" s="18">
        <v>100</v>
      </c>
      <c r="G72" s="18">
        <v>252.53403360557701</v>
      </c>
      <c r="H72" s="24">
        <v>0.5</v>
      </c>
      <c r="I72" s="24">
        <v>0.51686569700694895</v>
      </c>
      <c r="J72" s="18">
        <v>0.4</v>
      </c>
      <c r="K72" s="29">
        <v>0.68000000000000105</v>
      </c>
      <c r="L72" s="18">
        <v>0.76036866359447097</v>
      </c>
      <c r="M72" s="18">
        <v>0.2</v>
      </c>
      <c r="N72" s="18">
        <v>0.191999999999999</v>
      </c>
      <c r="O72" s="18">
        <v>0.230414746543778</v>
      </c>
      <c r="P72" s="18">
        <v>0.312000000000001</v>
      </c>
      <c r="Q72" s="18">
        <v>0.29953917050691298</v>
      </c>
      <c r="R72" s="18">
        <v>0.2</v>
      </c>
      <c r="S72" s="18">
        <v>0.17599999999999999</v>
      </c>
      <c r="T72" s="18">
        <v>0.230414746543779</v>
      </c>
    </row>
    <row r="73" spans="1:20">
      <c r="E73" s="3" t="s">
        <v>37</v>
      </c>
      <c r="F73">
        <v>100</v>
      </c>
      <c r="G73">
        <v>254.03702630731399</v>
      </c>
      <c r="H73" s="24">
        <v>0.5</v>
      </c>
      <c r="I73" s="24">
        <v>0.51537410020830499</v>
      </c>
      <c r="J73">
        <v>0.4</v>
      </c>
      <c r="K73" s="29">
        <v>0.68000000000000105</v>
      </c>
      <c r="L73">
        <v>0.76036866359447097</v>
      </c>
      <c r="M73">
        <v>0.2</v>
      </c>
      <c r="N73">
        <v>0.191999999999999</v>
      </c>
      <c r="O73">
        <v>0.230414746543778</v>
      </c>
      <c r="P73">
        <v>0.29600000000000098</v>
      </c>
      <c r="Q73">
        <v>0.29953917050691298</v>
      </c>
      <c r="R73">
        <v>0.2</v>
      </c>
      <c r="S73">
        <v>0.192</v>
      </c>
      <c r="T73">
        <v>0.230414746543779</v>
      </c>
    </row>
    <row r="74" spans="1:20" s="18" customFormat="1">
      <c r="A74" s="18">
        <v>68</v>
      </c>
      <c r="B74" s="18">
        <v>9</v>
      </c>
      <c r="D74" s="23">
        <f t="shared" ref="D74" si="31">AVERAGE(G74:G75)/10</f>
        <v>50.721912225554107</v>
      </c>
      <c r="E74" s="22" t="s">
        <v>36</v>
      </c>
      <c r="F74" s="18">
        <v>90</v>
      </c>
      <c r="G74" s="18">
        <v>507.148386589219</v>
      </c>
      <c r="H74" s="24">
        <v>0.45</v>
      </c>
      <c r="I74" s="24">
        <v>1.036030270033</v>
      </c>
      <c r="J74" s="18">
        <v>0.4</v>
      </c>
      <c r="K74" s="29">
        <v>0.79199999999999904</v>
      </c>
      <c r="L74" s="18">
        <v>0.85253456221198098</v>
      </c>
      <c r="M74" s="18">
        <v>0.2</v>
      </c>
      <c r="N74" s="18">
        <v>0.127999999999999</v>
      </c>
      <c r="O74" s="18">
        <v>0.32258064516128998</v>
      </c>
      <c r="P74" s="18">
        <v>0.52800000000000102</v>
      </c>
      <c r="Q74" s="18">
        <v>0.19585253456221199</v>
      </c>
      <c r="R74" s="18">
        <v>0.2</v>
      </c>
      <c r="S74" s="18">
        <v>0.13599999999999901</v>
      </c>
      <c r="T74" s="18">
        <v>0.33410138248847998</v>
      </c>
    </row>
    <row r="75" spans="1:20">
      <c r="E75" s="3" t="s">
        <v>37</v>
      </c>
      <c r="F75">
        <v>90</v>
      </c>
      <c r="G75">
        <v>507.28985792186302</v>
      </c>
      <c r="H75" s="24">
        <v>0.45</v>
      </c>
      <c r="I75" s="24">
        <v>1.0220014869484699</v>
      </c>
      <c r="J75">
        <v>0.4</v>
      </c>
      <c r="K75" s="29">
        <v>0.79199999999999904</v>
      </c>
      <c r="L75">
        <v>0.85253456221198098</v>
      </c>
      <c r="M75">
        <v>0.2</v>
      </c>
      <c r="N75">
        <v>0.13599999999999901</v>
      </c>
      <c r="O75">
        <v>0.32258064516128998</v>
      </c>
      <c r="P75">
        <v>0.52800000000000102</v>
      </c>
      <c r="Q75">
        <v>0.19585253456221199</v>
      </c>
      <c r="R75">
        <v>0.2</v>
      </c>
      <c r="S75">
        <v>0.127999999999999</v>
      </c>
      <c r="T75">
        <v>0.33410138248847998</v>
      </c>
    </row>
    <row r="76" spans="1:20" s="18" customFormat="1">
      <c r="A76" s="18">
        <v>89</v>
      </c>
      <c r="B76" s="18">
        <v>10</v>
      </c>
      <c r="D76" s="23">
        <f t="shared" ref="D76" si="32">AVERAGE(G76:G77)/10</f>
        <v>38.529680008895454</v>
      </c>
      <c r="E76" s="22" t="s">
        <v>36</v>
      </c>
      <c r="F76" s="18">
        <v>100</v>
      </c>
      <c r="G76" s="18">
        <v>384.434607548141</v>
      </c>
      <c r="H76" s="24">
        <v>0.5</v>
      </c>
      <c r="I76" s="24">
        <v>0.96813480223285397</v>
      </c>
      <c r="J76" s="18">
        <v>0.4</v>
      </c>
      <c r="K76" s="29">
        <v>0.76000000000000101</v>
      </c>
      <c r="L76" s="18">
        <v>0.84101382488479304</v>
      </c>
      <c r="M76" s="18">
        <v>0.2</v>
      </c>
      <c r="N76" s="18">
        <v>0.191999999999999</v>
      </c>
      <c r="O76" s="18">
        <v>0.40322580645161299</v>
      </c>
      <c r="P76" s="18">
        <v>0.376000000000001</v>
      </c>
      <c r="Q76" s="18">
        <v>1.1520737327189501E-2</v>
      </c>
      <c r="R76" s="18">
        <v>0.2</v>
      </c>
      <c r="S76" s="18">
        <v>0.192</v>
      </c>
      <c r="T76" s="18">
        <v>0.42626728110598999</v>
      </c>
    </row>
    <row r="77" spans="1:20">
      <c r="E77" s="3" t="s">
        <v>37</v>
      </c>
      <c r="F77">
        <v>100</v>
      </c>
      <c r="G77">
        <v>386.15899262976802</v>
      </c>
      <c r="H77" s="24">
        <v>0.5</v>
      </c>
      <c r="I77" s="24">
        <v>0.96989098216160097</v>
      </c>
      <c r="J77">
        <v>0.4</v>
      </c>
      <c r="K77" s="29">
        <v>0.76000000000000101</v>
      </c>
      <c r="L77">
        <v>0.84101382488479304</v>
      </c>
      <c r="M77">
        <v>0.2</v>
      </c>
      <c r="N77">
        <v>0.191999999999999</v>
      </c>
      <c r="O77">
        <v>0.40322580645161299</v>
      </c>
      <c r="P77">
        <v>0.376000000000001</v>
      </c>
      <c r="Q77">
        <v>1.1520737327189501E-2</v>
      </c>
      <c r="R77">
        <v>0.2</v>
      </c>
      <c r="S77">
        <v>0.192</v>
      </c>
      <c r="T77">
        <v>0.42626728110598999</v>
      </c>
    </row>
    <row r="78" spans="1:20" s="18" customFormat="1">
      <c r="A78" s="18">
        <v>95</v>
      </c>
      <c r="B78" s="18">
        <v>10</v>
      </c>
      <c r="D78" s="23">
        <f t="shared" ref="D78" si="33">AVERAGE(G78:G79)/10</f>
        <v>58.462907675961695</v>
      </c>
      <c r="E78" s="22" t="s">
        <v>36</v>
      </c>
      <c r="F78" s="18">
        <v>100</v>
      </c>
      <c r="G78" s="18">
        <v>583.87736912634398</v>
      </c>
      <c r="H78" s="24">
        <v>0.5</v>
      </c>
      <c r="I78" s="24">
        <v>1.01473760533068</v>
      </c>
      <c r="J78" s="18">
        <v>0.4</v>
      </c>
      <c r="K78" s="29">
        <v>0.95199999999999996</v>
      </c>
      <c r="L78" s="18">
        <v>1.04838709677419</v>
      </c>
      <c r="M78" s="18">
        <v>0.2</v>
      </c>
      <c r="N78" s="18">
        <v>0.192</v>
      </c>
      <c r="O78" s="18">
        <v>0.43778801843317899</v>
      </c>
      <c r="P78" s="18">
        <v>0.56000000000000005</v>
      </c>
      <c r="Q78" s="18">
        <v>0.14976958525345699</v>
      </c>
      <c r="R78" s="18">
        <v>0.2</v>
      </c>
      <c r="S78" s="18">
        <v>0.2</v>
      </c>
      <c r="T78" s="18">
        <v>0.460829493087557</v>
      </c>
    </row>
    <row r="79" spans="1:20">
      <c r="E79" s="3" t="s">
        <v>37</v>
      </c>
      <c r="F79">
        <v>100</v>
      </c>
      <c r="G79">
        <v>585.38078439288995</v>
      </c>
      <c r="H79" s="24">
        <v>0.5</v>
      </c>
      <c r="I79" s="24">
        <v>1.0155126613561101</v>
      </c>
      <c r="J79">
        <v>0.4</v>
      </c>
      <c r="K79" s="29">
        <v>0.95199999999999996</v>
      </c>
      <c r="L79">
        <v>1.04838709677419</v>
      </c>
      <c r="M79">
        <v>0.2</v>
      </c>
      <c r="N79">
        <v>0.192</v>
      </c>
      <c r="O79">
        <v>0.43778801843317899</v>
      </c>
      <c r="P79">
        <v>0.56799999999999995</v>
      </c>
      <c r="Q79">
        <v>0.14976958525345699</v>
      </c>
      <c r="R79">
        <v>0.2</v>
      </c>
      <c r="S79">
        <v>0.192</v>
      </c>
      <c r="T79">
        <v>0.460829493087557</v>
      </c>
    </row>
    <row r="80" spans="1:20" s="18" customFormat="1">
      <c r="A80" s="18">
        <v>98</v>
      </c>
      <c r="B80" s="18">
        <v>10</v>
      </c>
      <c r="D80" s="23">
        <f t="shared" ref="D80" si="34">AVERAGE(G80:G81)/10</f>
        <v>50.703916070724752</v>
      </c>
      <c r="E80" s="22" t="s">
        <v>36</v>
      </c>
      <c r="F80" s="18">
        <v>100</v>
      </c>
      <c r="G80" s="18">
        <v>506.78213033559001</v>
      </c>
      <c r="H80" s="24">
        <v>0.5</v>
      </c>
      <c r="I80" s="24">
        <v>1.01345320151351</v>
      </c>
      <c r="J80" s="18">
        <v>0.4</v>
      </c>
      <c r="K80" s="29">
        <v>0.880000000000001</v>
      </c>
      <c r="L80" s="18">
        <v>0.94470046082949299</v>
      </c>
      <c r="M80" s="18">
        <v>0.2</v>
      </c>
      <c r="N80" s="18">
        <v>0.192000000000001</v>
      </c>
      <c r="O80" s="18">
        <v>0.42626728110598999</v>
      </c>
      <c r="P80" s="18">
        <v>0.496</v>
      </c>
      <c r="Q80" s="18">
        <v>8.0645161290322995E-2</v>
      </c>
      <c r="R80" s="18">
        <v>0.2</v>
      </c>
      <c r="S80" s="18">
        <v>0.192</v>
      </c>
      <c r="T80" s="18">
        <v>0.43778801843317999</v>
      </c>
    </row>
    <row r="81" spans="1:36">
      <c r="E81" s="3" t="s">
        <v>37</v>
      </c>
      <c r="F81">
        <v>100</v>
      </c>
      <c r="G81">
        <v>507.296191078905</v>
      </c>
      <c r="H81" s="24">
        <v>0.5</v>
      </c>
      <c r="I81" s="24">
        <v>1.0120475020443001</v>
      </c>
      <c r="J81">
        <v>0.4</v>
      </c>
      <c r="K81" s="29">
        <v>0.880000000000001</v>
      </c>
      <c r="L81">
        <v>0.94470046082949299</v>
      </c>
      <c r="M81">
        <v>0.2</v>
      </c>
      <c r="N81">
        <v>0.192000000000001</v>
      </c>
      <c r="O81">
        <v>0.42626728110598999</v>
      </c>
      <c r="P81">
        <v>0.496</v>
      </c>
      <c r="Q81">
        <v>8.0645161290322995E-2</v>
      </c>
      <c r="R81">
        <v>0.2</v>
      </c>
      <c r="S81">
        <v>0.192</v>
      </c>
      <c r="T81">
        <v>0.43778801843317999</v>
      </c>
    </row>
    <row r="82" spans="1:36" s="18" customFormat="1">
      <c r="A82" s="18">
        <v>99</v>
      </c>
      <c r="B82" s="18">
        <v>10</v>
      </c>
      <c r="D82" s="23">
        <f t="shared" ref="D82" si="35">AVERAGE(G82:G83)/10</f>
        <v>45.69778389752495</v>
      </c>
      <c r="E82" s="22" t="s">
        <v>36</v>
      </c>
      <c r="F82" s="18">
        <v>100</v>
      </c>
      <c r="G82" s="18">
        <v>457.02971755061498</v>
      </c>
      <c r="H82" s="24">
        <v>0.5</v>
      </c>
      <c r="I82" s="24">
        <v>1.01880784861622</v>
      </c>
      <c r="J82" s="18">
        <v>0.4</v>
      </c>
      <c r="K82" s="29">
        <v>0.83199999999999996</v>
      </c>
      <c r="L82" s="18">
        <v>0.93317972350230405</v>
      </c>
      <c r="M82" s="18">
        <v>0.2</v>
      </c>
      <c r="N82" s="18">
        <v>0.19999999999999901</v>
      </c>
      <c r="O82" s="18">
        <v>0.460829493087558</v>
      </c>
      <c r="P82" s="18">
        <v>0.46400000000000002</v>
      </c>
      <c r="Q82" s="18">
        <v>2.3041474654377201E-2</v>
      </c>
      <c r="R82" s="18">
        <v>0.2</v>
      </c>
      <c r="S82" s="18">
        <v>0.16800000000000001</v>
      </c>
      <c r="T82" s="18">
        <v>0.44930875576036899</v>
      </c>
    </row>
    <row r="83" spans="1:36">
      <c r="E83" s="3" t="s">
        <v>37</v>
      </c>
      <c r="F83">
        <v>100</v>
      </c>
      <c r="G83">
        <v>456.92596039988399</v>
      </c>
      <c r="H83" s="24">
        <v>0.5</v>
      </c>
      <c r="I83" s="24">
        <v>1.02078384433236</v>
      </c>
      <c r="J83">
        <v>0.4</v>
      </c>
      <c r="K83" s="29">
        <v>0.83199999999999996</v>
      </c>
      <c r="L83">
        <v>0.93317972350230405</v>
      </c>
      <c r="M83">
        <v>0.2</v>
      </c>
      <c r="N83">
        <v>0.191999999999999</v>
      </c>
      <c r="O83">
        <v>0.460829493087558</v>
      </c>
      <c r="P83">
        <v>0.45600000000000002</v>
      </c>
      <c r="Q83">
        <v>2.3041474654377201E-2</v>
      </c>
      <c r="R83">
        <v>0.2</v>
      </c>
      <c r="S83">
        <v>0.184</v>
      </c>
      <c r="T83">
        <v>0.44930875576036899</v>
      </c>
    </row>
    <row r="84" spans="1:36" s="18" customFormat="1">
      <c r="A84" s="18">
        <v>103</v>
      </c>
      <c r="B84" s="18">
        <v>10</v>
      </c>
      <c r="D84" s="23">
        <f t="shared" ref="D84" si="36">AVERAGE(G84:G85)/10</f>
        <v>52.240236078549358</v>
      </c>
      <c r="E84" s="22" t="s">
        <v>36</v>
      </c>
      <c r="F84" s="18">
        <v>100</v>
      </c>
      <c r="G84" s="18">
        <v>521.74442429906003</v>
      </c>
      <c r="H84" s="24">
        <v>0.5</v>
      </c>
      <c r="I84" s="24">
        <v>1.02228832450096</v>
      </c>
      <c r="J84" s="18">
        <v>0.4</v>
      </c>
      <c r="K84" s="29">
        <v>0.89600000000000002</v>
      </c>
      <c r="L84" s="18">
        <v>0.97926267281106005</v>
      </c>
      <c r="M84" s="18">
        <v>0.2</v>
      </c>
      <c r="N84" s="18">
        <v>0.192</v>
      </c>
      <c r="O84" s="18">
        <v>0.44930875576036799</v>
      </c>
      <c r="P84" s="18">
        <v>0.51200000000000001</v>
      </c>
      <c r="Q84" s="18">
        <v>5.7603686635944798E-2</v>
      </c>
      <c r="R84" s="18">
        <v>0.2</v>
      </c>
      <c r="S84" s="18">
        <v>0.192</v>
      </c>
      <c r="T84" s="18">
        <v>0.472350230414746</v>
      </c>
    </row>
    <row r="85" spans="1:36">
      <c r="E85" s="3" t="s">
        <v>37</v>
      </c>
      <c r="F85">
        <v>100</v>
      </c>
      <c r="G85">
        <v>523.06029727192697</v>
      </c>
      <c r="H85" s="24">
        <v>0.5</v>
      </c>
      <c r="I85" s="24">
        <v>1.0158916025026901</v>
      </c>
      <c r="J85">
        <v>0.4</v>
      </c>
      <c r="K85" s="29">
        <v>0.89600000000000002</v>
      </c>
      <c r="L85">
        <v>0.97926267281106005</v>
      </c>
      <c r="M85">
        <v>0.2</v>
      </c>
      <c r="N85">
        <v>0.192</v>
      </c>
      <c r="O85">
        <v>0.44930875576036799</v>
      </c>
      <c r="P85">
        <v>0.51200000000000001</v>
      </c>
      <c r="Q85">
        <v>5.7603686635944798E-2</v>
      </c>
      <c r="R85">
        <v>0.2</v>
      </c>
      <c r="S85">
        <v>0.192</v>
      </c>
      <c r="T85">
        <v>0.472350230414746</v>
      </c>
    </row>
    <row r="86" spans="1:36" s="37" customFormat="1">
      <c r="A86" s="37" t="s">
        <v>38</v>
      </c>
      <c r="E86" s="38"/>
      <c r="K86" s="37">
        <f t="shared" ref="K86" si="37">AVERAGE(K10:K85)</f>
        <v>0.81915789473684253</v>
      </c>
      <c r="L86" s="37">
        <f t="shared" ref="L86" si="38">AVERAGE(L10:L85)</f>
        <v>0.89588891583798236</v>
      </c>
      <c r="M86" s="33"/>
      <c r="N86" s="37">
        <f t="shared" ref="N86" si="39">AVERAGE(N10:N85)</f>
        <v>0.19063157894736812</v>
      </c>
      <c r="O86" s="37">
        <f t="shared" ref="O86" si="40">AVERAGE(O10:O85)</f>
        <v>0.38109386369148651</v>
      </c>
      <c r="P86" s="37">
        <f t="shared" ref="P86" si="41">AVERAGE(P10:P85)</f>
        <v>0.43905263157894742</v>
      </c>
      <c r="Q86" s="37">
        <f t="shared" ref="Q86" si="42">AVERAGE(Q10:Q85)</f>
        <v>0.12278680572398731</v>
      </c>
      <c r="R86" s="33"/>
      <c r="S86" s="37">
        <f t="shared" ref="S86" si="43">AVERAGE(S10:S85)</f>
        <v>0.1894736842105261</v>
      </c>
      <c r="T86" s="37">
        <f t="shared" ref="T86" si="44">AVERAGE(T10:T85)</f>
        <v>0.39200824642250792</v>
      </c>
    </row>
    <row r="87" spans="1:36" s="4" customFormat="1">
      <c r="A87" s="4" t="s">
        <v>39</v>
      </c>
      <c r="E87" s="1"/>
      <c r="K87" s="39">
        <f>STDEV(K10:K85)</f>
        <v>0.12611328797358631</v>
      </c>
      <c r="L87" s="39">
        <f t="shared" ref="L87:T87" si="45">STDEV(L10:L85)</f>
        <v>0.12570975308751101</v>
      </c>
      <c r="M87"/>
      <c r="N87" s="39">
        <f t="shared" si="45"/>
        <v>1.3910995272578127E-2</v>
      </c>
      <c r="O87" s="39">
        <f t="shared" si="45"/>
        <v>0.10170948449157757</v>
      </c>
      <c r="P87" s="39">
        <f t="shared" si="45"/>
        <v>0.13698446576035286</v>
      </c>
      <c r="Q87" s="39">
        <f t="shared" si="45"/>
        <v>9.2674339346326226E-2</v>
      </c>
      <c r="R87"/>
      <c r="S87" s="39">
        <f t="shared" si="45"/>
        <v>1.5413823825134501E-2</v>
      </c>
      <c r="T87" s="39">
        <f t="shared" si="45"/>
        <v>0.10230300030166191</v>
      </c>
    </row>
    <row r="88" spans="1:36" s="4" customFormat="1">
      <c r="A88" s="4" t="s">
        <v>40</v>
      </c>
      <c r="E88" s="1"/>
      <c r="K88" s="39">
        <f>K87/SQRT(38)</f>
        <v>2.0458276798548277E-2</v>
      </c>
      <c r="L88" s="39">
        <f t="shared" ref="L88:T88" si="46">L87/SQRT(38)</f>
        <v>2.0392814795853302E-2</v>
      </c>
      <c r="M88"/>
      <c r="N88" s="39">
        <f t="shared" si="46"/>
        <v>2.2566614224609435E-3</v>
      </c>
      <c r="O88" s="39">
        <f t="shared" si="46"/>
        <v>1.6499457116700967E-2</v>
      </c>
      <c r="P88" s="39">
        <f t="shared" si="46"/>
        <v>2.2221814708482723E-2</v>
      </c>
      <c r="Q88" s="39">
        <f t="shared" si="46"/>
        <v>1.5033763031115584E-2</v>
      </c>
      <c r="R88"/>
      <c r="S88" s="39">
        <f t="shared" si="46"/>
        <v>2.5004524059725249E-3</v>
      </c>
      <c r="T88" s="39">
        <f t="shared" si="46"/>
        <v>1.6595738094876425E-2</v>
      </c>
    </row>
    <row r="89" spans="1:36" s="4" customFormat="1">
      <c r="E89" s="1"/>
      <c r="K89" s="39"/>
      <c r="L89" s="39"/>
      <c r="M89"/>
      <c r="N89" s="39"/>
      <c r="O89" s="39"/>
      <c r="P89" s="39"/>
      <c r="Q89" s="39"/>
      <c r="R89"/>
      <c r="S89" s="39"/>
      <c r="T89" s="39"/>
    </row>
    <row r="90" spans="1:36" s="4" customFormat="1">
      <c r="A90" s="4" t="s">
        <v>41</v>
      </c>
      <c r="E90" s="1"/>
      <c r="K90" s="39"/>
      <c r="L90" s="39"/>
      <c r="M90"/>
      <c r="N90" s="39"/>
      <c r="O90" s="39"/>
      <c r="P90" s="39"/>
      <c r="Q90" s="39"/>
      <c r="R90"/>
      <c r="S90" s="39"/>
      <c r="T90" s="39"/>
    </row>
    <row r="91" spans="1:36" s="4" customFormat="1">
      <c r="A91" s="4" t="s">
        <v>42</v>
      </c>
      <c r="E91" s="1"/>
      <c r="K91" s="39">
        <f>MAX(K10:K85)</f>
        <v>1.1679999999999999</v>
      </c>
      <c r="L91" s="39">
        <f t="shared" ref="L91:T91" si="47">MAX(L10:L85)</f>
        <v>1.2442396313363999</v>
      </c>
      <c r="M91"/>
      <c r="N91" s="39">
        <f t="shared" si="47"/>
        <v>0.216000000000001</v>
      </c>
      <c r="O91" s="39">
        <f t="shared" si="47"/>
        <v>0.62211981566820196</v>
      </c>
      <c r="P91" s="39">
        <f t="shared" si="47"/>
        <v>0.82399999999999995</v>
      </c>
      <c r="Q91" s="39">
        <f t="shared" si="47"/>
        <v>0.29953917050691298</v>
      </c>
      <c r="R91"/>
      <c r="S91" s="39">
        <f t="shared" si="47"/>
        <v>0.216</v>
      </c>
      <c r="T91" s="39">
        <f t="shared" si="47"/>
        <v>0.61059907834101301</v>
      </c>
    </row>
    <row r="92" spans="1:36" s="4" customFormat="1">
      <c r="E92" s="1"/>
      <c r="K92" s="39">
        <f>MIN(K10:K85)</f>
        <v>0.61600000000000099</v>
      </c>
      <c r="L92" s="39">
        <f t="shared" ref="L92:T92" si="48">MIN(L10:L85)</f>
        <v>0.69124423963133597</v>
      </c>
      <c r="M92"/>
      <c r="N92" s="39">
        <f t="shared" si="48"/>
        <v>0.127999999999999</v>
      </c>
      <c r="O92" s="39">
        <f t="shared" si="48"/>
        <v>0.21889400921659</v>
      </c>
      <c r="P92" s="39">
        <f t="shared" si="48"/>
        <v>0.20800000000000099</v>
      </c>
      <c r="Q92" s="39">
        <f t="shared" si="48"/>
        <v>1.1520737327189501E-2</v>
      </c>
      <c r="R92"/>
      <c r="S92" s="39">
        <f t="shared" si="48"/>
        <v>0.127999999999999</v>
      </c>
      <c r="T92" s="39">
        <f t="shared" si="48"/>
        <v>0.230414746543779</v>
      </c>
    </row>
    <row r="93" spans="1:36" s="4" customFormat="1">
      <c r="E93" s="1"/>
      <c r="K93" s="39"/>
    </row>
    <row r="94" spans="1:36">
      <c r="A94" s="19" t="s">
        <v>45</v>
      </c>
      <c r="B94" s="10"/>
      <c r="C94" s="10"/>
      <c r="D94" s="11"/>
      <c r="E94" s="10"/>
      <c r="F94" s="10"/>
      <c r="G94" s="12"/>
      <c r="H94" s="10"/>
      <c r="I94" s="12"/>
      <c r="J94" s="10"/>
      <c r="K94" s="40"/>
      <c r="L94" s="12"/>
      <c r="M94" s="10"/>
      <c r="N94" s="12"/>
      <c r="O94" s="10"/>
      <c r="R94" s="3"/>
      <c r="U94" s="5"/>
      <c r="V94" s="6"/>
      <c r="W94" s="7"/>
    </row>
    <row r="95" spans="1:36" s="18" customFormat="1" ht="75">
      <c r="A95" s="13" t="s">
        <v>1</v>
      </c>
      <c r="B95" s="14" t="s">
        <v>2</v>
      </c>
      <c r="C95" s="14" t="s">
        <v>3</v>
      </c>
      <c r="D95" s="15" t="s">
        <v>4</v>
      </c>
      <c r="E95" s="14" t="s">
        <v>5</v>
      </c>
      <c r="F95" s="14" t="s">
        <v>6</v>
      </c>
      <c r="G95" s="14" t="s">
        <v>7</v>
      </c>
      <c r="H95" s="27" t="s">
        <v>8</v>
      </c>
      <c r="I95" s="27" t="s">
        <v>9</v>
      </c>
      <c r="J95" s="14" t="s">
        <v>10</v>
      </c>
      <c r="K95" s="31" t="s">
        <v>11</v>
      </c>
      <c r="L95" s="14" t="s">
        <v>12</v>
      </c>
      <c r="M95" s="14" t="s">
        <v>13</v>
      </c>
      <c r="N95" s="14" t="s">
        <v>14</v>
      </c>
      <c r="O95" s="14" t="s">
        <v>15</v>
      </c>
      <c r="P95" s="14" t="s">
        <v>16</v>
      </c>
      <c r="Q95" s="14" t="s">
        <v>17</v>
      </c>
      <c r="R95" s="14" t="s">
        <v>18</v>
      </c>
      <c r="S95" s="14" t="s">
        <v>19</v>
      </c>
      <c r="T95" s="14" t="s">
        <v>20</v>
      </c>
      <c r="U95" s="16"/>
      <c r="V95" s="17" t="s">
        <v>1</v>
      </c>
      <c r="W95" s="14" t="s">
        <v>21</v>
      </c>
      <c r="X95" s="14" t="s">
        <v>22</v>
      </c>
      <c r="Y95" s="14" t="s">
        <v>23</v>
      </c>
      <c r="Z95" s="14" t="s">
        <v>24</v>
      </c>
      <c r="AA95" s="14" t="s">
        <v>25</v>
      </c>
      <c r="AB95" s="17" t="s">
        <v>26</v>
      </c>
      <c r="AC95" s="14" t="s">
        <v>27</v>
      </c>
      <c r="AD95" s="14" t="s">
        <v>28</v>
      </c>
      <c r="AE95" s="17" t="s">
        <v>29</v>
      </c>
      <c r="AF95" s="14" t="s">
        <v>30</v>
      </c>
      <c r="AG95" s="17" t="s">
        <v>31</v>
      </c>
      <c r="AH95" s="14"/>
      <c r="AI95" s="14" t="s">
        <v>32</v>
      </c>
      <c r="AJ95" s="14" t="s">
        <v>33</v>
      </c>
    </row>
    <row r="96" spans="1:36" s="18" customFormat="1">
      <c r="A96" s="18">
        <v>61</v>
      </c>
      <c r="B96" s="18">
        <v>15</v>
      </c>
      <c r="D96" s="18">
        <f>AVERAGE(G96:G97)/10</f>
        <v>43.096713984764904</v>
      </c>
      <c r="E96" s="22" t="s">
        <v>36</v>
      </c>
      <c r="F96" s="18">
        <v>150</v>
      </c>
      <c r="G96" s="22">
        <v>431.58121850031</v>
      </c>
      <c r="H96" s="24">
        <v>0.75</v>
      </c>
      <c r="I96" s="24">
        <v>1.0252214404465301</v>
      </c>
      <c r="J96" s="18">
        <v>0.4</v>
      </c>
      <c r="K96" s="24">
        <v>0.68000000000000105</v>
      </c>
      <c r="L96" s="18">
        <v>0.74884792626728103</v>
      </c>
      <c r="M96" s="41">
        <v>0.2</v>
      </c>
      <c r="N96" s="18">
        <v>0.192000000000001</v>
      </c>
      <c r="O96" s="18">
        <v>0.29953917050691298</v>
      </c>
      <c r="P96" s="18">
        <v>0.29599999999999899</v>
      </c>
      <c r="Q96" s="18">
        <v>0.12672811059907799</v>
      </c>
      <c r="R96" s="18">
        <v>0.2</v>
      </c>
      <c r="S96" s="18">
        <v>0.192</v>
      </c>
      <c r="T96" s="18">
        <v>0.32258064516128998</v>
      </c>
    </row>
    <row r="97" spans="1:20" s="4" customFormat="1">
      <c r="A97"/>
      <c r="B97"/>
      <c r="E97" s="1" t="s">
        <v>37</v>
      </c>
      <c r="F97" s="4">
        <v>150</v>
      </c>
      <c r="G97" s="1">
        <v>430.35306119498802</v>
      </c>
      <c r="H97" s="24">
        <v>0.75</v>
      </c>
      <c r="I97" s="24">
        <v>1.0226439778544201</v>
      </c>
      <c r="J97" s="4">
        <v>0.4</v>
      </c>
      <c r="K97" s="24">
        <v>0.68000000000000105</v>
      </c>
      <c r="L97" s="4">
        <v>0.74884792626728103</v>
      </c>
      <c r="M97" s="39">
        <v>0.2</v>
      </c>
      <c r="N97" s="4">
        <v>0.20000000000000101</v>
      </c>
      <c r="O97" s="4">
        <v>0.29953917050691298</v>
      </c>
      <c r="P97" s="4">
        <v>0.28799999999999898</v>
      </c>
      <c r="Q97" s="4">
        <v>0.12672811059907799</v>
      </c>
      <c r="R97" s="4">
        <v>0.2</v>
      </c>
      <c r="S97" s="4">
        <v>0.192</v>
      </c>
      <c r="T97" s="4">
        <v>0.32258064516128998</v>
      </c>
    </row>
    <row r="98" spans="1:20" s="18" customFormat="1">
      <c r="A98" s="18">
        <v>62</v>
      </c>
      <c r="B98" s="18">
        <v>14</v>
      </c>
      <c r="D98" s="18">
        <f t="shared" ref="D98" si="49">AVERAGE(G98:G99)/10</f>
        <v>52.398650649418052</v>
      </c>
      <c r="E98" s="22" t="s">
        <v>36</v>
      </c>
      <c r="F98" s="18">
        <v>140</v>
      </c>
      <c r="G98" s="22">
        <v>523.91834871601998</v>
      </c>
      <c r="H98" s="24">
        <v>0.7</v>
      </c>
      <c r="I98" s="24">
        <v>1.0403670047948199</v>
      </c>
      <c r="J98" s="18">
        <v>0.4</v>
      </c>
      <c r="K98" s="24">
        <v>0.79200000000000004</v>
      </c>
      <c r="L98" s="18">
        <v>0.85253456221198098</v>
      </c>
      <c r="M98" s="41">
        <v>0.2</v>
      </c>
      <c r="N98" s="18">
        <v>0.192</v>
      </c>
      <c r="O98" s="18">
        <v>0.33410138248847898</v>
      </c>
      <c r="P98" s="18">
        <v>0.40799999999999997</v>
      </c>
      <c r="Q98" s="18">
        <v>0.18433179723502299</v>
      </c>
      <c r="R98" s="18">
        <v>0.2</v>
      </c>
      <c r="S98" s="18">
        <v>0.191999999999999</v>
      </c>
      <c r="T98" s="18">
        <v>0.33410138248847998</v>
      </c>
    </row>
    <row r="99" spans="1:20" s="4" customFormat="1">
      <c r="A99"/>
      <c r="B99"/>
      <c r="E99" s="1" t="s">
        <v>37</v>
      </c>
      <c r="F99" s="4">
        <v>140</v>
      </c>
      <c r="G99" s="1">
        <v>524.05466427234103</v>
      </c>
      <c r="H99" s="24">
        <v>0.7</v>
      </c>
      <c r="I99" s="24">
        <v>1.0251647579051899</v>
      </c>
      <c r="J99" s="4">
        <v>0.4</v>
      </c>
      <c r="K99" s="24">
        <v>0.79200000000000004</v>
      </c>
      <c r="L99" s="4">
        <v>0.85253456221198098</v>
      </c>
      <c r="M99" s="39">
        <v>0.2</v>
      </c>
      <c r="N99" s="4">
        <v>0.192</v>
      </c>
      <c r="O99" s="4">
        <v>0.33410138248847898</v>
      </c>
      <c r="P99" s="4">
        <v>0.4</v>
      </c>
      <c r="Q99" s="4">
        <v>0.18433179723502299</v>
      </c>
      <c r="R99" s="4">
        <v>0.2</v>
      </c>
      <c r="S99" s="4">
        <v>0.19999999999999901</v>
      </c>
      <c r="T99" s="4">
        <v>0.33410138248847998</v>
      </c>
    </row>
    <row r="100" spans="1:20" s="18" customFormat="1">
      <c r="A100" s="18">
        <v>63</v>
      </c>
      <c r="B100" s="18">
        <v>13</v>
      </c>
      <c r="D100" s="18">
        <f t="shared" ref="D100" si="50">AVERAGE(G100:G101)/10</f>
        <v>37.480219795561503</v>
      </c>
      <c r="E100" s="22" t="s">
        <v>36</v>
      </c>
      <c r="F100" s="18">
        <v>130</v>
      </c>
      <c r="G100" s="22">
        <v>374.62929345098001</v>
      </c>
      <c r="H100" s="24">
        <v>0.65</v>
      </c>
      <c r="I100" s="24">
        <v>1.0191243760933599</v>
      </c>
      <c r="J100" s="18">
        <v>0.4</v>
      </c>
      <c r="K100" s="24">
        <v>0.65600000000000203</v>
      </c>
      <c r="L100" s="18">
        <v>0.72580645161290402</v>
      </c>
      <c r="M100" s="41">
        <v>0.2</v>
      </c>
      <c r="N100" s="18">
        <v>0.192</v>
      </c>
      <c r="O100" s="18">
        <v>0.33410138248847998</v>
      </c>
      <c r="P100" s="18">
        <v>0.28000000000000103</v>
      </c>
      <c r="Q100" s="18">
        <v>4.6082949308755297E-2</v>
      </c>
      <c r="R100" s="18">
        <v>0.2</v>
      </c>
      <c r="S100" s="18">
        <v>0.184</v>
      </c>
      <c r="T100" s="18">
        <v>0.34562211981566898</v>
      </c>
    </row>
    <row r="101" spans="1:20" s="4" customFormat="1">
      <c r="A101"/>
      <c r="B101"/>
      <c r="E101" s="1" t="s">
        <v>37</v>
      </c>
      <c r="F101" s="4">
        <v>130</v>
      </c>
      <c r="G101" s="1">
        <v>374.97510246025001</v>
      </c>
      <c r="H101" s="24">
        <v>0.65</v>
      </c>
      <c r="I101" s="24">
        <v>1.02471962527073</v>
      </c>
      <c r="J101" s="4">
        <v>0.4</v>
      </c>
      <c r="K101" s="24">
        <v>0.66400000000000203</v>
      </c>
      <c r="L101" s="4">
        <v>0.72580645161290402</v>
      </c>
      <c r="M101" s="39">
        <v>0.2</v>
      </c>
      <c r="N101" s="4">
        <v>0.192</v>
      </c>
      <c r="O101" s="4">
        <v>0.33410138248847998</v>
      </c>
      <c r="P101" s="4">
        <v>0.28000000000000103</v>
      </c>
      <c r="Q101" s="4">
        <v>4.6082949308755297E-2</v>
      </c>
      <c r="R101" s="4">
        <v>0.2</v>
      </c>
      <c r="S101" s="4">
        <v>0.192</v>
      </c>
      <c r="T101" s="4">
        <v>0.34562211981566898</v>
      </c>
    </row>
    <row r="102" spans="1:20" s="18" customFormat="1">
      <c r="A102" s="18">
        <v>64</v>
      </c>
      <c r="B102" s="18">
        <v>12</v>
      </c>
      <c r="D102" s="18">
        <f t="shared" ref="D102" si="51">AVERAGE(G102:G103)/10</f>
        <v>86.877219963692795</v>
      </c>
      <c r="E102" s="22" t="s">
        <v>36</v>
      </c>
      <c r="F102" s="18">
        <v>120</v>
      </c>
      <c r="G102" s="22">
        <v>868.34633536751699</v>
      </c>
      <c r="H102" s="24">
        <v>0.6</v>
      </c>
      <c r="I102" s="24">
        <v>0.64070507724062498</v>
      </c>
      <c r="J102" s="18">
        <v>0.4</v>
      </c>
      <c r="K102" s="24">
        <v>1.6160000000000001</v>
      </c>
      <c r="L102" s="18">
        <v>1.6820276497695801</v>
      </c>
      <c r="M102" s="41">
        <v>0.2</v>
      </c>
      <c r="N102" s="18">
        <v>0.192</v>
      </c>
      <c r="O102" s="18">
        <v>0.241935483870967</v>
      </c>
      <c r="P102" s="18">
        <v>1.2</v>
      </c>
      <c r="Q102" s="18">
        <v>1.1981566820276499</v>
      </c>
      <c r="R102" s="18">
        <v>0.2</v>
      </c>
      <c r="S102" s="18">
        <v>0.224</v>
      </c>
      <c r="T102" s="18">
        <v>0.241935483870968</v>
      </c>
    </row>
    <row r="103" spans="1:20" s="4" customFormat="1">
      <c r="A103"/>
      <c r="B103"/>
      <c r="E103" s="1" t="s">
        <v>37</v>
      </c>
      <c r="F103" s="4">
        <v>120</v>
      </c>
      <c r="G103" s="1">
        <v>869.19806390633903</v>
      </c>
      <c r="H103" s="24">
        <v>0.6</v>
      </c>
      <c r="I103" s="24">
        <v>0.62504424944108905</v>
      </c>
      <c r="J103" s="4">
        <v>0.4</v>
      </c>
      <c r="K103" s="24">
        <v>1.6160000000000001</v>
      </c>
      <c r="L103" s="4">
        <v>1.6820276497695801</v>
      </c>
      <c r="M103" s="39">
        <v>0.2</v>
      </c>
      <c r="N103" s="4">
        <v>0.192</v>
      </c>
      <c r="O103" s="4">
        <v>0.241935483870967</v>
      </c>
      <c r="P103" s="4">
        <v>1.224</v>
      </c>
      <c r="Q103" s="4">
        <v>1.1981566820276499</v>
      </c>
      <c r="R103" s="4">
        <v>0.2</v>
      </c>
      <c r="S103" s="4">
        <v>0.20000000000000101</v>
      </c>
      <c r="T103" s="4">
        <v>0.241935483870968</v>
      </c>
    </row>
    <row r="104" spans="1:20" s="18" customFormat="1">
      <c r="A104" s="18">
        <v>81</v>
      </c>
      <c r="B104" s="18">
        <v>10</v>
      </c>
      <c r="D104" s="18">
        <f t="shared" ref="D104" si="52">AVERAGE(G104:G105)/10</f>
        <v>35.228795473861148</v>
      </c>
      <c r="E104" s="22" t="s">
        <v>36</v>
      </c>
      <c r="F104" s="18">
        <v>100</v>
      </c>
      <c r="G104" s="22">
        <v>351.61576833506399</v>
      </c>
      <c r="H104" s="24">
        <v>0.5</v>
      </c>
      <c r="I104" s="24">
        <v>0.93149897976527996</v>
      </c>
      <c r="J104" s="18">
        <v>0.4</v>
      </c>
      <c r="K104" s="24">
        <v>0.72800000000000098</v>
      </c>
      <c r="L104" s="18">
        <v>0.79493087557603703</v>
      </c>
      <c r="M104" s="41">
        <v>0.2</v>
      </c>
      <c r="N104" s="18">
        <v>0.192</v>
      </c>
      <c r="O104" s="18">
        <v>0.36866359447004599</v>
      </c>
      <c r="P104" s="18">
        <v>0.34399999999999897</v>
      </c>
      <c r="Q104" s="18">
        <v>3.4562211981566698E-2</v>
      </c>
      <c r="R104" s="18">
        <v>0.2</v>
      </c>
      <c r="S104" s="18">
        <v>0.192000000000001</v>
      </c>
      <c r="T104" s="18">
        <v>0.39170506912442399</v>
      </c>
    </row>
    <row r="105" spans="1:20">
      <c r="D105" s="4"/>
      <c r="E105" s="1" t="s">
        <v>37</v>
      </c>
      <c r="F105" s="4">
        <v>100</v>
      </c>
      <c r="G105" s="1">
        <v>352.96014114215899</v>
      </c>
      <c r="H105" s="24">
        <v>0.5</v>
      </c>
      <c r="I105" s="24">
        <v>0.92936760339451696</v>
      </c>
      <c r="J105" s="4">
        <v>0.4</v>
      </c>
      <c r="K105" s="24">
        <v>0.72800000000000098</v>
      </c>
      <c r="L105" s="4">
        <v>0.79493087557603703</v>
      </c>
      <c r="M105" s="39">
        <v>0.2</v>
      </c>
      <c r="N105" s="4">
        <v>0.192</v>
      </c>
      <c r="O105" s="4">
        <v>0.36866359447004599</v>
      </c>
      <c r="P105" s="4">
        <v>0.34399999999999897</v>
      </c>
      <c r="Q105" s="4">
        <v>3.4562211981566698E-2</v>
      </c>
      <c r="R105" s="4">
        <v>0.2</v>
      </c>
      <c r="S105" s="4">
        <v>0.192000000000001</v>
      </c>
      <c r="T105" s="4">
        <v>0.39170506912442399</v>
      </c>
    </row>
    <row r="106" spans="1:20" s="18" customFormat="1">
      <c r="A106" s="18">
        <v>82</v>
      </c>
      <c r="B106" s="18">
        <v>10</v>
      </c>
      <c r="D106" s="18">
        <f t="shared" ref="D106" si="53">AVERAGE(G106:G107)/10</f>
        <v>45.742477997656394</v>
      </c>
      <c r="E106" s="22" t="s">
        <v>36</v>
      </c>
      <c r="F106" s="18">
        <v>100</v>
      </c>
      <c r="G106" s="22">
        <v>457.38527425529202</v>
      </c>
      <c r="H106" s="24">
        <v>0.5</v>
      </c>
      <c r="I106" s="24">
        <v>1.02848132549757</v>
      </c>
      <c r="J106" s="18">
        <v>0.4</v>
      </c>
      <c r="K106" s="24">
        <v>0.83199999999999996</v>
      </c>
      <c r="L106" s="18">
        <v>0.93317972350230405</v>
      </c>
      <c r="M106" s="41">
        <v>0.2</v>
      </c>
      <c r="N106" s="18">
        <v>0.192</v>
      </c>
      <c r="O106" s="18">
        <v>0.44930875576036799</v>
      </c>
      <c r="P106" s="18">
        <v>0.44800000000000001</v>
      </c>
      <c r="Q106" s="18">
        <v>4.6082949308756199E-2</v>
      </c>
      <c r="R106" s="18">
        <v>0.2</v>
      </c>
      <c r="S106" s="18">
        <v>0.191999999999999</v>
      </c>
      <c r="T106" s="18">
        <v>0.43778801843317999</v>
      </c>
    </row>
    <row r="107" spans="1:20">
      <c r="D107" s="4"/>
      <c r="E107" s="1" t="s">
        <v>37</v>
      </c>
      <c r="F107" s="4">
        <v>100</v>
      </c>
      <c r="G107" s="1">
        <v>457.46428569783598</v>
      </c>
      <c r="H107" s="24">
        <v>0.5</v>
      </c>
      <c r="I107" s="24">
        <v>1.01967818209921</v>
      </c>
      <c r="J107" s="4">
        <v>0.4</v>
      </c>
      <c r="K107" s="24">
        <v>0.83199999999999996</v>
      </c>
      <c r="L107" s="4">
        <v>0.93317972350230405</v>
      </c>
      <c r="M107" s="39">
        <v>0.2</v>
      </c>
      <c r="N107" s="4">
        <v>0.192</v>
      </c>
      <c r="O107" s="4">
        <v>0.44930875576036799</v>
      </c>
      <c r="P107" s="4">
        <v>0.44800000000000001</v>
      </c>
      <c r="Q107" s="4">
        <v>4.6082949308756199E-2</v>
      </c>
      <c r="R107" s="4">
        <v>0.2</v>
      </c>
      <c r="S107" s="4">
        <v>0.191999999999999</v>
      </c>
      <c r="T107" s="4">
        <v>0.43778801843317999</v>
      </c>
    </row>
    <row r="108" spans="1:20" s="18" customFormat="1">
      <c r="A108" s="18">
        <v>83</v>
      </c>
      <c r="B108" s="18">
        <v>10</v>
      </c>
      <c r="D108" s="18">
        <f t="shared" ref="D108" si="54">AVERAGE(G108:G109)/10</f>
        <v>50.773501014122495</v>
      </c>
      <c r="E108" s="22" t="s">
        <v>36</v>
      </c>
      <c r="F108" s="18">
        <v>100</v>
      </c>
      <c r="G108" s="22">
        <v>507.25695836213799</v>
      </c>
      <c r="H108" s="24">
        <v>0.5</v>
      </c>
      <c r="I108" s="24">
        <v>1.0115223374111399</v>
      </c>
      <c r="J108" s="18">
        <v>0.4</v>
      </c>
      <c r="K108" s="24">
        <v>0.88</v>
      </c>
      <c r="L108" s="18">
        <v>0.97926267281106005</v>
      </c>
      <c r="M108" s="41">
        <v>0.2</v>
      </c>
      <c r="N108" s="18">
        <v>0.191999999999999</v>
      </c>
      <c r="O108" s="18">
        <v>0.43778801843317999</v>
      </c>
      <c r="P108" s="18">
        <v>0.496000000000001</v>
      </c>
      <c r="Q108" s="18">
        <v>9.2165898617511594E-2</v>
      </c>
      <c r="R108" s="18">
        <v>0.2</v>
      </c>
      <c r="S108" s="18">
        <v>0.191999999999999</v>
      </c>
      <c r="T108" s="18">
        <v>0.44930875576036799</v>
      </c>
    </row>
    <row r="109" spans="1:20">
      <c r="D109" s="4"/>
      <c r="E109" s="1" t="s">
        <v>37</v>
      </c>
      <c r="F109" s="4">
        <v>100</v>
      </c>
      <c r="G109" s="1">
        <v>508.21306192031199</v>
      </c>
      <c r="H109" s="24">
        <v>0.5</v>
      </c>
      <c r="I109" s="24">
        <v>1.0170317151864601</v>
      </c>
      <c r="J109" s="4">
        <v>0.4</v>
      </c>
      <c r="K109" s="24">
        <v>0.88</v>
      </c>
      <c r="L109" s="4">
        <v>0.97926267281106005</v>
      </c>
      <c r="M109" s="39">
        <v>0.2</v>
      </c>
      <c r="N109" s="4">
        <v>0.191999999999999</v>
      </c>
      <c r="O109" s="4">
        <v>0.43778801843317999</v>
      </c>
      <c r="P109" s="4">
        <v>0.496000000000001</v>
      </c>
      <c r="Q109" s="4">
        <v>9.2165898617511594E-2</v>
      </c>
      <c r="R109" s="4">
        <v>0.2</v>
      </c>
      <c r="S109" s="4">
        <v>0.191999999999999</v>
      </c>
      <c r="T109" s="4">
        <v>0.44930875576036799</v>
      </c>
    </row>
    <row r="110" spans="1:20" s="18" customFormat="1">
      <c r="A110" s="18">
        <v>84</v>
      </c>
      <c r="B110" s="18">
        <v>10</v>
      </c>
      <c r="D110" s="18">
        <f t="shared" ref="D110" si="55">AVERAGE(G110:G111)/10</f>
        <v>47.984476426247355</v>
      </c>
      <c r="E110" s="22" t="s">
        <v>36</v>
      </c>
      <c r="F110" s="18">
        <v>100</v>
      </c>
      <c r="G110" s="22">
        <v>480.61519382431601</v>
      </c>
      <c r="H110" s="24">
        <v>0.5</v>
      </c>
      <c r="I110" s="24">
        <v>1.02564482098138</v>
      </c>
      <c r="J110" s="18">
        <v>0.4</v>
      </c>
      <c r="K110" s="24">
        <v>0.85599999999999998</v>
      </c>
      <c r="L110" s="18">
        <v>0.94470046082949299</v>
      </c>
      <c r="M110" s="41">
        <v>0.2</v>
      </c>
      <c r="N110" s="18">
        <v>0.192</v>
      </c>
      <c r="O110" s="18">
        <v>0.43778801843317999</v>
      </c>
      <c r="P110" s="18">
        <v>0.46400000000000002</v>
      </c>
      <c r="Q110" s="18">
        <v>6.9124423963133494E-2</v>
      </c>
      <c r="R110" s="18">
        <v>0.2</v>
      </c>
      <c r="S110" s="18">
        <v>0.19999999999999901</v>
      </c>
      <c r="T110" s="18">
        <v>0.43778801843317999</v>
      </c>
    </row>
    <row r="111" spans="1:20">
      <c r="D111" s="4"/>
      <c r="E111" s="1" t="s">
        <v>37</v>
      </c>
      <c r="F111" s="4">
        <v>100</v>
      </c>
      <c r="G111" s="1">
        <v>479.07433470063103</v>
      </c>
      <c r="H111" s="24">
        <v>0.5</v>
      </c>
      <c r="I111" s="24">
        <v>1.01663944507479</v>
      </c>
      <c r="J111" s="4">
        <v>0.4</v>
      </c>
      <c r="K111" s="24">
        <v>0.85599999999999998</v>
      </c>
      <c r="L111" s="4">
        <v>0.94470046082949299</v>
      </c>
      <c r="M111" s="39">
        <v>0.2</v>
      </c>
      <c r="N111" s="4">
        <v>0.192</v>
      </c>
      <c r="O111" s="4">
        <v>0.43778801843317999</v>
      </c>
      <c r="P111" s="4">
        <v>0.47199999999999998</v>
      </c>
      <c r="Q111" s="4">
        <v>6.9124423963133494E-2</v>
      </c>
      <c r="R111" s="4">
        <v>0.2</v>
      </c>
      <c r="S111" s="4">
        <v>0.192</v>
      </c>
      <c r="T111" s="4">
        <v>0.43778801843317999</v>
      </c>
    </row>
    <row r="112" spans="1:20" s="18" customFormat="1">
      <c r="A112" s="18">
        <v>85</v>
      </c>
      <c r="B112" s="18">
        <v>10</v>
      </c>
      <c r="D112" s="18">
        <f t="shared" ref="D112" si="56">AVERAGE(G112:G113)/10</f>
        <v>46.2283773391392</v>
      </c>
      <c r="E112" s="22" t="s">
        <v>36</v>
      </c>
      <c r="F112" s="18">
        <v>100</v>
      </c>
      <c r="G112" s="22">
        <v>462.162714130089</v>
      </c>
      <c r="H112" s="24">
        <v>0.5</v>
      </c>
      <c r="I112" s="24">
        <v>1.0255968095738699</v>
      </c>
      <c r="J112" s="18">
        <v>0.4</v>
      </c>
      <c r="K112" s="24">
        <v>0.83199999999999996</v>
      </c>
      <c r="L112" s="18">
        <v>0.93317972350230305</v>
      </c>
      <c r="M112" s="41">
        <v>0.2</v>
      </c>
      <c r="N112" s="18">
        <v>0.191999999999999</v>
      </c>
      <c r="O112" s="18">
        <v>0.43778801843317999</v>
      </c>
      <c r="P112" s="18">
        <v>0.44800000000000101</v>
      </c>
      <c r="Q112" s="18">
        <v>3.4562211981566698E-2</v>
      </c>
      <c r="R112" s="18">
        <v>0.2</v>
      </c>
      <c r="S112" s="18">
        <v>0.191999999999999</v>
      </c>
      <c r="T112" s="18">
        <v>0.460829493087557</v>
      </c>
    </row>
    <row r="113" spans="1:20">
      <c r="D113" s="4"/>
      <c r="E113" s="1" t="s">
        <v>37</v>
      </c>
      <c r="F113" s="4">
        <v>100</v>
      </c>
      <c r="G113" s="1">
        <v>462.40483265269501</v>
      </c>
      <c r="H113" s="24">
        <v>0.5</v>
      </c>
      <c r="I113" s="24">
        <v>1.01636731598768</v>
      </c>
      <c r="J113" s="4">
        <v>0.4</v>
      </c>
      <c r="K113" s="24">
        <v>0.83199999999999996</v>
      </c>
      <c r="L113" s="4">
        <v>0.93317972350230305</v>
      </c>
      <c r="M113" s="39">
        <v>0.2</v>
      </c>
      <c r="N113" s="4">
        <v>0.191999999999999</v>
      </c>
      <c r="O113" s="4">
        <v>0.43778801843317999</v>
      </c>
      <c r="P113" s="4">
        <v>0.45600000000000102</v>
      </c>
      <c r="Q113" s="4">
        <v>3.4562211981566698E-2</v>
      </c>
      <c r="R113" s="4">
        <v>0.2</v>
      </c>
      <c r="S113" s="4">
        <v>0.183999999999999</v>
      </c>
      <c r="T113" s="4">
        <v>0.460829493087557</v>
      </c>
    </row>
    <row r="114" spans="1:20" s="18" customFormat="1">
      <c r="A114" s="18">
        <v>86</v>
      </c>
      <c r="B114" s="18">
        <v>10</v>
      </c>
      <c r="D114" s="18">
        <f t="shared" ref="D114" si="57">AVERAGE(G114:G115)/10</f>
        <v>52.980827286127692</v>
      </c>
      <c r="E114" s="22" t="s">
        <v>36</v>
      </c>
      <c r="F114" s="18">
        <v>100</v>
      </c>
      <c r="G114" s="22">
        <v>530.10847534111497</v>
      </c>
      <c r="H114" s="24">
        <v>0.5</v>
      </c>
      <c r="I114" s="24">
        <v>1.03459597572675</v>
      </c>
      <c r="J114" s="18">
        <v>0.4</v>
      </c>
      <c r="K114" s="24">
        <v>0.90400000000000003</v>
      </c>
      <c r="L114" s="18">
        <v>0.990783410138249</v>
      </c>
      <c r="M114" s="41">
        <v>0.2</v>
      </c>
      <c r="N114" s="18">
        <v>0.191999999999999</v>
      </c>
      <c r="O114" s="18">
        <v>0.42626728110599099</v>
      </c>
      <c r="P114" s="18">
        <v>0.52000000000000102</v>
      </c>
      <c r="Q114" s="18">
        <v>0.11520737327189</v>
      </c>
      <c r="R114" s="18">
        <v>0.2</v>
      </c>
      <c r="S114" s="18">
        <v>0.192</v>
      </c>
      <c r="T114" s="18">
        <v>0.44930875576036799</v>
      </c>
    </row>
    <row r="115" spans="1:20">
      <c r="D115" s="4"/>
      <c r="E115" s="1" t="s">
        <v>37</v>
      </c>
      <c r="F115" s="4">
        <v>100</v>
      </c>
      <c r="G115" s="1">
        <v>529.50807038143898</v>
      </c>
      <c r="H115" s="24">
        <v>0.5</v>
      </c>
      <c r="I115" s="24">
        <v>1.01674167603433</v>
      </c>
      <c r="J115" s="4">
        <v>0.4</v>
      </c>
      <c r="K115" s="24">
        <v>0.90400000000000003</v>
      </c>
      <c r="L115" s="4">
        <v>0.990783410138249</v>
      </c>
      <c r="M115" s="39">
        <v>0.2</v>
      </c>
      <c r="N115" s="4">
        <v>0.191999999999999</v>
      </c>
      <c r="O115" s="4">
        <v>0.42626728110599099</v>
      </c>
      <c r="P115" s="4">
        <v>0.52000000000000102</v>
      </c>
      <c r="Q115" s="4">
        <v>0.11520737327189</v>
      </c>
      <c r="R115" s="4">
        <v>0.2</v>
      </c>
      <c r="S115" s="4">
        <v>0.192</v>
      </c>
      <c r="T115" s="4">
        <v>0.44930875576036799</v>
      </c>
    </row>
    <row r="116" spans="1:20" s="18" customFormat="1">
      <c r="A116" s="18">
        <v>87</v>
      </c>
      <c r="B116" s="18">
        <v>10</v>
      </c>
      <c r="D116" s="18">
        <f t="shared" ref="D116" si="58">AVERAGE(G116:G117)/10</f>
        <v>50.4928024826769</v>
      </c>
      <c r="E116" s="22" t="s">
        <v>36</v>
      </c>
      <c r="F116" s="18">
        <v>100</v>
      </c>
      <c r="G116" s="22">
        <v>505.28826891969101</v>
      </c>
      <c r="H116" s="24">
        <v>0.5</v>
      </c>
      <c r="I116" s="24">
        <v>1.03416003902925</v>
      </c>
      <c r="J116" s="18">
        <v>0.4</v>
      </c>
      <c r="K116" s="24">
        <v>0.880000000000001</v>
      </c>
      <c r="L116" s="18">
        <v>0.94470046082949299</v>
      </c>
      <c r="M116" s="41">
        <v>0.2</v>
      </c>
      <c r="N116" s="18">
        <v>0.192000000000001</v>
      </c>
      <c r="O116" s="18">
        <v>0.40322580645161299</v>
      </c>
      <c r="P116" s="18">
        <v>0.496</v>
      </c>
      <c r="Q116" s="18">
        <v>9.2165898617510705E-2</v>
      </c>
      <c r="R116" s="18">
        <v>0.2</v>
      </c>
      <c r="S116" s="18">
        <v>0.192</v>
      </c>
      <c r="T116" s="18">
        <v>0.44930875576036899</v>
      </c>
    </row>
    <row r="117" spans="1:20">
      <c r="D117" s="4"/>
      <c r="E117" s="1" t="s">
        <v>37</v>
      </c>
      <c r="F117" s="4">
        <v>100</v>
      </c>
      <c r="G117" s="1">
        <v>504.56778073384697</v>
      </c>
      <c r="H117" s="24">
        <v>0.5</v>
      </c>
      <c r="I117" s="24">
        <v>1.01615468508508</v>
      </c>
      <c r="J117" s="4">
        <v>0.4</v>
      </c>
      <c r="K117" s="24">
        <v>0.880000000000001</v>
      </c>
      <c r="L117" s="4">
        <v>0.94470046082949299</v>
      </c>
      <c r="M117" s="39">
        <v>0.2</v>
      </c>
      <c r="N117" s="4">
        <v>0.192000000000001</v>
      </c>
      <c r="O117" s="4">
        <v>0.40322580645161299</v>
      </c>
      <c r="P117" s="4">
        <v>0.504</v>
      </c>
      <c r="Q117" s="4">
        <v>9.2165898617510705E-2</v>
      </c>
      <c r="R117" s="4">
        <v>0.2</v>
      </c>
      <c r="S117" s="4">
        <v>0.184</v>
      </c>
      <c r="T117" s="4">
        <v>0.44930875576036899</v>
      </c>
    </row>
    <row r="118" spans="1:20" s="18" customFormat="1">
      <c r="A118" s="18">
        <v>88</v>
      </c>
      <c r="B118" s="18">
        <v>10</v>
      </c>
      <c r="D118" s="18">
        <f t="shared" ref="D118" si="59">AVERAGE(G118:G119)/10</f>
        <v>41.212277358762798</v>
      </c>
      <c r="E118" s="22" t="s">
        <v>36</v>
      </c>
      <c r="F118" s="18">
        <v>100</v>
      </c>
      <c r="G118" s="22">
        <v>412.398810765191</v>
      </c>
      <c r="H118" s="24">
        <v>0.5</v>
      </c>
      <c r="I118" s="24">
        <v>1.0297868538913899</v>
      </c>
      <c r="J118" s="18">
        <v>0.4</v>
      </c>
      <c r="K118" s="24">
        <v>0.79200000000000004</v>
      </c>
      <c r="L118" s="18">
        <v>0.87557603686635899</v>
      </c>
      <c r="M118" s="41">
        <v>0.2</v>
      </c>
      <c r="N118" s="18">
        <v>0.191999999999999</v>
      </c>
      <c r="O118" s="18">
        <v>0.41474654377880199</v>
      </c>
      <c r="P118" s="18">
        <v>0.40800000000000097</v>
      </c>
      <c r="Q118" s="18">
        <v>2.30414746543781E-2</v>
      </c>
      <c r="R118" s="18">
        <v>0.2</v>
      </c>
      <c r="S118" s="18">
        <v>0.191999999999999</v>
      </c>
      <c r="T118" s="18">
        <v>0.43778801843317999</v>
      </c>
    </row>
    <row r="119" spans="1:20">
      <c r="D119" s="4"/>
      <c r="E119" s="1" t="s">
        <v>37</v>
      </c>
      <c r="F119" s="4">
        <v>100</v>
      </c>
      <c r="G119" s="1">
        <v>411.84673641006498</v>
      </c>
      <c r="H119" s="24">
        <v>0.5</v>
      </c>
      <c r="I119" s="24">
        <v>1.01660461025547</v>
      </c>
      <c r="J119" s="4">
        <v>0.4</v>
      </c>
      <c r="K119" s="24">
        <v>0.79200000000000004</v>
      </c>
      <c r="L119" s="4">
        <v>0.87557603686635899</v>
      </c>
      <c r="M119" s="39">
        <v>0.2</v>
      </c>
      <c r="N119" s="4">
        <v>0.191999999999999</v>
      </c>
      <c r="O119" s="4">
        <v>0.41474654377880199</v>
      </c>
      <c r="P119" s="4">
        <v>0.40800000000000097</v>
      </c>
      <c r="Q119" s="4">
        <v>2.30414746543781E-2</v>
      </c>
      <c r="R119" s="4">
        <v>0.2</v>
      </c>
      <c r="S119" s="4">
        <v>0.191999999999999</v>
      </c>
      <c r="T119" s="4">
        <v>0.43778801843317999</v>
      </c>
    </row>
    <row r="120" spans="1:20" s="18" customFormat="1">
      <c r="A120" s="18">
        <v>91</v>
      </c>
      <c r="B120" s="18">
        <v>10</v>
      </c>
      <c r="D120" s="18">
        <f t="shared" ref="D120" si="60">AVERAGE(G120:G121)/10</f>
        <v>42.7626691512598</v>
      </c>
      <c r="E120" s="22" t="s">
        <v>36</v>
      </c>
      <c r="F120" s="18">
        <v>100</v>
      </c>
      <c r="G120" s="22">
        <v>427.74157671884399</v>
      </c>
      <c r="H120" s="24">
        <v>0.5</v>
      </c>
      <c r="I120" s="24">
        <v>1.02546310712195</v>
      </c>
      <c r="J120" s="18">
        <v>0.4</v>
      </c>
      <c r="K120" s="24">
        <v>0.8</v>
      </c>
      <c r="L120" s="18">
        <v>0.87557603686635899</v>
      </c>
      <c r="M120" s="41">
        <v>0.2</v>
      </c>
      <c r="N120" s="18">
        <v>0.192</v>
      </c>
      <c r="O120" s="18">
        <v>0.41474654377880199</v>
      </c>
      <c r="P120" s="18">
        <v>0.41599999999999998</v>
      </c>
      <c r="Q120" s="18">
        <v>3.4562211981566698E-2</v>
      </c>
      <c r="R120" s="18">
        <v>0.2</v>
      </c>
      <c r="S120" s="18">
        <v>0.191999999999999</v>
      </c>
      <c r="T120" s="18">
        <v>0.42626728110599099</v>
      </c>
    </row>
    <row r="121" spans="1:20">
      <c r="D121" s="4"/>
      <c r="E121" s="1" t="s">
        <v>37</v>
      </c>
      <c r="F121" s="4">
        <v>100</v>
      </c>
      <c r="G121" s="1">
        <v>427.51180630635201</v>
      </c>
      <c r="H121" s="24">
        <v>0.5</v>
      </c>
      <c r="I121" s="24">
        <v>1.01837338901851</v>
      </c>
      <c r="J121" s="4">
        <v>0.4</v>
      </c>
      <c r="K121" s="24">
        <v>0.8</v>
      </c>
      <c r="L121" s="4">
        <v>0.87557603686635899</v>
      </c>
      <c r="M121" s="39">
        <v>0.2</v>
      </c>
      <c r="N121" s="4">
        <v>0.192</v>
      </c>
      <c r="O121" s="4">
        <v>0.41474654377880199</v>
      </c>
      <c r="P121" s="4">
        <v>0.41599999999999998</v>
      </c>
      <c r="Q121" s="4">
        <v>3.4562211981566698E-2</v>
      </c>
      <c r="R121" s="4">
        <v>0.2</v>
      </c>
      <c r="S121" s="4">
        <v>0.191999999999999</v>
      </c>
      <c r="T121" s="4">
        <v>0.42626728110599099</v>
      </c>
    </row>
    <row r="122" spans="1:20" s="18" customFormat="1">
      <c r="A122" s="18">
        <v>92</v>
      </c>
      <c r="B122" s="18">
        <v>10</v>
      </c>
      <c r="D122" s="18">
        <f t="shared" ref="D122" si="61">AVERAGE(G122:G123)/10</f>
        <v>41.597572907530299</v>
      </c>
      <c r="E122" s="22" t="s">
        <v>36</v>
      </c>
      <c r="F122" s="18">
        <v>100</v>
      </c>
      <c r="G122" s="22">
        <v>416.56634431387403</v>
      </c>
      <c r="H122" s="24">
        <v>0.5</v>
      </c>
      <c r="I122" s="24">
        <v>1.00518263865089</v>
      </c>
      <c r="J122" s="18">
        <v>0.4</v>
      </c>
      <c r="K122" s="24">
        <v>0.79200000000000004</v>
      </c>
      <c r="L122" s="18">
        <v>0.89861751152073799</v>
      </c>
      <c r="M122" s="41">
        <v>0.2</v>
      </c>
      <c r="N122" s="18">
        <v>0.183999999999999</v>
      </c>
      <c r="O122" s="18">
        <v>0.43778801843317999</v>
      </c>
      <c r="P122" s="18">
        <v>0.41600000000000098</v>
      </c>
      <c r="Q122" s="18">
        <v>4.6082949308755297E-2</v>
      </c>
      <c r="R122" s="18">
        <v>0.2</v>
      </c>
      <c r="S122" s="18">
        <v>0.191999999999999</v>
      </c>
      <c r="T122" s="18">
        <v>0.41474654377880299</v>
      </c>
    </row>
    <row r="123" spans="1:20">
      <c r="D123" s="4"/>
      <c r="E123" s="1" t="s">
        <v>37</v>
      </c>
      <c r="F123" s="4">
        <v>100</v>
      </c>
      <c r="G123" s="1">
        <v>415.38511383673199</v>
      </c>
      <c r="H123" s="24">
        <v>0.5</v>
      </c>
      <c r="I123" s="24">
        <v>1.0020408288184499</v>
      </c>
      <c r="J123" s="4">
        <v>0.4</v>
      </c>
      <c r="K123" s="24">
        <v>0.79200000000000004</v>
      </c>
      <c r="L123" s="4">
        <v>0.89861751152073799</v>
      </c>
      <c r="M123" s="39">
        <v>0.2</v>
      </c>
      <c r="N123" s="4">
        <v>0.191999999999999</v>
      </c>
      <c r="O123" s="4">
        <v>0.43778801843317999</v>
      </c>
      <c r="P123" s="4">
        <v>0.40000000000000102</v>
      </c>
      <c r="Q123" s="4">
        <v>4.6082949308755297E-2</v>
      </c>
      <c r="R123" s="4">
        <v>0.2</v>
      </c>
      <c r="S123" s="4">
        <v>0.19999999999999901</v>
      </c>
      <c r="T123" s="4">
        <v>0.41474654377880299</v>
      </c>
    </row>
    <row r="124" spans="1:20" s="18" customFormat="1">
      <c r="A124" s="18">
        <v>93</v>
      </c>
      <c r="B124" s="18">
        <v>10</v>
      </c>
      <c r="D124" s="18">
        <f t="shared" ref="D124" si="62">AVERAGE(G124:G125)/10</f>
        <v>42.085839575242105</v>
      </c>
      <c r="E124" s="22" t="s">
        <v>36</v>
      </c>
      <c r="F124" s="18">
        <v>100</v>
      </c>
      <c r="G124" s="22">
        <v>423.23242300417002</v>
      </c>
      <c r="H124" s="24">
        <v>0.5</v>
      </c>
      <c r="I124" s="24">
        <v>1.01304907731259</v>
      </c>
      <c r="J124" s="18">
        <v>0.4</v>
      </c>
      <c r="K124" s="24">
        <v>0.79200000000000004</v>
      </c>
      <c r="L124" s="18">
        <v>0.86405529953917104</v>
      </c>
      <c r="M124" s="41">
        <v>0.2</v>
      </c>
      <c r="N124" s="18">
        <v>0.183999999999999</v>
      </c>
      <c r="O124" s="18">
        <v>0.40322580645161299</v>
      </c>
      <c r="P124" s="18">
        <v>0.41599999999999998</v>
      </c>
      <c r="Q124" s="18">
        <v>3.4562211981566698E-2</v>
      </c>
      <c r="R124" s="18">
        <v>0.2</v>
      </c>
      <c r="S124" s="18">
        <v>0.192</v>
      </c>
      <c r="T124" s="18">
        <v>0.42626728110599099</v>
      </c>
    </row>
    <row r="125" spans="1:20">
      <c r="D125" s="4"/>
      <c r="E125" s="1" t="s">
        <v>37</v>
      </c>
      <c r="F125" s="4">
        <v>100</v>
      </c>
      <c r="G125" s="1">
        <v>418.48436850067202</v>
      </c>
      <c r="H125" s="24">
        <v>0.5</v>
      </c>
      <c r="I125" s="24">
        <v>1.0294994559688699</v>
      </c>
      <c r="J125" s="4">
        <v>0.4</v>
      </c>
      <c r="K125" s="24">
        <v>0.76800000000000002</v>
      </c>
      <c r="L125" s="4">
        <v>0.86405529953917104</v>
      </c>
      <c r="M125" s="39">
        <v>0.2</v>
      </c>
      <c r="N125" s="4">
        <v>0.191999999999999</v>
      </c>
      <c r="O125" s="4">
        <v>0.40322580645161299</v>
      </c>
      <c r="P125" s="4">
        <v>0.40799999999999997</v>
      </c>
      <c r="Q125" s="4">
        <v>3.4562211981566698E-2</v>
      </c>
      <c r="R125" s="4">
        <v>0.2</v>
      </c>
      <c r="S125" s="4">
        <v>0.16800000000000001</v>
      </c>
      <c r="T125" s="4">
        <v>0.42626728110599099</v>
      </c>
    </row>
    <row r="126" spans="1:20" s="18" customFormat="1">
      <c r="A126" s="18">
        <v>94</v>
      </c>
      <c r="B126" s="18">
        <v>10</v>
      </c>
      <c r="D126" s="18">
        <f t="shared" ref="D126" si="63">AVERAGE(G126:G127)/10</f>
        <v>45.579054414737698</v>
      </c>
      <c r="E126" s="22" t="s">
        <v>36</v>
      </c>
      <c r="F126" s="18">
        <v>100</v>
      </c>
      <c r="G126" s="22">
        <v>455.28624145418502</v>
      </c>
      <c r="H126" s="24">
        <v>0.5</v>
      </c>
      <c r="I126" s="24">
        <v>1.03130282425609</v>
      </c>
      <c r="J126" s="18">
        <v>0.4</v>
      </c>
      <c r="K126" s="24">
        <v>0.83200000000000096</v>
      </c>
      <c r="L126" s="18">
        <v>0.91013824884792505</v>
      </c>
      <c r="M126" s="41">
        <v>0.2</v>
      </c>
      <c r="N126" s="18">
        <v>0.192000000000001</v>
      </c>
      <c r="O126" s="18">
        <v>0.42626728110598999</v>
      </c>
      <c r="P126" s="18">
        <v>0.44800000000000001</v>
      </c>
      <c r="Q126" s="18">
        <v>3.4562211981566698E-2</v>
      </c>
      <c r="R126" s="18">
        <v>0.2</v>
      </c>
      <c r="S126" s="18">
        <v>0.192</v>
      </c>
      <c r="T126" s="18">
        <v>0.44930875576036799</v>
      </c>
    </row>
    <row r="127" spans="1:20">
      <c r="D127" s="4"/>
      <c r="E127" s="1" t="s">
        <v>37</v>
      </c>
      <c r="F127" s="4">
        <v>100</v>
      </c>
      <c r="G127" s="1">
        <v>456.29484684056899</v>
      </c>
      <c r="H127" s="24">
        <v>0.5</v>
      </c>
      <c r="I127" s="24">
        <v>1.0193992956539299</v>
      </c>
      <c r="J127" s="4">
        <v>0.4</v>
      </c>
      <c r="K127" s="24">
        <v>0.83200000000000096</v>
      </c>
      <c r="L127" s="4">
        <v>0.91013824884792505</v>
      </c>
      <c r="M127" s="39">
        <v>0.2</v>
      </c>
      <c r="N127" s="4">
        <v>0.16800000000000101</v>
      </c>
      <c r="O127" s="4">
        <v>0.42626728110598999</v>
      </c>
      <c r="P127" s="4">
        <v>0.48</v>
      </c>
      <c r="Q127" s="4">
        <v>3.4562211981566698E-2</v>
      </c>
      <c r="R127" s="4">
        <v>0.2</v>
      </c>
      <c r="S127" s="4">
        <v>0.184</v>
      </c>
      <c r="T127" s="4">
        <v>0.44930875576036799</v>
      </c>
    </row>
    <row r="128" spans="1:20" s="18" customFormat="1">
      <c r="A128" s="18">
        <v>97</v>
      </c>
      <c r="B128" s="18">
        <v>10</v>
      </c>
      <c r="D128" s="18">
        <f t="shared" ref="D128" si="64">AVERAGE(G128:G129)/10</f>
        <v>46.178399355931852</v>
      </c>
      <c r="E128" s="22" t="s">
        <v>36</v>
      </c>
      <c r="F128" s="18">
        <v>100</v>
      </c>
      <c r="G128" s="22">
        <v>461.78445944271903</v>
      </c>
      <c r="H128" s="24">
        <v>0.5</v>
      </c>
      <c r="I128" s="24">
        <v>1.0220114971412</v>
      </c>
      <c r="J128" s="18">
        <v>0.4</v>
      </c>
      <c r="K128" s="24">
        <v>0.83199999999999996</v>
      </c>
      <c r="L128" s="18">
        <v>0.92165898617511499</v>
      </c>
      <c r="M128" s="41">
        <v>0.2</v>
      </c>
      <c r="N128" s="18">
        <v>0.191999999999999</v>
      </c>
      <c r="O128" s="18">
        <v>0.44930875576036799</v>
      </c>
      <c r="P128" s="18">
        <v>0.44</v>
      </c>
      <c r="Q128" s="18">
        <v>2.30414746543781E-2</v>
      </c>
      <c r="R128" s="18">
        <v>0.2</v>
      </c>
      <c r="S128" s="18">
        <v>0.2</v>
      </c>
      <c r="T128" s="18">
        <v>0.44930875576036799</v>
      </c>
    </row>
    <row r="129" spans="1:36">
      <c r="D129" s="4"/>
      <c r="E129" s="1" t="s">
        <v>37</v>
      </c>
      <c r="F129" s="4">
        <v>100</v>
      </c>
      <c r="G129" s="1">
        <v>461.78352767591798</v>
      </c>
      <c r="H129" s="24">
        <v>0.5</v>
      </c>
      <c r="I129" s="24">
        <v>1.0293872977954699</v>
      </c>
      <c r="J129" s="4">
        <v>0.4</v>
      </c>
      <c r="K129" s="24">
        <v>0.83199999999999996</v>
      </c>
      <c r="L129" s="4">
        <v>0.92165898617511499</v>
      </c>
      <c r="M129" s="39">
        <v>0.2</v>
      </c>
      <c r="N129" s="4">
        <v>0.191999999999999</v>
      </c>
      <c r="O129" s="4">
        <v>0.44930875576036799</v>
      </c>
      <c r="P129" s="4">
        <v>0.45600000000000002</v>
      </c>
      <c r="Q129" s="4">
        <v>2.30414746543781E-2</v>
      </c>
      <c r="R129" s="4">
        <v>0.2</v>
      </c>
      <c r="S129" s="4">
        <v>0.184</v>
      </c>
      <c r="T129" s="4">
        <v>0.44930875576036799</v>
      </c>
    </row>
    <row r="130" spans="1:36" s="18" customFormat="1">
      <c r="A130" s="18">
        <v>101</v>
      </c>
      <c r="B130" s="18">
        <v>10</v>
      </c>
      <c r="D130" s="18">
        <f t="shared" ref="D130" si="65">AVERAGE(G130:G131)/10</f>
        <v>53.012069001949953</v>
      </c>
      <c r="E130" s="22" t="s">
        <v>36</v>
      </c>
      <c r="F130" s="18">
        <v>100</v>
      </c>
      <c r="G130" s="22">
        <v>530.79187205389303</v>
      </c>
      <c r="H130" s="24">
        <v>0.5</v>
      </c>
      <c r="I130" s="24">
        <v>1.0200668878631201</v>
      </c>
      <c r="J130" s="18">
        <v>0.4</v>
      </c>
      <c r="K130" s="24">
        <v>0.90400000000000102</v>
      </c>
      <c r="L130" s="18">
        <v>0.97926267281106005</v>
      </c>
      <c r="M130" s="41">
        <v>0.2</v>
      </c>
      <c r="N130" s="18">
        <v>0.192</v>
      </c>
      <c r="O130" s="18">
        <v>0.43778801843317999</v>
      </c>
      <c r="P130" s="18">
        <v>0.53600000000000103</v>
      </c>
      <c r="Q130" s="18">
        <v>9.2165898617511594E-2</v>
      </c>
      <c r="R130" s="18">
        <v>0.2</v>
      </c>
      <c r="S130" s="18">
        <v>0.17599999999999999</v>
      </c>
      <c r="T130" s="18">
        <v>0.44930875576036799</v>
      </c>
    </row>
    <row r="131" spans="1:36">
      <c r="D131" s="4"/>
      <c r="E131" s="1" t="s">
        <v>37</v>
      </c>
      <c r="F131" s="4">
        <v>100</v>
      </c>
      <c r="G131" s="1">
        <v>529.44950798510604</v>
      </c>
      <c r="H131" s="24">
        <v>0.5</v>
      </c>
      <c r="I131" s="24">
        <v>1.01155752020523</v>
      </c>
      <c r="J131" s="4">
        <v>0.4</v>
      </c>
      <c r="K131" s="24">
        <v>0.90400000000000102</v>
      </c>
      <c r="L131" s="4">
        <v>0.97926267281106005</v>
      </c>
      <c r="M131" s="39">
        <v>0.2</v>
      </c>
      <c r="N131" s="4">
        <v>0.192</v>
      </c>
      <c r="O131" s="4">
        <v>0.43778801843317999</v>
      </c>
      <c r="P131" s="4">
        <v>0.52800000000000102</v>
      </c>
      <c r="Q131" s="4">
        <v>9.2165898617511594E-2</v>
      </c>
      <c r="R131" s="4">
        <v>0.2</v>
      </c>
      <c r="S131" s="4">
        <v>0.184</v>
      </c>
      <c r="T131" s="4">
        <v>0.44930875576036799</v>
      </c>
    </row>
    <row r="132" spans="1:36" s="18" customFormat="1">
      <c r="A132" s="18">
        <v>102</v>
      </c>
      <c r="B132" s="18">
        <v>10</v>
      </c>
      <c r="D132" s="18">
        <f t="shared" ref="D132" si="66">AVERAGE(G132:G133)/10</f>
        <v>46.104095127871403</v>
      </c>
      <c r="E132" s="22" t="s">
        <v>36</v>
      </c>
      <c r="F132" s="18">
        <v>100</v>
      </c>
      <c r="G132" s="22">
        <v>461.59471034089</v>
      </c>
      <c r="H132" s="24">
        <v>0.5</v>
      </c>
      <c r="I132" s="24">
        <v>1.02024028613823</v>
      </c>
      <c r="J132" s="18">
        <v>0.4</v>
      </c>
      <c r="K132" s="24">
        <v>0.84</v>
      </c>
      <c r="L132" s="18">
        <v>0.91013824884792605</v>
      </c>
      <c r="M132" s="41">
        <v>0.2</v>
      </c>
      <c r="N132" s="18">
        <v>0.192</v>
      </c>
      <c r="O132" s="18">
        <v>0.43778801843317999</v>
      </c>
      <c r="P132" s="18">
        <v>0.45600000000000002</v>
      </c>
      <c r="Q132" s="18">
        <v>3.4562211981566698E-2</v>
      </c>
      <c r="R132" s="18">
        <v>0.2</v>
      </c>
      <c r="S132" s="18">
        <v>0.192</v>
      </c>
      <c r="T132" s="18">
        <v>0.43778801843317999</v>
      </c>
    </row>
    <row r="133" spans="1:36">
      <c r="D133" s="4"/>
      <c r="E133" s="1" t="s">
        <v>37</v>
      </c>
      <c r="F133" s="4">
        <v>100</v>
      </c>
      <c r="G133" s="1">
        <v>460.48719221653801</v>
      </c>
      <c r="H133" s="24">
        <v>0.5</v>
      </c>
      <c r="I133" s="24">
        <v>1.01773581621507</v>
      </c>
      <c r="J133" s="4">
        <v>0.4</v>
      </c>
      <c r="K133" s="24">
        <v>0.83200000000000096</v>
      </c>
      <c r="L133" s="4">
        <v>0.91013824884792605</v>
      </c>
      <c r="M133" s="39">
        <v>0.2</v>
      </c>
      <c r="N133" s="4">
        <v>0.184000000000001</v>
      </c>
      <c r="O133" s="4">
        <v>0.43778801843317999</v>
      </c>
      <c r="P133" s="4">
        <v>0.45600000000000002</v>
      </c>
      <c r="Q133" s="4">
        <v>3.4562211981566698E-2</v>
      </c>
      <c r="R133" s="4">
        <v>0.2</v>
      </c>
      <c r="S133" s="4">
        <v>0.192</v>
      </c>
      <c r="T133" s="4">
        <v>0.43778801843317999</v>
      </c>
    </row>
    <row r="134" spans="1:36" s="18" customFormat="1">
      <c r="A134" s="18">
        <v>105</v>
      </c>
      <c r="B134" s="18">
        <v>10</v>
      </c>
      <c r="D134" s="18">
        <f>AVERAGE(G134:G137)/10</f>
        <v>43.880008884699897</v>
      </c>
      <c r="E134" s="22" t="s">
        <v>36</v>
      </c>
      <c r="F134" s="18">
        <v>100</v>
      </c>
      <c r="G134" s="22">
        <v>439.848804350514</v>
      </c>
      <c r="H134" s="24">
        <v>0.5</v>
      </c>
      <c r="I134" s="24">
        <v>1.03044933062579</v>
      </c>
      <c r="J134" s="18">
        <v>0.4</v>
      </c>
      <c r="K134" s="24">
        <v>0.81599999999999995</v>
      </c>
      <c r="L134" s="18">
        <v>0.89861751152073799</v>
      </c>
      <c r="M134" s="41">
        <v>0.2</v>
      </c>
      <c r="N134" s="18">
        <v>0.192</v>
      </c>
      <c r="O134" s="18">
        <v>0.42626728110599099</v>
      </c>
      <c r="P134" s="18">
        <v>0.432</v>
      </c>
      <c r="Q134" s="18">
        <v>2.30414746543781E-2</v>
      </c>
      <c r="R134" s="18">
        <v>0.2</v>
      </c>
      <c r="S134" s="18">
        <v>0.191999999999999</v>
      </c>
      <c r="T134" s="18">
        <v>0.44930875576036799</v>
      </c>
    </row>
    <row r="135" spans="1:36" s="4" customFormat="1">
      <c r="E135" s="1" t="s">
        <v>37</v>
      </c>
      <c r="F135" s="4">
        <v>100</v>
      </c>
      <c r="G135" s="1">
        <v>437.75137334348398</v>
      </c>
      <c r="H135" s="4">
        <v>0.5</v>
      </c>
      <c r="I135" s="4">
        <v>1.0179906342195899</v>
      </c>
      <c r="J135" s="4">
        <v>0.4</v>
      </c>
      <c r="K135" s="4">
        <v>0.81599999999999995</v>
      </c>
      <c r="L135" s="4">
        <v>0.89861751152073799</v>
      </c>
      <c r="M135" s="39">
        <v>0.2</v>
      </c>
      <c r="N135" s="4">
        <v>0.192</v>
      </c>
      <c r="O135" s="4">
        <v>0.42626728110599099</v>
      </c>
      <c r="P135" s="4">
        <v>0.432</v>
      </c>
      <c r="Q135" s="4">
        <v>2.30414746543781E-2</v>
      </c>
      <c r="R135" s="4">
        <v>0.2</v>
      </c>
      <c r="S135" s="4">
        <v>0.191999999999999</v>
      </c>
      <c r="T135" s="4">
        <v>0.44930875576036799</v>
      </c>
    </row>
    <row r="136" spans="1:36" s="4" customFormat="1">
      <c r="E136" s="1"/>
      <c r="G136" s="1"/>
      <c r="M136" s="39"/>
    </row>
    <row r="137" spans="1:36" s="4" customFormat="1">
      <c r="E137" s="1"/>
      <c r="G137" s="1"/>
      <c r="M137" s="39"/>
    </row>
    <row r="138" spans="1:36" s="4" customFormat="1">
      <c r="E138" s="1"/>
      <c r="K138" s="39"/>
    </row>
    <row r="139" spans="1:36">
      <c r="A139" s="19" t="s">
        <v>46</v>
      </c>
      <c r="B139" s="10"/>
      <c r="C139" s="10"/>
      <c r="D139" s="11"/>
      <c r="E139" s="10"/>
      <c r="F139" s="10"/>
      <c r="G139" s="12"/>
      <c r="H139" s="10"/>
      <c r="I139" s="12"/>
      <c r="J139" s="10"/>
      <c r="K139" s="40"/>
      <c r="L139" s="12"/>
      <c r="M139" s="10"/>
      <c r="N139" s="12"/>
      <c r="O139" s="10"/>
      <c r="R139" s="3"/>
      <c r="U139" s="5"/>
      <c r="V139" s="6"/>
      <c r="W139" s="7"/>
    </row>
    <row r="140" spans="1:36" s="18" customFormat="1" ht="75">
      <c r="A140" s="13" t="s">
        <v>1</v>
      </c>
      <c r="B140" s="14" t="s">
        <v>2</v>
      </c>
      <c r="C140" s="14" t="s">
        <v>3</v>
      </c>
      <c r="D140" s="15" t="s">
        <v>4</v>
      </c>
      <c r="E140" s="14" t="s">
        <v>5</v>
      </c>
      <c r="F140" s="14" t="s">
        <v>6</v>
      </c>
      <c r="G140" s="14" t="s">
        <v>7</v>
      </c>
      <c r="H140" s="27" t="s">
        <v>8</v>
      </c>
      <c r="I140" s="27" t="s">
        <v>9</v>
      </c>
      <c r="J140" s="14" t="s">
        <v>10</v>
      </c>
      <c r="K140" s="31" t="s">
        <v>11</v>
      </c>
      <c r="L140" s="14" t="s">
        <v>12</v>
      </c>
      <c r="M140" s="14" t="s">
        <v>13</v>
      </c>
      <c r="N140" s="14" t="s">
        <v>14</v>
      </c>
      <c r="O140" s="14" t="s">
        <v>15</v>
      </c>
      <c r="P140" s="14" t="s">
        <v>16</v>
      </c>
      <c r="Q140" s="14" t="s">
        <v>17</v>
      </c>
      <c r="R140" s="14" t="s">
        <v>18</v>
      </c>
      <c r="S140" s="14" t="s">
        <v>19</v>
      </c>
      <c r="T140" s="14" t="s">
        <v>20</v>
      </c>
      <c r="U140" s="16"/>
      <c r="V140" s="17" t="s">
        <v>1</v>
      </c>
      <c r="W140" s="14" t="s">
        <v>21</v>
      </c>
      <c r="X140" s="14" t="s">
        <v>22</v>
      </c>
      <c r="Y140" s="14" t="s">
        <v>23</v>
      </c>
      <c r="Z140" s="14" t="s">
        <v>24</v>
      </c>
      <c r="AA140" s="14" t="s">
        <v>25</v>
      </c>
      <c r="AB140" s="17" t="s">
        <v>26</v>
      </c>
      <c r="AC140" s="14" t="s">
        <v>27</v>
      </c>
      <c r="AD140" s="14" t="s">
        <v>28</v>
      </c>
      <c r="AE140" s="17" t="s">
        <v>29</v>
      </c>
      <c r="AF140" s="14" t="s">
        <v>30</v>
      </c>
      <c r="AG140" s="17" t="s">
        <v>31</v>
      </c>
      <c r="AH140" s="14"/>
      <c r="AI140" s="14" t="s">
        <v>32</v>
      </c>
      <c r="AJ140" s="14" t="s">
        <v>33</v>
      </c>
    </row>
    <row r="141" spans="1:36" s="4" customFormat="1">
      <c r="A141" s="20"/>
      <c r="B141" s="20"/>
      <c r="C141" s="20"/>
      <c r="D141" s="21"/>
      <c r="E141" s="20"/>
      <c r="F141" s="20"/>
      <c r="G141" s="20"/>
      <c r="H141" s="28"/>
      <c r="I141" s="28"/>
      <c r="J141" s="20"/>
      <c r="K141" s="32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  <c r="AA141" s="20"/>
      <c r="AB141" s="20"/>
      <c r="AC141" s="20"/>
      <c r="AD141" s="20"/>
      <c r="AE141" s="20"/>
      <c r="AF141" s="20"/>
      <c r="AG141" s="20"/>
      <c r="AH141" s="20"/>
      <c r="AI141" s="20"/>
      <c r="AJ141" s="20"/>
    </row>
    <row r="142" spans="1:36" s="18" customFormat="1">
      <c r="A142" s="18">
        <v>31</v>
      </c>
      <c r="B142" s="18">
        <v>20</v>
      </c>
      <c r="D142" s="18">
        <f>AVERAGE(G142:G143)/10</f>
        <v>49.66253708688815</v>
      </c>
      <c r="E142" s="22" t="s">
        <v>36</v>
      </c>
      <c r="F142" s="18">
        <v>200</v>
      </c>
      <c r="G142" s="22">
        <v>496.92211734715499</v>
      </c>
      <c r="H142" s="24">
        <v>1</v>
      </c>
      <c r="I142" s="24">
        <v>1.0416148805748999</v>
      </c>
      <c r="J142" s="4">
        <v>0.4</v>
      </c>
      <c r="K142" s="24">
        <v>0.68</v>
      </c>
      <c r="L142" s="4">
        <v>0.80645161290322598</v>
      </c>
      <c r="M142" s="39">
        <v>0.2</v>
      </c>
      <c r="N142" s="18">
        <v>0.2</v>
      </c>
      <c r="O142" s="18">
        <v>0.241935483870968</v>
      </c>
      <c r="P142" s="18">
        <v>0.248</v>
      </c>
      <c r="Q142" s="18">
        <v>0.39170506912442399</v>
      </c>
      <c r="R142" s="18">
        <v>0.2</v>
      </c>
      <c r="S142" s="18">
        <v>0.23199999999999901</v>
      </c>
      <c r="T142" s="18">
        <v>0.17281105990783499</v>
      </c>
    </row>
    <row r="143" spans="1:36">
      <c r="E143" s="3" t="s">
        <v>37</v>
      </c>
      <c r="F143">
        <v>200</v>
      </c>
      <c r="G143" s="3">
        <v>496.32862439060801</v>
      </c>
      <c r="H143" s="24">
        <v>1</v>
      </c>
      <c r="I143" s="24">
        <v>1.03366050667888</v>
      </c>
      <c r="J143" s="4">
        <v>0.4</v>
      </c>
      <c r="K143" s="24">
        <v>0.68</v>
      </c>
      <c r="L143" s="4">
        <v>0.80645161290322598</v>
      </c>
      <c r="M143" s="39">
        <v>0.2</v>
      </c>
      <c r="N143">
        <v>0.2</v>
      </c>
      <c r="O143">
        <v>0.241935483870968</v>
      </c>
      <c r="P143">
        <v>0.27199999999999902</v>
      </c>
      <c r="Q143">
        <v>0.39170506912442399</v>
      </c>
      <c r="R143">
        <v>0.2</v>
      </c>
      <c r="S143">
        <v>0.20799999999999999</v>
      </c>
      <c r="T143">
        <v>0.17281105990783499</v>
      </c>
    </row>
    <row r="144" spans="1:36" s="18" customFormat="1">
      <c r="A144" s="18">
        <v>32</v>
      </c>
      <c r="B144" s="18">
        <v>10</v>
      </c>
      <c r="D144" s="18">
        <f t="shared" ref="D144" si="67">AVERAGE(G144:G145)/10</f>
        <v>37.331109513118953</v>
      </c>
      <c r="E144" s="22" t="s">
        <v>36</v>
      </c>
      <c r="F144" s="18">
        <v>100</v>
      </c>
      <c r="G144" s="22">
        <v>372.49497023355701</v>
      </c>
      <c r="H144" s="24">
        <v>0.5</v>
      </c>
      <c r="I144" s="24">
        <v>0.96018716850674901</v>
      </c>
      <c r="J144" s="4">
        <v>0.4</v>
      </c>
      <c r="K144" s="24">
        <v>0.752</v>
      </c>
      <c r="L144" s="4">
        <v>0.80645161290322598</v>
      </c>
      <c r="M144" s="39">
        <v>0.2</v>
      </c>
      <c r="N144" s="18">
        <v>0.2</v>
      </c>
      <c r="O144" s="18">
        <v>0.39170506912442399</v>
      </c>
      <c r="P144" s="18">
        <v>0.35999999999999899</v>
      </c>
      <c r="Q144" s="18">
        <v>2.30414746543781E-2</v>
      </c>
      <c r="R144" s="18">
        <v>0.2</v>
      </c>
      <c r="S144" s="18">
        <v>0.192</v>
      </c>
      <c r="T144" s="18">
        <v>0.39170506912442399</v>
      </c>
    </row>
    <row r="145" spans="1:20">
      <c r="E145" s="3" t="s">
        <v>37</v>
      </c>
      <c r="F145">
        <v>100</v>
      </c>
      <c r="G145" s="3">
        <v>374.12722002882202</v>
      </c>
      <c r="H145" s="24">
        <v>0.5</v>
      </c>
      <c r="I145" s="24">
        <v>0.95187726345214696</v>
      </c>
      <c r="J145" s="4">
        <v>0.4</v>
      </c>
      <c r="K145" s="24">
        <v>0.74399999999999999</v>
      </c>
      <c r="L145" s="4">
        <v>0.80645161290322598</v>
      </c>
      <c r="M145" s="39">
        <v>0.2</v>
      </c>
      <c r="N145">
        <v>0.191999999999999</v>
      </c>
      <c r="O145">
        <v>0.39170506912442399</v>
      </c>
      <c r="P145">
        <v>0.36799999999999999</v>
      </c>
      <c r="Q145">
        <v>2.30414746543781E-2</v>
      </c>
      <c r="R145">
        <v>0.2</v>
      </c>
      <c r="S145">
        <v>0.184</v>
      </c>
      <c r="T145">
        <v>0.39170506912442399</v>
      </c>
    </row>
    <row r="146" spans="1:20" s="18" customFormat="1">
      <c r="A146" s="18">
        <v>33</v>
      </c>
      <c r="B146" s="18">
        <v>1</v>
      </c>
      <c r="D146" s="18">
        <f t="shared" ref="D146" si="68">AVERAGE(G146:G147)/10</f>
        <v>7.4295536898657248</v>
      </c>
      <c r="E146" s="22" t="s">
        <v>36</v>
      </c>
      <c r="F146" s="18">
        <v>10</v>
      </c>
      <c r="G146" s="22">
        <v>74.2211983981028</v>
      </c>
      <c r="H146" s="24">
        <v>0.05</v>
      </c>
      <c r="I146" s="24">
        <v>0.137547503326267</v>
      </c>
      <c r="J146" s="4">
        <v>0.4</v>
      </c>
      <c r="K146" s="24">
        <v>0.96800000000000097</v>
      </c>
      <c r="L146" s="4">
        <v>1.09447004608295</v>
      </c>
      <c r="M146" s="39">
        <v>0.2</v>
      </c>
      <c r="N146" s="18">
        <v>0.14399999999999999</v>
      </c>
      <c r="O146" s="18">
        <v>0.541474654377881</v>
      </c>
      <c r="P146" s="18">
        <v>0.68800000000000106</v>
      </c>
      <c r="Q146" s="18">
        <v>1.1520737327188601E-2</v>
      </c>
      <c r="R146" s="18">
        <v>0.2</v>
      </c>
      <c r="S146" s="18">
        <v>0.13600000000000001</v>
      </c>
      <c r="T146" s="18">
        <v>0.54147465437788</v>
      </c>
    </row>
    <row r="147" spans="1:20">
      <c r="E147" s="3" t="s">
        <v>37</v>
      </c>
      <c r="F147">
        <v>10</v>
      </c>
      <c r="G147" s="3">
        <v>74.369875399211693</v>
      </c>
      <c r="H147" s="24">
        <v>0.05</v>
      </c>
      <c r="I147" s="24">
        <v>0.13629359251322601</v>
      </c>
      <c r="J147" s="4">
        <v>0.4</v>
      </c>
      <c r="K147" s="24">
        <v>0.97600000000000098</v>
      </c>
      <c r="L147" s="4">
        <v>1.09447004608295</v>
      </c>
      <c r="M147" s="39">
        <v>0.2</v>
      </c>
      <c r="N147">
        <v>0.14399999999999999</v>
      </c>
      <c r="O147">
        <v>0.541474654377881</v>
      </c>
      <c r="P147">
        <v>0.68000000000000105</v>
      </c>
      <c r="Q147">
        <v>1.1520737327188601E-2</v>
      </c>
      <c r="R147">
        <v>0.2</v>
      </c>
      <c r="S147">
        <v>0.152</v>
      </c>
      <c r="T147">
        <v>0.54147465437788</v>
      </c>
    </row>
    <row r="148" spans="1:20" s="18" customFormat="1">
      <c r="A148" s="18">
        <v>34</v>
      </c>
      <c r="B148" s="18">
        <v>2</v>
      </c>
      <c r="D148" s="18">
        <f t="shared" ref="D148" si="69">AVERAGE(G148:G149)/10</f>
        <v>10.48030489895585</v>
      </c>
      <c r="E148" s="22" t="s">
        <v>36</v>
      </c>
      <c r="F148" s="18">
        <v>20</v>
      </c>
      <c r="G148" s="22">
        <v>104.646305815866</v>
      </c>
      <c r="H148" s="24">
        <v>0.1</v>
      </c>
      <c r="I148" s="24">
        <v>0.228705568731769</v>
      </c>
      <c r="J148" s="4">
        <v>0.4</v>
      </c>
      <c r="K148" s="24">
        <v>0.84000000000000097</v>
      </c>
      <c r="L148" s="4">
        <v>0.93317972350230305</v>
      </c>
      <c r="M148" s="39">
        <v>0.2</v>
      </c>
      <c r="N148" s="18">
        <v>0.16800000000000001</v>
      </c>
      <c r="O148" s="18">
        <v>0.44930875576036799</v>
      </c>
      <c r="P148" s="18">
        <v>0.51200000000000101</v>
      </c>
      <c r="Q148" s="18">
        <v>2.30414746543781E-2</v>
      </c>
      <c r="R148" s="18">
        <v>0.2</v>
      </c>
      <c r="S148" s="18">
        <v>0.16</v>
      </c>
      <c r="T148" s="18">
        <v>0.460829493087557</v>
      </c>
    </row>
    <row r="149" spans="1:20">
      <c r="E149" s="3" t="s">
        <v>37</v>
      </c>
      <c r="F149">
        <v>20</v>
      </c>
      <c r="G149" s="3">
        <v>104.959792163251</v>
      </c>
      <c r="H149" s="24">
        <v>0.1</v>
      </c>
      <c r="I149" s="24">
        <v>0.23280958962092799</v>
      </c>
      <c r="J149" s="4">
        <v>0.4</v>
      </c>
      <c r="K149" s="24">
        <v>0.84000000000000097</v>
      </c>
      <c r="L149" s="4">
        <v>0.93317972350230305</v>
      </c>
      <c r="M149" s="39">
        <v>0.2</v>
      </c>
      <c r="N149">
        <v>0.16</v>
      </c>
      <c r="O149">
        <v>0.44930875576036799</v>
      </c>
      <c r="P149">
        <v>0.51200000000000101</v>
      </c>
      <c r="Q149">
        <v>2.30414746543781E-2</v>
      </c>
      <c r="R149">
        <v>0.2</v>
      </c>
      <c r="S149">
        <v>0.16800000000000001</v>
      </c>
      <c r="T149">
        <v>0.460829493087557</v>
      </c>
    </row>
    <row r="150" spans="1:20" s="18" customFormat="1">
      <c r="A150" s="18">
        <v>35</v>
      </c>
      <c r="B150" s="18">
        <v>3</v>
      </c>
      <c r="D150" s="18">
        <f t="shared" ref="D150" si="70">AVERAGE(G150:G151)/10</f>
        <v>15.826785509517251</v>
      </c>
      <c r="E150" s="22" t="s">
        <v>36</v>
      </c>
      <c r="F150" s="18">
        <v>30</v>
      </c>
      <c r="G150" s="22">
        <v>158.31291086035401</v>
      </c>
      <c r="H150" s="24">
        <v>0.15</v>
      </c>
      <c r="I150" s="24">
        <v>0.34333098088363601</v>
      </c>
      <c r="J150" s="4">
        <v>0.4</v>
      </c>
      <c r="K150" s="24">
        <v>0.86400000000000099</v>
      </c>
      <c r="L150" s="4">
        <v>0.95622119815668205</v>
      </c>
      <c r="M150" s="39">
        <v>0.2</v>
      </c>
      <c r="N150" s="18">
        <v>0.17599999999999999</v>
      </c>
      <c r="O150" s="18">
        <v>0.44930875576036799</v>
      </c>
      <c r="P150" s="18">
        <v>0.51200000000000101</v>
      </c>
      <c r="Q150" s="18">
        <v>3.4562211981566698E-2</v>
      </c>
      <c r="R150" s="18">
        <v>0.2</v>
      </c>
      <c r="S150" s="18">
        <v>0.17599999999999999</v>
      </c>
      <c r="T150" s="18">
        <v>0.472350230414746</v>
      </c>
    </row>
    <row r="151" spans="1:20">
      <c r="E151" s="3" t="s">
        <v>37</v>
      </c>
      <c r="F151">
        <v>30</v>
      </c>
      <c r="G151" s="3">
        <v>158.22279932999101</v>
      </c>
      <c r="H151" s="24">
        <v>0.15</v>
      </c>
      <c r="I151" s="24">
        <v>0.34507390724110798</v>
      </c>
      <c r="J151" s="4">
        <v>0.4</v>
      </c>
      <c r="K151" s="24">
        <v>0.85600000000000098</v>
      </c>
      <c r="L151" s="4">
        <v>0.95622119815668205</v>
      </c>
      <c r="M151" s="39">
        <v>0.2</v>
      </c>
      <c r="N151">
        <v>0.17599999999999999</v>
      </c>
      <c r="O151">
        <v>0.44930875576036799</v>
      </c>
      <c r="P151">
        <v>0.504</v>
      </c>
      <c r="Q151">
        <v>3.4562211981566698E-2</v>
      </c>
      <c r="R151">
        <v>0.2</v>
      </c>
      <c r="S151">
        <v>0.17599999999999999</v>
      </c>
      <c r="T151">
        <v>0.472350230414746</v>
      </c>
    </row>
    <row r="152" spans="1:20" s="18" customFormat="1">
      <c r="A152" s="18">
        <v>36</v>
      </c>
      <c r="B152" s="18">
        <v>4</v>
      </c>
      <c r="D152" s="18">
        <f t="shared" ref="D152" si="71">AVERAGE(G152:G153)/10</f>
        <v>35.809052398604351</v>
      </c>
      <c r="E152" s="22" t="s">
        <v>36</v>
      </c>
      <c r="F152" s="18">
        <v>40</v>
      </c>
      <c r="G152" s="22">
        <v>358.74403861053997</v>
      </c>
      <c r="H152" s="24">
        <v>0.2</v>
      </c>
      <c r="I152" s="24">
        <v>0.60146783640524903</v>
      </c>
      <c r="J152" s="4">
        <v>0.4</v>
      </c>
      <c r="K152" s="24">
        <v>1.1519999999999999</v>
      </c>
      <c r="L152" s="4">
        <v>1.2442396313364099</v>
      </c>
      <c r="M152" s="39">
        <v>0.2</v>
      </c>
      <c r="N152" s="18">
        <v>0.184</v>
      </c>
      <c r="O152" s="18">
        <v>0.61059907834101401</v>
      </c>
      <c r="P152" s="18">
        <v>0.78400000000000103</v>
      </c>
      <c r="Q152" s="18">
        <v>2.3041474654377201E-2</v>
      </c>
      <c r="R152" s="18">
        <v>0.2</v>
      </c>
      <c r="S152" s="18">
        <v>0.183999999999999</v>
      </c>
      <c r="T152" s="18">
        <v>0.61059907834101401</v>
      </c>
    </row>
    <row r="153" spans="1:20">
      <c r="E153" s="3" t="s">
        <v>37</v>
      </c>
      <c r="F153">
        <v>40</v>
      </c>
      <c r="G153" s="3">
        <v>357.43700936154698</v>
      </c>
      <c r="H153" s="24">
        <v>0.2</v>
      </c>
      <c r="I153" s="24">
        <v>0.59412742312440503</v>
      </c>
      <c r="J153" s="4">
        <v>0.4</v>
      </c>
      <c r="K153" s="24">
        <v>1.1519999999999999</v>
      </c>
      <c r="L153" s="4">
        <v>1.2442396313364099</v>
      </c>
      <c r="M153" s="39">
        <v>0.2</v>
      </c>
      <c r="N153">
        <v>0.184</v>
      </c>
      <c r="O153">
        <v>0.61059907834101401</v>
      </c>
      <c r="P153">
        <v>0.78400000000000103</v>
      </c>
      <c r="Q153">
        <v>2.3041474654377201E-2</v>
      </c>
      <c r="R153">
        <v>0.2</v>
      </c>
      <c r="S153">
        <v>0.183999999999999</v>
      </c>
      <c r="T153">
        <v>0.61059907834101401</v>
      </c>
    </row>
    <row r="154" spans="1:20" s="18" customFormat="1">
      <c r="A154" s="18">
        <v>37</v>
      </c>
      <c r="B154" s="18">
        <v>5</v>
      </c>
      <c r="D154" s="18">
        <f t="shared" ref="D154" si="72">AVERAGE(G154:G155)/10</f>
        <v>31.291148914149751</v>
      </c>
      <c r="E154" s="22" t="s">
        <v>36</v>
      </c>
      <c r="F154" s="18">
        <v>50</v>
      </c>
      <c r="G154" s="22">
        <v>312.94252288284599</v>
      </c>
      <c r="H154" s="24">
        <v>0.25</v>
      </c>
      <c r="I154" s="24">
        <v>0.62104981383568303</v>
      </c>
      <c r="J154" s="4">
        <v>0.4</v>
      </c>
      <c r="K154" s="24">
        <v>0.96000000000000096</v>
      </c>
      <c r="L154" s="4">
        <v>1.0138248847926301</v>
      </c>
      <c r="M154" s="39">
        <v>0.2</v>
      </c>
      <c r="N154" s="18">
        <v>0.192</v>
      </c>
      <c r="O154" s="18">
        <v>0.495391705069124</v>
      </c>
      <c r="P154" s="18">
        <v>0.59200000000000097</v>
      </c>
      <c r="Q154" s="18">
        <v>2.3041474654379002E-2</v>
      </c>
      <c r="R154" s="18">
        <v>0.2</v>
      </c>
      <c r="S154" s="18">
        <v>0.17599999999999999</v>
      </c>
      <c r="T154" s="18">
        <v>0.495391705069125</v>
      </c>
    </row>
    <row r="155" spans="1:20">
      <c r="E155" s="3" t="s">
        <v>37</v>
      </c>
      <c r="F155">
        <v>50</v>
      </c>
      <c r="G155" s="3">
        <v>312.880455400149</v>
      </c>
      <c r="H155" s="24">
        <v>0.25</v>
      </c>
      <c r="I155" s="24">
        <v>0.61728014487354699</v>
      </c>
      <c r="J155" s="4">
        <v>0.4</v>
      </c>
      <c r="K155" s="24">
        <v>0.96000000000000096</v>
      </c>
      <c r="L155" s="4">
        <v>1.0138248847926301</v>
      </c>
      <c r="M155" s="39">
        <v>0.2</v>
      </c>
      <c r="N155">
        <v>0.184</v>
      </c>
      <c r="O155">
        <v>0.495391705069124</v>
      </c>
      <c r="P155">
        <v>0.59200000000000097</v>
      </c>
      <c r="Q155">
        <v>2.3041474654379002E-2</v>
      </c>
      <c r="R155">
        <v>0.2</v>
      </c>
      <c r="S155">
        <v>0.184</v>
      </c>
      <c r="T155">
        <v>0.495391705069125</v>
      </c>
    </row>
    <row r="156" spans="1:20" s="18" customFormat="1">
      <c r="A156" s="18">
        <v>38</v>
      </c>
      <c r="B156" s="18">
        <v>6</v>
      </c>
      <c r="D156" s="18">
        <f t="shared" ref="D156" si="73">AVERAGE(G156:G157)/10</f>
        <v>33.082206472458346</v>
      </c>
      <c r="E156" s="22" t="s">
        <v>36</v>
      </c>
      <c r="F156" s="18">
        <v>60</v>
      </c>
      <c r="G156" s="22">
        <v>330.59834090254202</v>
      </c>
      <c r="H156" s="24">
        <v>0.3</v>
      </c>
      <c r="I156" s="24">
        <v>0.69439087166763602</v>
      </c>
      <c r="J156" s="4">
        <v>0.4</v>
      </c>
      <c r="K156" s="24">
        <v>0.90399999999999903</v>
      </c>
      <c r="L156" s="4">
        <v>0.95622119815668205</v>
      </c>
      <c r="M156" s="39">
        <v>0.2</v>
      </c>
      <c r="N156" s="18">
        <v>0.183999999999999</v>
      </c>
      <c r="O156" s="18">
        <v>0.472350230414746</v>
      </c>
      <c r="P156" s="18">
        <v>0.55200000000000105</v>
      </c>
      <c r="Q156" s="18">
        <v>3.4562211981566698E-2</v>
      </c>
      <c r="R156" s="18">
        <v>0.2</v>
      </c>
      <c r="S156" s="18">
        <v>0.16799999999999901</v>
      </c>
      <c r="T156" s="18">
        <v>0.44930875576036799</v>
      </c>
    </row>
    <row r="157" spans="1:20">
      <c r="E157" s="3" t="s">
        <v>37</v>
      </c>
      <c r="F157">
        <v>60</v>
      </c>
      <c r="G157" s="3">
        <v>331.04578854662498</v>
      </c>
      <c r="H157" s="24">
        <v>0.3</v>
      </c>
      <c r="I157" s="24">
        <v>0.69864584138056796</v>
      </c>
      <c r="J157" s="4">
        <v>0.4</v>
      </c>
      <c r="K157" s="24">
        <v>0.90399999999999903</v>
      </c>
      <c r="L157" s="4">
        <v>0.95622119815668205</v>
      </c>
      <c r="M157" s="39">
        <v>0.2</v>
      </c>
      <c r="N157">
        <v>0.183999999999999</v>
      </c>
      <c r="O157">
        <v>0.472350230414746</v>
      </c>
      <c r="P157">
        <v>0.53600000000000103</v>
      </c>
      <c r="Q157">
        <v>3.4562211981566698E-2</v>
      </c>
      <c r="R157">
        <v>0.2</v>
      </c>
      <c r="S157">
        <v>0.183999999999999</v>
      </c>
      <c r="T157">
        <v>0.44930875576036799</v>
      </c>
    </row>
    <row r="158" spans="1:20" s="18" customFormat="1">
      <c r="A158" s="18">
        <v>39</v>
      </c>
      <c r="B158" s="18">
        <v>7</v>
      </c>
      <c r="D158" s="18">
        <f t="shared" ref="D158" si="74">AVERAGE(G158:G159)/10</f>
        <v>45.685357760833405</v>
      </c>
      <c r="E158" s="22" t="s">
        <v>36</v>
      </c>
      <c r="F158" s="18">
        <v>70</v>
      </c>
      <c r="G158" s="22">
        <v>456.01821743384301</v>
      </c>
      <c r="H158" s="24">
        <v>0.35</v>
      </c>
      <c r="I158" s="24">
        <v>0.89762826676879104</v>
      </c>
      <c r="J158" s="4">
        <v>0.4</v>
      </c>
      <c r="K158" s="24">
        <v>0.98399999999999999</v>
      </c>
      <c r="L158" s="4">
        <v>1.0599078341013799</v>
      </c>
      <c r="M158" s="39">
        <v>0.2</v>
      </c>
      <c r="N158" s="18">
        <v>0.184</v>
      </c>
      <c r="O158" s="18">
        <v>0.518433179723502</v>
      </c>
      <c r="P158" s="18">
        <v>0.61600000000000099</v>
      </c>
      <c r="Q158" s="18">
        <v>2.30414746543781E-2</v>
      </c>
      <c r="R158" s="18">
        <v>0.2</v>
      </c>
      <c r="S158" s="18">
        <v>0.183999999999999</v>
      </c>
      <c r="T158" s="18">
        <v>0.518433179723503</v>
      </c>
    </row>
    <row r="159" spans="1:20">
      <c r="E159" s="3" t="s">
        <v>37</v>
      </c>
      <c r="F159">
        <v>70</v>
      </c>
      <c r="G159" s="3">
        <v>457.68893778282501</v>
      </c>
      <c r="H159" s="24">
        <v>0.35</v>
      </c>
      <c r="I159" s="24">
        <v>0.888534881997046</v>
      </c>
      <c r="J159" s="4">
        <v>0.4</v>
      </c>
      <c r="K159" s="24">
        <v>0.98399999999999999</v>
      </c>
      <c r="L159" s="4">
        <v>1.0599078341013799</v>
      </c>
      <c r="M159" s="39">
        <v>0.2</v>
      </c>
      <c r="N159">
        <v>0.184</v>
      </c>
      <c r="O159">
        <v>0.518433179723502</v>
      </c>
      <c r="P159">
        <v>0.61600000000000099</v>
      </c>
      <c r="Q159">
        <v>2.30414746543781E-2</v>
      </c>
      <c r="R159">
        <v>0.2</v>
      </c>
      <c r="S159">
        <v>0.183999999999999</v>
      </c>
      <c r="T159">
        <v>0.518433179723503</v>
      </c>
    </row>
    <row r="160" spans="1:20" s="18" customFormat="1">
      <c r="A160" s="18">
        <v>40</v>
      </c>
      <c r="B160" s="18">
        <v>8</v>
      </c>
      <c r="D160" s="18">
        <f t="shared" ref="D160" si="75">AVERAGE(G160:G161)/10</f>
        <v>48.197963521621304</v>
      </c>
      <c r="E160" s="22" t="s">
        <v>36</v>
      </c>
      <c r="F160" s="18">
        <v>80</v>
      </c>
      <c r="G160" s="22">
        <v>481.64331062316103</v>
      </c>
      <c r="H160" s="24">
        <v>0.4</v>
      </c>
      <c r="I160" s="24">
        <v>0.97001953888314996</v>
      </c>
      <c r="J160" s="4">
        <v>0.4</v>
      </c>
      <c r="K160" s="24">
        <v>0.95199999999999996</v>
      </c>
      <c r="L160" s="4">
        <v>1.04838709677419</v>
      </c>
      <c r="M160" s="39">
        <v>0.2</v>
      </c>
      <c r="N160" s="18">
        <v>0.192</v>
      </c>
      <c r="O160" s="18">
        <v>0.495391705069125</v>
      </c>
      <c r="P160" s="18">
        <v>0.59200000000000097</v>
      </c>
      <c r="Q160" s="18">
        <v>2.30414746543781E-2</v>
      </c>
      <c r="R160" s="18">
        <v>0.2</v>
      </c>
      <c r="S160" s="18">
        <v>0.16799999999999901</v>
      </c>
      <c r="T160" s="18">
        <v>0.52995391705069095</v>
      </c>
    </row>
    <row r="161" spans="1:20">
      <c r="E161" s="3" t="s">
        <v>37</v>
      </c>
      <c r="F161">
        <v>80</v>
      </c>
      <c r="G161" s="3">
        <v>482.315959809265</v>
      </c>
      <c r="H161" s="24">
        <v>0.4</v>
      </c>
      <c r="I161" s="24">
        <v>0.96817342112724702</v>
      </c>
      <c r="J161" s="4">
        <v>0.4</v>
      </c>
      <c r="K161" s="24">
        <v>0.95199999999999996</v>
      </c>
      <c r="L161" s="4">
        <v>1.04838709677419</v>
      </c>
      <c r="M161" s="39">
        <v>0.2</v>
      </c>
      <c r="N161">
        <v>0.192</v>
      </c>
      <c r="O161">
        <v>0.495391705069125</v>
      </c>
      <c r="P161">
        <v>0.59200000000000097</v>
      </c>
      <c r="Q161">
        <v>2.30414746543781E-2</v>
      </c>
      <c r="R161">
        <v>0.2</v>
      </c>
      <c r="S161">
        <v>0.16799999999999901</v>
      </c>
      <c r="T161">
        <v>0.52995391705069095</v>
      </c>
    </row>
    <row r="162" spans="1:20" s="18" customFormat="1">
      <c r="A162" s="18">
        <v>41</v>
      </c>
      <c r="B162" s="18">
        <v>9</v>
      </c>
      <c r="D162" s="18">
        <f t="shared" ref="D162" si="76">AVERAGE(G162:G163)/10</f>
        <v>52.950136092302351</v>
      </c>
      <c r="E162" s="22" t="s">
        <v>36</v>
      </c>
      <c r="F162" s="18">
        <v>90</v>
      </c>
      <c r="G162" s="22">
        <v>528.93063541586002</v>
      </c>
      <c r="H162" s="24">
        <v>0.45</v>
      </c>
      <c r="I162" s="24">
        <v>1.0217518198255999</v>
      </c>
      <c r="J162" s="4">
        <v>0.4</v>
      </c>
      <c r="K162" s="24">
        <v>0.94400000000000095</v>
      </c>
      <c r="L162" s="4">
        <v>1.0138248847926301</v>
      </c>
      <c r="M162" s="39">
        <v>0.2</v>
      </c>
      <c r="N162" s="18">
        <v>0.192</v>
      </c>
      <c r="O162" s="18">
        <v>0.472350230414746</v>
      </c>
      <c r="P162" s="18">
        <v>0.56000000000000105</v>
      </c>
      <c r="Q162" s="18">
        <v>5.7603686635944798E-2</v>
      </c>
      <c r="R162" s="18">
        <v>0.2</v>
      </c>
      <c r="S162" s="18">
        <v>0.192</v>
      </c>
      <c r="T162" s="18">
        <v>0.483870967741936</v>
      </c>
    </row>
    <row r="163" spans="1:20">
      <c r="E163" s="3" t="s">
        <v>37</v>
      </c>
      <c r="F163">
        <v>90</v>
      </c>
      <c r="G163" s="3">
        <v>530.07208643018703</v>
      </c>
      <c r="H163" s="24">
        <v>0.45</v>
      </c>
      <c r="I163" s="24">
        <v>1.0152115621075799</v>
      </c>
      <c r="J163" s="4">
        <v>0.4</v>
      </c>
      <c r="K163" s="24">
        <v>0.93600000000000105</v>
      </c>
      <c r="L163" s="4">
        <v>1.0138248847926301</v>
      </c>
      <c r="M163" s="39">
        <v>0.2</v>
      </c>
      <c r="N163">
        <v>0.184</v>
      </c>
      <c r="O163">
        <v>0.472350230414746</v>
      </c>
      <c r="P163">
        <v>0.56000000000000105</v>
      </c>
      <c r="Q163">
        <v>5.7603686635944798E-2</v>
      </c>
      <c r="R163">
        <v>0.2</v>
      </c>
      <c r="S163">
        <v>0.192</v>
      </c>
      <c r="T163">
        <v>0.483870967741936</v>
      </c>
    </row>
    <row r="164" spans="1:20" s="18" customFormat="1">
      <c r="A164" s="18">
        <v>42</v>
      </c>
      <c r="B164" s="18">
        <v>10</v>
      </c>
      <c r="D164" s="18">
        <f t="shared" ref="D164" si="77">AVERAGE(G164:G165)/10</f>
        <v>46.683211918897051</v>
      </c>
      <c r="E164" s="22" t="s">
        <v>36</v>
      </c>
      <c r="F164" s="18">
        <v>100</v>
      </c>
      <c r="G164" s="22">
        <v>466.416090074772</v>
      </c>
      <c r="H164" s="24">
        <v>0.5</v>
      </c>
      <c r="I164" s="24">
        <v>1.0181667565652499</v>
      </c>
      <c r="J164" s="4">
        <v>0.4</v>
      </c>
      <c r="K164" s="24">
        <v>0.84799999999999998</v>
      </c>
      <c r="L164" s="4">
        <v>0.93317972350230405</v>
      </c>
      <c r="M164" s="39">
        <v>0.2</v>
      </c>
      <c r="N164" s="18">
        <v>0.192</v>
      </c>
      <c r="O164" s="18">
        <v>0.44930875576036799</v>
      </c>
      <c r="P164" s="18">
        <v>0.46400000000000002</v>
      </c>
      <c r="Q164" s="18">
        <v>3.45622119815676E-2</v>
      </c>
      <c r="R164" s="18">
        <v>0.2</v>
      </c>
      <c r="S164" s="18">
        <v>0.191999999999999</v>
      </c>
      <c r="T164" s="18">
        <v>0.44930875576036799</v>
      </c>
    </row>
    <row r="165" spans="1:20">
      <c r="E165" s="3" t="s">
        <v>37</v>
      </c>
      <c r="F165">
        <v>100</v>
      </c>
      <c r="G165" s="3">
        <v>467.24814830316899</v>
      </c>
      <c r="H165" s="24">
        <v>0.5</v>
      </c>
      <c r="I165" s="24">
        <v>1.02036792712181</v>
      </c>
      <c r="J165" s="4">
        <v>0.4</v>
      </c>
      <c r="K165" s="24">
        <v>0.84799999999999998</v>
      </c>
      <c r="L165" s="4">
        <v>0.93317972350230405</v>
      </c>
      <c r="M165" s="39">
        <v>0.2</v>
      </c>
      <c r="N165">
        <v>0.2</v>
      </c>
      <c r="O165">
        <v>0.44930875576036799</v>
      </c>
      <c r="P165">
        <v>0.45600000000000002</v>
      </c>
      <c r="Q165">
        <v>3.45622119815676E-2</v>
      </c>
      <c r="R165">
        <v>0.2</v>
      </c>
      <c r="S165">
        <v>0.191999999999999</v>
      </c>
      <c r="T165">
        <v>0.44930875576036799</v>
      </c>
    </row>
    <row r="166" spans="1:20" s="18" customFormat="1">
      <c r="A166" s="18">
        <v>43</v>
      </c>
      <c r="B166" s="18">
        <v>11</v>
      </c>
      <c r="D166" s="18">
        <f t="shared" ref="D166" si="78">AVERAGE(G166:G167)/10</f>
        <v>46.416430119758196</v>
      </c>
      <c r="E166" s="22" t="s">
        <v>36</v>
      </c>
      <c r="F166" s="18">
        <v>110</v>
      </c>
      <c r="G166" s="22">
        <v>464.63929543373098</v>
      </c>
      <c r="H166" s="24">
        <v>0.55000000000000004</v>
      </c>
      <c r="I166" s="24">
        <v>1.0195588792285799</v>
      </c>
      <c r="J166" s="4">
        <v>0.4</v>
      </c>
      <c r="K166" s="24">
        <v>0.80000000000000104</v>
      </c>
      <c r="L166" s="4">
        <v>0.88709677419354804</v>
      </c>
      <c r="M166" s="39">
        <v>0.2</v>
      </c>
      <c r="N166" s="18">
        <v>0.192</v>
      </c>
      <c r="O166" s="18">
        <v>0.39170506912442399</v>
      </c>
      <c r="P166" s="18">
        <v>0.42400000000000099</v>
      </c>
      <c r="Q166" s="18">
        <v>9.2165898617511594E-2</v>
      </c>
      <c r="R166" s="18">
        <v>0.2</v>
      </c>
      <c r="S166" s="18">
        <v>0.183999999999999</v>
      </c>
      <c r="T166" s="18">
        <v>0.40322580645161299</v>
      </c>
    </row>
    <row r="167" spans="1:20">
      <c r="E167" s="3" t="s">
        <v>37</v>
      </c>
      <c r="F167">
        <v>110</v>
      </c>
      <c r="G167" s="3">
        <v>463.68930696143298</v>
      </c>
      <c r="H167" s="24">
        <v>0.55000000000000004</v>
      </c>
      <c r="I167" s="24">
        <v>1.0160175303282599</v>
      </c>
      <c r="J167" s="4">
        <v>0.4</v>
      </c>
      <c r="K167" s="24">
        <v>0.80800000000000105</v>
      </c>
      <c r="L167" s="4">
        <v>0.88709677419354804</v>
      </c>
      <c r="M167" s="39">
        <v>0.2</v>
      </c>
      <c r="N167">
        <v>0.192</v>
      </c>
      <c r="O167">
        <v>0.39170506912442399</v>
      </c>
      <c r="P167">
        <v>0.42400000000000099</v>
      </c>
      <c r="Q167">
        <v>9.2165898617511594E-2</v>
      </c>
      <c r="R167">
        <v>0.2</v>
      </c>
      <c r="S167">
        <v>0.191999999999999</v>
      </c>
      <c r="T167">
        <v>0.40322580645161299</v>
      </c>
    </row>
    <row r="168" spans="1:20" s="18" customFormat="1">
      <c r="A168" s="18">
        <v>44</v>
      </c>
      <c r="B168" s="18">
        <v>12</v>
      </c>
      <c r="D168" s="18">
        <f t="shared" ref="D168" si="79">AVERAGE(G168:G169)/10</f>
        <v>38.600357065361948</v>
      </c>
      <c r="E168" s="22" t="s">
        <v>36</v>
      </c>
      <c r="F168" s="18">
        <v>120</v>
      </c>
      <c r="G168" s="22">
        <v>385.01976895368301</v>
      </c>
      <c r="H168" s="24">
        <v>0.6</v>
      </c>
      <c r="I168" s="24">
        <v>1.0218978672043899</v>
      </c>
      <c r="J168" s="4">
        <v>0.4</v>
      </c>
      <c r="K168" s="24">
        <v>0.69600000000000095</v>
      </c>
      <c r="L168" s="4">
        <v>0.76036866359446997</v>
      </c>
      <c r="M168" s="39">
        <v>0.2</v>
      </c>
      <c r="N168" s="18">
        <v>0.192</v>
      </c>
      <c r="O168" s="18">
        <v>0.35714285714285798</v>
      </c>
      <c r="P168" s="18">
        <v>0.311999999999999</v>
      </c>
      <c r="Q168" s="18">
        <v>3.4562211981566698E-2</v>
      </c>
      <c r="R168" s="18">
        <v>0.2</v>
      </c>
      <c r="S168" s="18">
        <v>0.192000000000001</v>
      </c>
      <c r="T168" s="18">
        <v>0.36866359447004499</v>
      </c>
    </row>
    <row r="169" spans="1:20">
      <c r="E169" s="3" t="s">
        <v>37</v>
      </c>
      <c r="F169">
        <v>120</v>
      </c>
      <c r="G169" s="3">
        <v>386.987372353556</v>
      </c>
      <c r="H169" s="24">
        <v>0.6</v>
      </c>
      <c r="I169" s="24">
        <v>1.0207908630488001</v>
      </c>
      <c r="J169" s="4">
        <v>0.4</v>
      </c>
      <c r="K169" s="24">
        <v>0.69600000000000095</v>
      </c>
      <c r="L169" s="4">
        <v>0.76036866359446997</v>
      </c>
      <c r="M169" s="39">
        <v>0.2</v>
      </c>
      <c r="N169">
        <v>0.192</v>
      </c>
      <c r="O169">
        <v>0.35714285714285798</v>
      </c>
      <c r="P169">
        <v>0.31999999999999901</v>
      </c>
      <c r="Q169">
        <v>3.4562211981566698E-2</v>
      </c>
      <c r="R169">
        <v>0.2</v>
      </c>
      <c r="S169">
        <v>0.184000000000001</v>
      </c>
      <c r="T169">
        <v>0.36866359447004499</v>
      </c>
    </row>
    <row r="170" spans="1:20" s="18" customFormat="1">
      <c r="A170" s="18">
        <v>45</v>
      </c>
      <c r="B170" s="18">
        <v>13</v>
      </c>
      <c r="D170" s="18">
        <f t="shared" ref="D170" si="80">AVERAGE(G170:G171)/10</f>
        <v>49.925519635278398</v>
      </c>
      <c r="E170" s="22" t="s">
        <v>36</v>
      </c>
      <c r="F170" s="18">
        <v>130</v>
      </c>
      <c r="G170" s="22">
        <v>499.19289956255602</v>
      </c>
      <c r="H170" s="24">
        <v>0.65</v>
      </c>
      <c r="I170" s="24">
        <v>1.0376102680955901</v>
      </c>
      <c r="J170" s="4">
        <v>0.4</v>
      </c>
      <c r="K170" s="24">
        <v>0.79200000000000004</v>
      </c>
      <c r="L170" s="4">
        <v>0.87557603686635899</v>
      </c>
      <c r="M170" s="39">
        <v>0.2</v>
      </c>
      <c r="N170" s="18">
        <v>0.2</v>
      </c>
      <c r="O170" s="18">
        <v>0.34562211981566798</v>
      </c>
      <c r="P170" s="18">
        <v>0.39999999999999902</v>
      </c>
      <c r="Q170" s="18">
        <v>0.18433179723502299</v>
      </c>
      <c r="R170" s="18">
        <v>0.2</v>
      </c>
      <c r="S170" s="18">
        <v>0.192</v>
      </c>
      <c r="T170" s="18">
        <v>0.34562211981566798</v>
      </c>
    </row>
    <row r="171" spans="1:20">
      <c r="E171" s="3" t="s">
        <v>37</v>
      </c>
      <c r="F171">
        <v>130</v>
      </c>
      <c r="G171" s="3">
        <v>499.31749314301197</v>
      </c>
      <c r="H171" s="24">
        <v>0.65</v>
      </c>
      <c r="I171" s="24">
        <v>1.0236637427181401</v>
      </c>
      <c r="J171" s="4">
        <v>0.4</v>
      </c>
      <c r="K171" s="24">
        <v>0.78400000000000003</v>
      </c>
      <c r="L171" s="4">
        <v>0.87557603686635899</v>
      </c>
      <c r="M171" s="39">
        <v>0.2</v>
      </c>
      <c r="N171">
        <v>0.192</v>
      </c>
      <c r="O171">
        <v>0.34562211981566798</v>
      </c>
      <c r="P171">
        <v>0.39999999999999902</v>
      </c>
      <c r="Q171">
        <v>0.18433179723502299</v>
      </c>
      <c r="R171">
        <v>0.2</v>
      </c>
      <c r="S171">
        <v>0.192</v>
      </c>
      <c r="T171">
        <v>0.34562211981566798</v>
      </c>
    </row>
    <row r="172" spans="1:20" s="18" customFormat="1">
      <c r="A172" s="18">
        <v>46</v>
      </c>
      <c r="B172" s="18">
        <v>14</v>
      </c>
      <c r="D172" s="18">
        <f t="shared" ref="D172" si="81">AVERAGE(G172:G173)/10</f>
        <v>41.282944672820598</v>
      </c>
      <c r="E172" s="22" t="s">
        <v>36</v>
      </c>
      <c r="F172" s="18">
        <v>140</v>
      </c>
      <c r="G172" s="22">
        <v>412.67044817870601</v>
      </c>
      <c r="H172" s="24">
        <v>0.7</v>
      </c>
      <c r="I172" s="24">
        <v>1.0285401769697999</v>
      </c>
      <c r="J172" s="4">
        <v>0.4</v>
      </c>
      <c r="K172" s="24">
        <v>0.68000000000000105</v>
      </c>
      <c r="L172" s="4">
        <v>0.74884792626728003</v>
      </c>
      <c r="M172" s="39">
        <v>0.2</v>
      </c>
      <c r="N172" s="18">
        <v>0.191999999999999</v>
      </c>
      <c r="O172" s="18">
        <v>0.31105990783410098</v>
      </c>
      <c r="P172" s="18">
        <v>0.28800000000000098</v>
      </c>
      <c r="Q172" s="18">
        <v>0.115207373271889</v>
      </c>
      <c r="R172" s="18">
        <v>0.2</v>
      </c>
      <c r="S172" s="18">
        <v>0.2</v>
      </c>
      <c r="T172" s="18">
        <v>0.32258064516128998</v>
      </c>
    </row>
    <row r="173" spans="1:20">
      <c r="E173" s="3" t="s">
        <v>37</v>
      </c>
      <c r="F173">
        <v>140</v>
      </c>
      <c r="G173" s="3">
        <v>412.98844527770598</v>
      </c>
      <c r="H173" s="24">
        <v>0.7</v>
      </c>
      <c r="I173" s="24">
        <v>1.0224633813171899</v>
      </c>
      <c r="J173" s="4">
        <v>0.4</v>
      </c>
      <c r="K173" s="24">
        <v>0.68000000000000105</v>
      </c>
      <c r="L173" s="4">
        <v>0.74884792626728003</v>
      </c>
      <c r="M173" s="39">
        <v>0.2</v>
      </c>
      <c r="N173">
        <v>0.191999999999999</v>
      </c>
      <c r="O173">
        <v>0.31105990783410098</v>
      </c>
      <c r="P173">
        <v>0.28800000000000098</v>
      </c>
      <c r="Q173">
        <v>0.115207373271889</v>
      </c>
      <c r="R173">
        <v>0.2</v>
      </c>
      <c r="S173">
        <v>0.2</v>
      </c>
      <c r="T173">
        <v>0.32258064516128998</v>
      </c>
    </row>
    <row r="174" spans="1:20" s="18" customFormat="1">
      <c r="A174" s="18">
        <v>47</v>
      </c>
      <c r="B174" s="18">
        <v>15</v>
      </c>
      <c r="D174" s="18">
        <f t="shared" ref="D174" si="82">AVERAGE(G174:G175)/10</f>
        <v>38.174551231925399</v>
      </c>
      <c r="E174" s="22" t="s">
        <v>36</v>
      </c>
      <c r="F174" s="18">
        <v>150</v>
      </c>
      <c r="G174" s="22">
        <v>381.94092083384999</v>
      </c>
      <c r="H174" s="24">
        <v>0.75</v>
      </c>
      <c r="I174" s="24">
        <v>1.0262374264307801</v>
      </c>
      <c r="J174" s="4">
        <v>0.4</v>
      </c>
      <c r="K174" s="24">
        <v>0.624000000000001</v>
      </c>
      <c r="L174" s="4">
        <v>0.72580645161290203</v>
      </c>
      <c r="M174" s="39">
        <v>0.2</v>
      </c>
      <c r="N174" s="18">
        <v>0.192</v>
      </c>
      <c r="O174" s="18">
        <v>0.32258064516128998</v>
      </c>
      <c r="P174" s="18">
        <v>0.24000000000000099</v>
      </c>
      <c r="Q174" s="18">
        <v>5.7603686635944798E-2</v>
      </c>
      <c r="R174" s="18">
        <v>0.2</v>
      </c>
      <c r="S174" s="18">
        <v>0.192</v>
      </c>
      <c r="T174" s="18">
        <v>0.34562211981566698</v>
      </c>
    </row>
    <row r="175" spans="1:20">
      <c r="E175" s="3" t="s">
        <v>37</v>
      </c>
      <c r="F175">
        <v>150</v>
      </c>
      <c r="G175" s="3">
        <v>381.55010380465802</v>
      </c>
      <c r="H175" s="24">
        <v>0.75</v>
      </c>
      <c r="I175" s="24">
        <v>1.0220744506394099</v>
      </c>
      <c r="J175" s="4">
        <v>0.4</v>
      </c>
      <c r="K175" s="24">
        <v>0.624000000000001</v>
      </c>
      <c r="L175" s="4">
        <v>0.72580645161290203</v>
      </c>
      <c r="M175" s="39">
        <v>0.2</v>
      </c>
      <c r="N175">
        <v>0.192</v>
      </c>
      <c r="O175">
        <v>0.32258064516128998</v>
      </c>
      <c r="P175">
        <v>0.24000000000000099</v>
      </c>
      <c r="Q175">
        <v>5.7603686635944798E-2</v>
      </c>
      <c r="R175">
        <v>0.2</v>
      </c>
      <c r="S175">
        <v>0.192</v>
      </c>
      <c r="T175">
        <v>0.34562211981566698</v>
      </c>
    </row>
    <row r="176" spans="1:20" s="18" customFormat="1">
      <c r="A176" s="18">
        <v>48</v>
      </c>
      <c r="B176" s="18">
        <v>16</v>
      </c>
      <c r="D176" s="18">
        <f t="shared" ref="D176" si="83">AVERAGE(G176:G177)/10</f>
        <v>56.845591503975655</v>
      </c>
      <c r="E176" s="22" t="s">
        <v>36</v>
      </c>
      <c r="F176" s="18">
        <v>160</v>
      </c>
      <c r="G176" s="22">
        <v>568.68133081308804</v>
      </c>
      <c r="H176" s="24">
        <v>0.8</v>
      </c>
      <c r="I176" s="24">
        <v>1.03340630781028</v>
      </c>
      <c r="J176" s="4">
        <v>0.4</v>
      </c>
      <c r="K176" s="24">
        <v>0.79999999999999905</v>
      </c>
      <c r="L176" s="4">
        <v>0.86405529953917004</v>
      </c>
      <c r="M176" s="39">
        <v>0.2</v>
      </c>
      <c r="N176" s="18">
        <v>0.191999999999999</v>
      </c>
      <c r="O176" s="18">
        <v>0.29953917050691298</v>
      </c>
      <c r="P176" s="18">
        <v>0.41599999999999998</v>
      </c>
      <c r="Q176" s="18">
        <v>0.31105990783410098</v>
      </c>
      <c r="R176" s="18">
        <v>0.2</v>
      </c>
      <c r="S176" s="18">
        <v>0.191999999999999</v>
      </c>
      <c r="T176" s="18">
        <v>0.25345622119815597</v>
      </c>
    </row>
    <row r="177" spans="1:20">
      <c r="E177" s="3" t="s">
        <v>37</v>
      </c>
      <c r="F177">
        <v>160</v>
      </c>
      <c r="G177" s="3">
        <v>568.230499266425</v>
      </c>
      <c r="H177" s="24">
        <v>0.8</v>
      </c>
      <c r="I177" s="24">
        <v>1.02505860197562</v>
      </c>
      <c r="J177" s="4">
        <v>0.4</v>
      </c>
      <c r="K177" s="24">
        <v>0.79999999999999905</v>
      </c>
      <c r="L177" s="4">
        <v>0.86405529953917004</v>
      </c>
      <c r="M177" s="39">
        <v>0.2</v>
      </c>
      <c r="N177">
        <v>0.191999999999999</v>
      </c>
      <c r="O177">
        <v>0.29953917050691298</v>
      </c>
      <c r="P177">
        <v>0.41599999999999998</v>
      </c>
      <c r="Q177">
        <v>0.31105990783410098</v>
      </c>
      <c r="R177">
        <v>0.2</v>
      </c>
      <c r="S177">
        <v>0.191999999999999</v>
      </c>
      <c r="T177">
        <v>0.25345622119815597</v>
      </c>
    </row>
    <row r="178" spans="1:20" s="18" customFormat="1">
      <c r="A178" s="18">
        <v>49</v>
      </c>
      <c r="B178" s="18">
        <v>17</v>
      </c>
      <c r="D178" s="18">
        <f t="shared" ref="D178" si="84">AVERAGE(G178:G179)/10</f>
        <v>46.146925850984054</v>
      </c>
      <c r="E178" s="22" t="s">
        <v>36</v>
      </c>
      <c r="F178" s="18">
        <v>170</v>
      </c>
      <c r="G178" s="22">
        <v>463.60545739025298</v>
      </c>
      <c r="H178" s="24">
        <v>0.85</v>
      </c>
      <c r="I178" s="24">
        <v>1.02337533972087</v>
      </c>
      <c r="J178" s="4">
        <v>0.4</v>
      </c>
      <c r="K178" s="24">
        <v>0.68</v>
      </c>
      <c r="L178" s="4">
        <v>0.74884792626728103</v>
      </c>
      <c r="M178" s="39">
        <v>0.2</v>
      </c>
      <c r="N178" s="18">
        <v>0.2</v>
      </c>
      <c r="O178" s="18">
        <v>0.26497695852534497</v>
      </c>
      <c r="P178" s="18">
        <v>0.29599999999999899</v>
      </c>
      <c r="Q178" s="18">
        <v>0.21889400921659</v>
      </c>
      <c r="R178" s="18">
        <v>0.2</v>
      </c>
      <c r="S178" s="18">
        <v>0.184</v>
      </c>
      <c r="T178" s="18">
        <v>0.26497695852534597</v>
      </c>
    </row>
    <row r="179" spans="1:20">
      <c r="E179" s="3" t="s">
        <v>37</v>
      </c>
      <c r="F179">
        <v>170</v>
      </c>
      <c r="G179" s="3">
        <v>459.33305962942802</v>
      </c>
      <c r="H179" s="24">
        <v>0.85</v>
      </c>
      <c r="I179" s="24">
        <v>1.03115009359946</v>
      </c>
      <c r="J179" s="4">
        <v>0.4</v>
      </c>
      <c r="K179" s="24">
        <v>0.68</v>
      </c>
      <c r="L179" s="4">
        <v>0.74884792626728103</v>
      </c>
      <c r="M179" s="39">
        <v>0.2</v>
      </c>
      <c r="N179">
        <v>0.2</v>
      </c>
      <c r="O179">
        <v>0.26497695852534497</v>
      </c>
      <c r="P179">
        <v>0.28799999999999898</v>
      </c>
      <c r="Q179">
        <v>0.21889400921659</v>
      </c>
      <c r="R179">
        <v>0.2</v>
      </c>
      <c r="S179">
        <v>0.192</v>
      </c>
      <c r="T179">
        <v>0.26497695852534597</v>
      </c>
    </row>
    <row r="180" spans="1:20" s="18" customFormat="1">
      <c r="A180" s="18">
        <v>50</v>
      </c>
      <c r="B180" s="18">
        <v>18</v>
      </c>
      <c r="D180" s="18">
        <f t="shared" ref="D180" si="85">AVERAGE(G180:G181)/10</f>
        <v>58.373805976303103</v>
      </c>
      <c r="E180" s="22" t="s">
        <v>36</v>
      </c>
      <c r="F180" s="18">
        <v>180</v>
      </c>
      <c r="G180" s="22">
        <v>582.766048029373</v>
      </c>
      <c r="H180" s="24">
        <v>0.9</v>
      </c>
      <c r="I180" s="24">
        <v>1.03290332825503</v>
      </c>
      <c r="J180" s="4">
        <v>0.4</v>
      </c>
      <c r="K180" s="24">
        <v>0.78400000000000103</v>
      </c>
      <c r="L180" s="4">
        <v>0.84101382488479204</v>
      </c>
      <c r="M180" s="39">
        <v>0.2</v>
      </c>
      <c r="N180" s="18">
        <v>0.192</v>
      </c>
      <c r="O180" s="18">
        <v>0.25345622119815697</v>
      </c>
      <c r="P180" s="18">
        <v>0.40799999999999997</v>
      </c>
      <c r="Q180" s="18">
        <v>0.34562211981566698</v>
      </c>
      <c r="R180" s="18">
        <v>0.2</v>
      </c>
      <c r="S180" s="18">
        <v>0.184000000000001</v>
      </c>
      <c r="T180" s="18">
        <v>0.241935483870968</v>
      </c>
    </row>
    <row r="181" spans="1:20">
      <c r="E181" s="3" t="s">
        <v>37</v>
      </c>
      <c r="F181">
        <v>180</v>
      </c>
      <c r="G181" s="3">
        <v>584.71007149668901</v>
      </c>
      <c r="H181" s="24">
        <v>0.9</v>
      </c>
      <c r="I181" s="24">
        <v>1.03381080855462</v>
      </c>
      <c r="J181" s="4">
        <v>0.4</v>
      </c>
      <c r="K181" s="24">
        <v>0.78400000000000103</v>
      </c>
      <c r="L181" s="4">
        <v>0.84101382488479204</v>
      </c>
      <c r="M181" s="39">
        <v>0.2</v>
      </c>
      <c r="N181">
        <v>0.192</v>
      </c>
      <c r="O181">
        <v>0.25345622119815697</v>
      </c>
      <c r="P181">
        <v>0.39999999999999902</v>
      </c>
      <c r="Q181">
        <v>0.34562211981566698</v>
      </c>
      <c r="R181">
        <v>0.2</v>
      </c>
      <c r="S181">
        <v>0.192000000000001</v>
      </c>
      <c r="T181">
        <v>0.241935483870968</v>
      </c>
    </row>
    <row r="182" spans="1:20" s="18" customFormat="1">
      <c r="A182" s="18">
        <v>51</v>
      </c>
      <c r="B182" s="18">
        <v>19</v>
      </c>
      <c r="D182" s="18">
        <f t="shared" ref="D182" si="86">AVERAGE(G182:G183)/10</f>
        <v>43.121324170318495</v>
      </c>
      <c r="E182" s="22" t="s">
        <v>36</v>
      </c>
      <c r="F182" s="18">
        <v>190</v>
      </c>
      <c r="G182" s="22">
        <v>430.28347757460398</v>
      </c>
      <c r="H182" s="24">
        <v>0.95</v>
      </c>
      <c r="I182" s="24">
        <v>1.02380017209842</v>
      </c>
      <c r="J182" s="4">
        <v>0.4</v>
      </c>
      <c r="K182" s="24">
        <v>0.63200000000000001</v>
      </c>
      <c r="L182" s="4">
        <v>0.71428571428571397</v>
      </c>
      <c r="M182" s="39">
        <v>0.2</v>
      </c>
      <c r="N182" s="18">
        <v>0.2</v>
      </c>
      <c r="O182" s="18">
        <v>0.25345622119815697</v>
      </c>
      <c r="P182" s="18">
        <v>0.23999999999999899</v>
      </c>
      <c r="Q182" s="18">
        <v>0.19585253456221199</v>
      </c>
      <c r="R182" s="18">
        <v>0.2</v>
      </c>
      <c r="S182" s="18">
        <v>0.192</v>
      </c>
      <c r="T182" s="18">
        <v>0.26497695852534597</v>
      </c>
    </row>
    <row r="183" spans="1:20">
      <c r="E183" s="3" t="s">
        <v>37</v>
      </c>
      <c r="F183">
        <v>190</v>
      </c>
      <c r="G183" s="3">
        <v>432.143005831766</v>
      </c>
      <c r="H183" s="24">
        <v>0.95</v>
      </c>
      <c r="I183" s="24">
        <v>1.03525154328278</v>
      </c>
      <c r="J183" s="4">
        <v>0.4</v>
      </c>
      <c r="K183" s="24">
        <v>0.63200000000000001</v>
      </c>
      <c r="L183" s="4">
        <v>0.71428571428571397</v>
      </c>
      <c r="M183" s="39">
        <v>0.2</v>
      </c>
      <c r="N183">
        <v>0.2</v>
      </c>
      <c r="O183">
        <v>0.25345622119815697</v>
      </c>
      <c r="P183">
        <v>0.23999999999999899</v>
      </c>
      <c r="Q183">
        <v>0.19585253456221199</v>
      </c>
      <c r="R183">
        <v>0.2</v>
      </c>
      <c r="S183">
        <v>0.192</v>
      </c>
      <c r="T183">
        <v>0.26497695852534597</v>
      </c>
    </row>
    <row r="184" spans="1:20" s="18" customFormat="1">
      <c r="A184" s="18">
        <v>52</v>
      </c>
      <c r="B184" s="18">
        <v>11</v>
      </c>
      <c r="D184" s="18">
        <f t="shared" ref="D184" si="87">AVERAGE(G184:G185)/10</f>
        <v>50.226514751710098</v>
      </c>
      <c r="E184" s="22" t="s">
        <v>36</v>
      </c>
      <c r="F184" s="18">
        <v>110</v>
      </c>
      <c r="G184" s="22">
        <v>503.024517572918</v>
      </c>
      <c r="H184" s="24">
        <v>0.55000000000000004</v>
      </c>
      <c r="I184" s="24">
        <v>1.02778763541544</v>
      </c>
      <c r="J184" s="4">
        <v>0.4</v>
      </c>
      <c r="K184" s="24">
        <v>0.84000000000000097</v>
      </c>
      <c r="L184" s="4">
        <v>0.93317972350230305</v>
      </c>
      <c r="M184" s="39">
        <v>0.2</v>
      </c>
      <c r="N184" s="18">
        <v>0.192000000000001</v>
      </c>
      <c r="O184" s="18">
        <v>0.39170506912442399</v>
      </c>
      <c r="P184" s="18">
        <v>0.45600000000000002</v>
      </c>
      <c r="Q184" s="18">
        <v>0.115207373271889</v>
      </c>
      <c r="R184" s="18">
        <v>0.2</v>
      </c>
      <c r="S184" s="18">
        <v>0.192</v>
      </c>
      <c r="T184" s="18">
        <v>0.42626728110598999</v>
      </c>
    </row>
    <row r="185" spans="1:20">
      <c r="E185" s="3" t="s">
        <v>37</v>
      </c>
      <c r="F185">
        <v>110</v>
      </c>
      <c r="G185" s="3">
        <v>501.50577746128403</v>
      </c>
      <c r="H185" s="24">
        <v>0.55000000000000004</v>
      </c>
      <c r="I185" s="24">
        <v>1.01712094009427</v>
      </c>
      <c r="J185" s="4">
        <v>0.4</v>
      </c>
      <c r="K185" s="24">
        <v>0.84000000000000097</v>
      </c>
      <c r="L185" s="4">
        <v>0.93317972350230305</v>
      </c>
      <c r="M185" s="39">
        <v>0.2</v>
      </c>
      <c r="N185">
        <v>0.192000000000001</v>
      </c>
      <c r="O185">
        <v>0.39170506912442399</v>
      </c>
      <c r="P185">
        <v>0.45600000000000002</v>
      </c>
      <c r="Q185">
        <v>0.115207373271889</v>
      </c>
      <c r="R185">
        <v>0.2</v>
      </c>
      <c r="S185">
        <v>0.192</v>
      </c>
      <c r="T185">
        <v>0.42626728110598999</v>
      </c>
    </row>
    <row r="186" spans="1:20" s="18" customFormat="1">
      <c r="A186" s="18">
        <v>53</v>
      </c>
      <c r="B186" s="18">
        <v>11</v>
      </c>
      <c r="D186" s="18">
        <f t="shared" ref="D186" si="88">AVERAGE(G186:G187)/10</f>
        <v>47.302132426538847</v>
      </c>
      <c r="E186" s="22" t="s">
        <v>36</v>
      </c>
      <c r="F186" s="18">
        <v>110</v>
      </c>
      <c r="G186" s="22">
        <v>472.428454136048</v>
      </c>
      <c r="H186" s="24">
        <v>0.55000000000000004</v>
      </c>
      <c r="I186" s="24">
        <v>1.02176859582418</v>
      </c>
      <c r="J186" s="4">
        <v>0.4</v>
      </c>
      <c r="K186" s="24">
        <v>0.80800000000000105</v>
      </c>
      <c r="L186" s="4">
        <v>0.91013824884792605</v>
      </c>
      <c r="M186" s="39">
        <v>0.2</v>
      </c>
      <c r="N186" s="18">
        <v>0.192000000000001</v>
      </c>
      <c r="O186" s="18">
        <v>0.41474654377880199</v>
      </c>
      <c r="P186" s="18">
        <v>0.42399999999999999</v>
      </c>
      <c r="Q186" s="18">
        <v>6.9124423963133494E-2</v>
      </c>
      <c r="R186" s="18">
        <v>0.2</v>
      </c>
      <c r="S186" s="18">
        <v>0.192</v>
      </c>
      <c r="T186" s="18">
        <v>0.42626728110599099</v>
      </c>
    </row>
    <row r="187" spans="1:20">
      <c r="E187" s="3" t="s">
        <v>37</v>
      </c>
      <c r="F187">
        <v>110</v>
      </c>
      <c r="G187" s="3">
        <v>473.614194394729</v>
      </c>
      <c r="H187" s="24">
        <v>0.55000000000000004</v>
      </c>
      <c r="I187" s="24">
        <v>1.0367830102872899</v>
      </c>
      <c r="J187" s="4">
        <v>0.4</v>
      </c>
      <c r="K187" s="24">
        <v>0.80800000000000105</v>
      </c>
      <c r="L187" s="4">
        <v>0.91013824884792605</v>
      </c>
      <c r="M187" s="39">
        <v>0.2</v>
      </c>
      <c r="N187">
        <v>0.192000000000001</v>
      </c>
      <c r="O187">
        <v>0.41474654377880199</v>
      </c>
      <c r="P187">
        <v>0.432</v>
      </c>
      <c r="Q187">
        <v>6.9124423963133494E-2</v>
      </c>
      <c r="R187">
        <v>0.2</v>
      </c>
      <c r="S187">
        <v>0.184</v>
      </c>
      <c r="T187">
        <v>0.42626728110599099</v>
      </c>
    </row>
    <row r="188" spans="1:20" s="18" customFormat="1">
      <c r="A188" s="18">
        <v>54</v>
      </c>
      <c r="B188" s="18">
        <v>10</v>
      </c>
      <c r="D188" s="18">
        <f t="shared" ref="D188" si="89">AVERAGE(G188:G189)/10</f>
        <v>42.8455681447685</v>
      </c>
      <c r="E188" s="22" t="s">
        <v>36</v>
      </c>
      <c r="F188" s="18">
        <v>100</v>
      </c>
      <c r="G188" s="22">
        <v>429.45051999994098</v>
      </c>
      <c r="H188" s="24">
        <v>0.5</v>
      </c>
      <c r="I188" s="24">
        <v>1.02039383197737</v>
      </c>
      <c r="J188" s="4">
        <v>0.4</v>
      </c>
      <c r="K188" s="24">
        <v>0.80800000000000005</v>
      </c>
      <c r="L188" s="4">
        <v>0.87557603686635899</v>
      </c>
      <c r="M188" s="39">
        <v>0.2</v>
      </c>
      <c r="N188" s="18">
        <v>0.192</v>
      </c>
      <c r="O188" s="18">
        <v>0.40322580645161199</v>
      </c>
      <c r="P188" s="18">
        <v>0.42399999999999999</v>
      </c>
      <c r="Q188" s="18">
        <v>4.6082949308756199E-2</v>
      </c>
      <c r="R188" s="18">
        <v>0.2</v>
      </c>
      <c r="S188" s="18">
        <v>0.191999999999999</v>
      </c>
      <c r="T188" s="18">
        <v>0.42626728110598999</v>
      </c>
    </row>
    <row r="189" spans="1:20">
      <c r="E189" s="3" t="s">
        <v>37</v>
      </c>
      <c r="F189">
        <v>100</v>
      </c>
      <c r="G189" s="3">
        <v>427.46084289542898</v>
      </c>
      <c r="H189" s="24">
        <v>0.5</v>
      </c>
      <c r="I189" s="24">
        <v>1.0124705570860799</v>
      </c>
      <c r="J189" s="4">
        <v>0.4</v>
      </c>
      <c r="K189" s="24">
        <v>0.80000000000000104</v>
      </c>
      <c r="L189" s="4">
        <v>0.87557603686635899</v>
      </c>
      <c r="M189" s="39">
        <v>0.2</v>
      </c>
      <c r="N189">
        <v>0.192</v>
      </c>
      <c r="O189">
        <v>0.40322580645161199</v>
      </c>
      <c r="P189">
        <v>0.42399999999999999</v>
      </c>
      <c r="Q189">
        <v>4.6082949308756199E-2</v>
      </c>
      <c r="R189">
        <v>0.2</v>
      </c>
      <c r="S189">
        <v>0.184</v>
      </c>
      <c r="T189">
        <v>0.42626728110598999</v>
      </c>
    </row>
    <row r="190" spans="1:20" s="18" customFormat="1">
      <c r="A190" s="18">
        <v>55</v>
      </c>
      <c r="B190" s="18">
        <v>10</v>
      </c>
      <c r="D190" s="18">
        <f t="shared" ref="D190" si="90">AVERAGE(G190:G191)/10</f>
        <v>54.342124703350805</v>
      </c>
      <c r="E190" s="22" t="s">
        <v>36</v>
      </c>
      <c r="F190" s="18">
        <v>100</v>
      </c>
      <c r="G190" s="22">
        <v>543.61987765224603</v>
      </c>
      <c r="H190" s="24">
        <v>0.5</v>
      </c>
      <c r="I190" s="24">
        <v>1.01892742507951</v>
      </c>
      <c r="J190" s="4">
        <v>0.4</v>
      </c>
      <c r="K190" s="24">
        <v>0.92</v>
      </c>
      <c r="L190" s="4">
        <v>1.0023041474654399</v>
      </c>
      <c r="M190" s="39">
        <v>0.2</v>
      </c>
      <c r="N190" s="18">
        <v>0.191999999999999</v>
      </c>
      <c r="O190" s="18">
        <v>0.42626728110599099</v>
      </c>
      <c r="P190" s="18">
        <v>0.53600000000000103</v>
      </c>
      <c r="Q190" s="18">
        <v>0.11520737327189</v>
      </c>
      <c r="R190" s="18">
        <v>0.2</v>
      </c>
      <c r="S190" s="18">
        <v>0.191999999999999</v>
      </c>
      <c r="T190" s="18">
        <v>0.460829493087557</v>
      </c>
    </row>
    <row r="191" spans="1:20">
      <c r="E191" s="3" t="s">
        <v>37</v>
      </c>
      <c r="F191">
        <v>100</v>
      </c>
      <c r="G191" s="3">
        <v>543.22261641476996</v>
      </c>
      <c r="H191" s="24">
        <v>0.5</v>
      </c>
      <c r="I191" s="24">
        <v>1.0173690539365901</v>
      </c>
      <c r="J191" s="4">
        <v>0.4</v>
      </c>
      <c r="K191" s="24">
        <v>0.91200000000000003</v>
      </c>
      <c r="L191" s="4">
        <v>1.0023041474654399</v>
      </c>
      <c r="M191" s="39">
        <v>0.2</v>
      </c>
      <c r="N191">
        <v>0.183999999999999</v>
      </c>
      <c r="O191">
        <v>0.42626728110599099</v>
      </c>
      <c r="P191">
        <v>0.53600000000000103</v>
      </c>
      <c r="Q191">
        <v>0.11520737327189</v>
      </c>
      <c r="R191">
        <v>0.2</v>
      </c>
      <c r="S191">
        <v>0.191999999999999</v>
      </c>
      <c r="T191">
        <v>0.460829493087557</v>
      </c>
    </row>
    <row r="192" spans="1:20" s="18" customFormat="1">
      <c r="A192" s="18">
        <v>56</v>
      </c>
      <c r="B192" s="18">
        <v>9</v>
      </c>
      <c r="D192" s="18">
        <f t="shared" ref="D192" si="91">AVERAGE(G192:G193)/10</f>
        <v>50.559467280442604</v>
      </c>
      <c r="E192" s="22" t="s">
        <v>36</v>
      </c>
      <c r="F192" s="18">
        <v>90</v>
      </c>
      <c r="G192" s="22">
        <v>505.96937149883502</v>
      </c>
      <c r="H192" s="24">
        <v>0.45</v>
      </c>
      <c r="I192" s="24">
        <v>1.02249120072993</v>
      </c>
      <c r="J192" s="4">
        <v>0.4</v>
      </c>
      <c r="K192" s="24">
        <v>0.92800000000000105</v>
      </c>
      <c r="L192" s="4">
        <v>1.0253456221198201</v>
      </c>
      <c r="M192" s="39">
        <v>0.2</v>
      </c>
      <c r="N192" s="18">
        <v>0.192</v>
      </c>
      <c r="O192" s="18">
        <v>0.472350230414746</v>
      </c>
      <c r="P192" s="18">
        <v>0.54400000000000104</v>
      </c>
      <c r="Q192" s="18">
        <v>4.6082949308755297E-2</v>
      </c>
      <c r="R192" s="18">
        <v>0.2</v>
      </c>
      <c r="S192" s="18">
        <v>0.192</v>
      </c>
      <c r="T192" s="18">
        <v>0.50691244239631394</v>
      </c>
    </row>
    <row r="193" spans="1:20">
      <c r="E193" s="3" t="s">
        <v>37</v>
      </c>
      <c r="F193">
        <v>90</v>
      </c>
      <c r="G193" s="3">
        <v>505.21997411001701</v>
      </c>
      <c r="H193" s="24">
        <v>0.45</v>
      </c>
      <c r="I193" s="24">
        <v>1.0189068079403001</v>
      </c>
      <c r="J193" s="4">
        <v>0.4</v>
      </c>
      <c r="K193" s="24">
        <v>0.92000000000000104</v>
      </c>
      <c r="L193" s="4">
        <v>1.0253456221198201</v>
      </c>
      <c r="M193" s="39">
        <v>0.2</v>
      </c>
      <c r="N193">
        <v>0.192</v>
      </c>
      <c r="O193">
        <v>0.472350230414746</v>
      </c>
      <c r="P193">
        <v>0.54400000000000104</v>
      </c>
      <c r="Q193">
        <v>4.6082949308755297E-2</v>
      </c>
      <c r="R193">
        <v>0.2</v>
      </c>
      <c r="S193">
        <v>0.184</v>
      </c>
      <c r="T193">
        <v>0.50691244239631394</v>
      </c>
    </row>
    <row r="194" spans="1:20" s="18" customFormat="1">
      <c r="A194" s="18">
        <v>57</v>
      </c>
      <c r="B194" s="18">
        <v>9</v>
      </c>
      <c r="D194" s="18">
        <f t="shared" ref="D194" si="92">AVERAGE(G194:G195)/10</f>
        <v>39.773272103171699</v>
      </c>
      <c r="E194" s="22" t="s">
        <v>36</v>
      </c>
      <c r="F194" s="18">
        <v>90</v>
      </c>
      <c r="G194" s="22">
        <v>397.541772539774</v>
      </c>
      <c r="H194" s="24">
        <v>0.45</v>
      </c>
      <c r="I194" s="24">
        <v>0.92124953119956399</v>
      </c>
      <c r="J194" s="4">
        <v>0.4</v>
      </c>
      <c r="K194" s="24">
        <v>0.81600000000000095</v>
      </c>
      <c r="L194" s="4">
        <v>0.92165898617511599</v>
      </c>
      <c r="M194" s="39">
        <v>0.2</v>
      </c>
      <c r="N194" s="18">
        <v>0.192</v>
      </c>
      <c r="O194" s="18">
        <v>0.460829493087558</v>
      </c>
      <c r="P194" s="18">
        <v>0.432</v>
      </c>
      <c r="Q194" s="18">
        <v>1.1520737327189501E-2</v>
      </c>
      <c r="R194" s="18">
        <v>0.2</v>
      </c>
      <c r="S194" s="18">
        <v>0.192000000000001</v>
      </c>
      <c r="T194" s="18">
        <v>0.44930875576036799</v>
      </c>
    </row>
    <row r="195" spans="1:20">
      <c r="E195" s="3" t="s">
        <v>37</v>
      </c>
      <c r="F195">
        <v>90</v>
      </c>
      <c r="G195" s="3">
        <v>397.92366952366001</v>
      </c>
      <c r="H195" s="24">
        <v>0.45</v>
      </c>
      <c r="I195" s="24">
        <v>0.93504848413972796</v>
      </c>
      <c r="J195" s="4">
        <v>0.4</v>
      </c>
      <c r="K195" s="24">
        <v>0.81600000000000095</v>
      </c>
      <c r="L195" s="4">
        <v>0.92165898617511599</v>
      </c>
      <c r="M195" s="39">
        <v>0.2</v>
      </c>
      <c r="N195">
        <v>0.192</v>
      </c>
      <c r="O195">
        <v>0.460829493087558</v>
      </c>
      <c r="P195">
        <v>0.42399999999999999</v>
      </c>
      <c r="Q195">
        <v>1.1520737327189501E-2</v>
      </c>
      <c r="R195">
        <v>0.2</v>
      </c>
      <c r="S195">
        <v>0.20000000000000101</v>
      </c>
      <c r="T195">
        <v>0.44930875576036799</v>
      </c>
    </row>
    <row r="196" spans="1:20" s="18" customFormat="1">
      <c r="A196" s="18">
        <v>58</v>
      </c>
      <c r="B196" s="18">
        <v>12</v>
      </c>
      <c r="D196" s="18">
        <f t="shared" ref="D196" si="93">AVERAGE(G196:G197)/10</f>
        <v>56.262654963614708</v>
      </c>
      <c r="E196" s="22" t="s">
        <v>36</v>
      </c>
      <c r="F196" s="18">
        <v>120</v>
      </c>
      <c r="G196" s="22">
        <v>562.20086386598905</v>
      </c>
      <c r="H196" s="24">
        <v>0.6</v>
      </c>
      <c r="I196" s="24">
        <v>1.0272296649977199</v>
      </c>
      <c r="J196" s="4">
        <v>0.4</v>
      </c>
      <c r="K196" s="24">
        <v>0.872000000000001</v>
      </c>
      <c r="L196" s="4">
        <v>0.93317972350230405</v>
      </c>
      <c r="M196" s="39">
        <v>0.2</v>
      </c>
      <c r="N196" s="18">
        <v>0.2</v>
      </c>
      <c r="O196" s="18">
        <v>0.35714285714285798</v>
      </c>
      <c r="P196" s="18">
        <v>0.48</v>
      </c>
      <c r="Q196" s="18">
        <v>0.19585253456221199</v>
      </c>
      <c r="R196" s="18">
        <v>0.2</v>
      </c>
      <c r="S196" s="18">
        <v>0.192000000000001</v>
      </c>
      <c r="T196" s="18">
        <v>0.38018433179723499</v>
      </c>
    </row>
    <row r="197" spans="1:20">
      <c r="E197" s="3" t="s">
        <v>37</v>
      </c>
      <c r="F197">
        <v>120</v>
      </c>
      <c r="G197" s="3">
        <v>563.05223540630504</v>
      </c>
      <c r="H197" s="24">
        <v>0.6</v>
      </c>
      <c r="I197" s="24">
        <v>1.0161344666719101</v>
      </c>
      <c r="J197" s="4">
        <v>0.4</v>
      </c>
      <c r="K197" s="24">
        <v>0.86400000000000099</v>
      </c>
      <c r="L197" s="4">
        <v>0.93317972350230405</v>
      </c>
      <c r="M197" s="39">
        <v>0.2</v>
      </c>
      <c r="N197">
        <v>0.192</v>
      </c>
      <c r="O197">
        <v>0.35714285714285798</v>
      </c>
      <c r="P197">
        <v>0.48799999999999999</v>
      </c>
      <c r="Q197">
        <v>0.19585253456221199</v>
      </c>
      <c r="R197">
        <v>0.2</v>
      </c>
      <c r="S197">
        <v>0.184000000000001</v>
      </c>
      <c r="T197">
        <v>0.38018433179723499</v>
      </c>
    </row>
    <row r="198" spans="1:20" s="18" customFormat="1">
      <c r="A198" s="18">
        <v>59</v>
      </c>
      <c r="B198" s="18">
        <v>12</v>
      </c>
      <c r="D198" s="18">
        <f t="shared" ref="D198" si="94">AVERAGE(G198:G199)/10</f>
        <v>44.476952406380704</v>
      </c>
      <c r="E198" s="22" t="s">
        <v>36</v>
      </c>
      <c r="F198" s="18">
        <v>120</v>
      </c>
      <c r="G198" s="22">
        <v>445.03660970919401</v>
      </c>
      <c r="H198" s="24">
        <v>0.6</v>
      </c>
      <c r="I198" s="24">
        <v>1.0189769656063099</v>
      </c>
      <c r="J198" s="4">
        <v>0.4</v>
      </c>
      <c r="K198" s="24">
        <v>0.752</v>
      </c>
      <c r="L198" s="4">
        <v>0.85253456221198198</v>
      </c>
      <c r="M198" s="39">
        <v>0.2</v>
      </c>
      <c r="N198" s="18">
        <v>0.2</v>
      </c>
      <c r="O198" s="18">
        <v>0.35714285714285798</v>
      </c>
      <c r="P198" s="18">
        <v>0.35999999999999899</v>
      </c>
      <c r="Q198" s="18">
        <v>5.7603686635944798E-2</v>
      </c>
      <c r="R198" s="18">
        <v>0.2</v>
      </c>
      <c r="S198" s="18">
        <v>0.192</v>
      </c>
      <c r="T198" s="18">
        <v>0.43778801843317999</v>
      </c>
    </row>
    <row r="199" spans="1:20">
      <c r="E199" s="3" t="s">
        <v>37</v>
      </c>
      <c r="F199">
        <v>120</v>
      </c>
      <c r="G199" s="3">
        <v>444.50243841842001</v>
      </c>
      <c r="H199" s="24">
        <v>0.6</v>
      </c>
      <c r="I199" s="24">
        <v>1.0135526367007801</v>
      </c>
      <c r="J199" s="4">
        <v>0.4</v>
      </c>
      <c r="K199" s="24">
        <v>0.752</v>
      </c>
      <c r="L199" s="4">
        <v>0.85253456221198198</v>
      </c>
      <c r="M199" s="39">
        <v>0.2</v>
      </c>
      <c r="N199">
        <v>0.192</v>
      </c>
      <c r="O199">
        <v>0.35714285714285798</v>
      </c>
      <c r="P199">
        <v>0.36799999999999899</v>
      </c>
      <c r="Q199">
        <v>5.7603686635944798E-2</v>
      </c>
      <c r="R199">
        <v>0.2</v>
      </c>
      <c r="S199">
        <v>0.192</v>
      </c>
      <c r="T199">
        <v>0.43778801843317999</v>
      </c>
    </row>
    <row r="200" spans="1:20" s="18" customFormat="1">
      <c r="A200" s="18">
        <v>60</v>
      </c>
      <c r="B200" s="18">
        <v>8</v>
      </c>
      <c r="D200" s="18">
        <f t="shared" ref="D200" si="95">AVERAGE(G200:G201)/10</f>
        <v>50.553908606102198</v>
      </c>
      <c r="E200" s="22" t="s">
        <v>36</v>
      </c>
      <c r="F200" s="18">
        <v>80</v>
      </c>
      <c r="G200" s="22">
        <v>505.96351646742499</v>
      </c>
      <c r="H200" s="24">
        <v>0.4</v>
      </c>
      <c r="I200" s="24">
        <v>1.0111010478587901</v>
      </c>
      <c r="J200" s="4">
        <v>0.4</v>
      </c>
      <c r="K200" s="24">
        <v>0.97600000000000098</v>
      </c>
      <c r="L200" s="4">
        <v>1.036866359447</v>
      </c>
      <c r="M200" s="39">
        <v>0.2</v>
      </c>
      <c r="N200" s="18">
        <v>0.184000000000001</v>
      </c>
      <c r="O200" s="18">
        <v>0.50691244239631295</v>
      </c>
      <c r="P200" s="18">
        <v>0.60799999999999998</v>
      </c>
      <c r="Q200" s="18">
        <v>2.3041474654377201E-2</v>
      </c>
      <c r="R200" s="18">
        <v>0.2</v>
      </c>
      <c r="S200" s="18">
        <v>0.184</v>
      </c>
      <c r="T200" s="18">
        <v>0.50691244239631295</v>
      </c>
    </row>
    <row r="201" spans="1:20">
      <c r="E201" s="3" t="s">
        <v>37</v>
      </c>
      <c r="F201">
        <v>80</v>
      </c>
      <c r="G201" s="3">
        <v>505.11465565461901</v>
      </c>
      <c r="H201" s="24">
        <v>0.4</v>
      </c>
      <c r="I201" s="24">
        <v>0.99278516145758999</v>
      </c>
      <c r="J201" s="4">
        <v>0.4</v>
      </c>
      <c r="K201" s="24">
        <v>0.97600000000000098</v>
      </c>
      <c r="L201" s="4">
        <v>1.036866359447</v>
      </c>
      <c r="M201" s="39">
        <v>0.2</v>
      </c>
      <c r="N201">
        <v>0.192000000000001</v>
      </c>
      <c r="O201">
        <v>0.50691244239631295</v>
      </c>
      <c r="P201">
        <v>0.60799999999999998</v>
      </c>
      <c r="Q201">
        <v>2.3041474654377201E-2</v>
      </c>
      <c r="R201">
        <v>0.2</v>
      </c>
      <c r="S201">
        <v>0.17599999999999999</v>
      </c>
      <c r="T201">
        <v>0.50691244239631295</v>
      </c>
    </row>
    <row r="202" spans="1:20" s="18" customFormat="1">
      <c r="A202" s="18">
        <v>69</v>
      </c>
      <c r="B202" s="18">
        <v>9</v>
      </c>
      <c r="D202" s="18">
        <f t="shared" ref="D202" si="96">AVERAGE(G202:G203)/10</f>
        <v>67.014396820228853</v>
      </c>
      <c r="E202" s="22" t="s">
        <v>36</v>
      </c>
      <c r="F202" s="18">
        <v>90</v>
      </c>
      <c r="G202" s="22">
        <v>670.44089486751</v>
      </c>
      <c r="H202" s="24">
        <v>0.45</v>
      </c>
      <c r="I202" s="24">
        <v>0.50791918124984703</v>
      </c>
      <c r="J202" s="4">
        <v>0.4</v>
      </c>
      <c r="K202" s="24">
        <v>1.6559999999999999</v>
      </c>
      <c r="L202" s="4">
        <v>1.7281105990783401</v>
      </c>
      <c r="M202" s="39">
        <v>0.2</v>
      </c>
      <c r="N202" s="18">
        <v>0.192000000000001</v>
      </c>
      <c r="O202" s="18">
        <v>0.241935483870968</v>
      </c>
      <c r="P202" s="18">
        <v>1.24</v>
      </c>
      <c r="Q202" s="18">
        <v>1.26728110599078</v>
      </c>
      <c r="R202" s="18">
        <v>0.2</v>
      </c>
      <c r="S202" s="18">
        <v>0.224</v>
      </c>
      <c r="T202" s="18">
        <v>0.21889400921659</v>
      </c>
    </row>
    <row r="203" spans="1:20">
      <c r="E203" s="3" t="s">
        <v>37</v>
      </c>
      <c r="F203">
        <v>90</v>
      </c>
      <c r="G203" s="3">
        <v>669.84704153706696</v>
      </c>
      <c r="H203" s="24">
        <v>0.45</v>
      </c>
      <c r="I203" s="24">
        <v>0.47037236889742901</v>
      </c>
      <c r="J203" s="4">
        <v>0.4</v>
      </c>
      <c r="K203" s="24">
        <v>1.6479999999999999</v>
      </c>
      <c r="L203" s="4">
        <v>1.7281105990783401</v>
      </c>
      <c r="M203" s="39">
        <v>0.2</v>
      </c>
      <c r="N203">
        <v>0.192000000000001</v>
      </c>
      <c r="O203">
        <v>0.241935483870968</v>
      </c>
      <c r="P203">
        <v>1.288</v>
      </c>
      <c r="Q203">
        <v>1.26728110599078</v>
      </c>
      <c r="R203">
        <v>0.2</v>
      </c>
      <c r="S203">
        <v>0.16800000000000101</v>
      </c>
      <c r="T203">
        <v>0.21889400921659</v>
      </c>
    </row>
    <row r="204" spans="1:20" s="18" customFormat="1">
      <c r="A204" s="18">
        <v>70</v>
      </c>
      <c r="B204" s="18">
        <v>15</v>
      </c>
      <c r="D204" s="18">
        <f t="shared" ref="D204" si="97">AVERAGE(G204:G205)/10</f>
        <v>120.80976632382298</v>
      </c>
      <c r="E204" s="22" t="s">
        <v>36</v>
      </c>
      <c r="F204" s="18">
        <v>150</v>
      </c>
      <c r="G204" s="22">
        <v>1207.5238322694199</v>
      </c>
      <c r="H204" s="24">
        <v>0.75</v>
      </c>
      <c r="I204" s="24">
        <v>0.78296352838090399</v>
      </c>
      <c r="J204" s="4">
        <v>0.4</v>
      </c>
      <c r="K204" s="24">
        <v>1.784</v>
      </c>
      <c r="L204" s="4">
        <v>1.83179723502304</v>
      </c>
      <c r="M204" s="39">
        <v>0.2</v>
      </c>
      <c r="N204" s="18">
        <v>0.2</v>
      </c>
      <c r="O204" s="18">
        <v>0.230414746543779</v>
      </c>
      <c r="P204" s="18">
        <v>1.3520000000000001</v>
      </c>
      <c r="Q204" s="18">
        <v>1.35944700460829</v>
      </c>
      <c r="R204" s="18">
        <v>0.2</v>
      </c>
      <c r="S204" s="18">
        <v>0.23199999999999901</v>
      </c>
      <c r="T204" s="18">
        <v>0.241935483870968</v>
      </c>
    </row>
    <row r="205" spans="1:20">
      <c r="E205" s="3" t="s">
        <v>37</v>
      </c>
      <c r="F205">
        <v>150</v>
      </c>
      <c r="G205" s="3">
        <v>1208.67149420704</v>
      </c>
      <c r="H205" s="24">
        <v>0.75</v>
      </c>
      <c r="I205" s="24">
        <v>0.79150295892914702</v>
      </c>
      <c r="J205" s="4">
        <v>0.4</v>
      </c>
      <c r="K205" s="24">
        <v>1.776</v>
      </c>
      <c r="L205" s="4">
        <v>1.83179723502304</v>
      </c>
      <c r="M205" s="39">
        <v>0.2</v>
      </c>
      <c r="N205">
        <v>0.20799999999999999</v>
      </c>
      <c r="O205">
        <v>0.230414746543779</v>
      </c>
      <c r="P205">
        <v>1.3759999999999999</v>
      </c>
      <c r="Q205">
        <v>1.35944700460829</v>
      </c>
      <c r="R205">
        <v>0.2</v>
      </c>
      <c r="S205">
        <v>0.191999999999999</v>
      </c>
      <c r="T205">
        <v>0.241935483870968</v>
      </c>
    </row>
    <row r="206" spans="1:20" s="18" customFormat="1">
      <c r="A206" s="18">
        <v>71</v>
      </c>
      <c r="B206" s="18">
        <v>12</v>
      </c>
      <c r="D206" s="18">
        <f t="shared" ref="D206" si="98">AVERAGE(G206:G207)/10</f>
        <v>86.937223122859905</v>
      </c>
      <c r="E206" s="22" t="s">
        <v>36</v>
      </c>
      <c r="F206" s="18">
        <v>120</v>
      </c>
      <c r="G206" s="22">
        <v>870.25389100066195</v>
      </c>
      <c r="H206" s="24">
        <v>0.6</v>
      </c>
      <c r="I206" s="24">
        <v>0.65951003571717604</v>
      </c>
      <c r="J206" s="4">
        <v>0.4</v>
      </c>
      <c r="K206" s="24">
        <v>1.6160000000000001</v>
      </c>
      <c r="L206" s="4">
        <v>1.70506912442396</v>
      </c>
      <c r="M206" s="39">
        <v>0.2</v>
      </c>
      <c r="N206" s="18">
        <v>0.19999999999999901</v>
      </c>
      <c r="O206" s="18">
        <v>0.230414746543778</v>
      </c>
      <c r="P206" s="18">
        <v>1.248</v>
      </c>
      <c r="Q206" s="18">
        <v>1.22119815668203</v>
      </c>
      <c r="R206" s="18">
        <v>0.2</v>
      </c>
      <c r="S206" s="18">
        <v>0.16800000000000001</v>
      </c>
      <c r="T206" s="18">
        <v>0.25345622119815697</v>
      </c>
    </row>
    <row r="207" spans="1:20">
      <c r="E207" s="3" t="s">
        <v>37</v>
      </c>
      <c r="F207">
        <v>120</v>
      </c>
      <c r="G207" s="3">
        <v>868.49057145653603</v>
      </c>
      <c r="H207" s="24">
        <v>0.6</v>
      </c>
      <c r="I207" s="24">
        <v>0.61980768716961898</v>
      </c>
      <c r="J207" s="4">
        <v>0.4</v>
      </c>
      <c r="K207" s="24">
        <v>1.6160000000000001</v>
      </c>
      <c r="L207" s="4">
        <v>1.70506912442396</v>
      </c>
      <c r="M207" s="39">
        <v>0.2</v>
      </c>
      <c r="N207">
        <v>0.19999999999999901</v>
      </c>
      <c r="O207">
        <v>0.230414746543778</v>
      </c>
      <c r="P207">
        <v>1.216</v>
      </c>
      <c r="Q207">
        <v>1.22119815668203</v>
      </c>
      <c r="R207">
        <v>0.2</v>
      </c>
      <c r="S207">
        <v>0.2</v>
      </c>
      <c r="T207">
        <v>0.25345622119815697</v>
      </c>
    </row>
    <row r="208" spans="1:20" s="18" customFormat="1">
      <c r="A208" s="18">
        <v>72</v>
      </c>
      <c r="B208" s="18">
        <v>11</v>
      </c>
      <c r="D208" s="18">
        <f t="shared" ref="D208" si="99">AVERAGE(G208:G209)/10</f>
        <v>79.11398669418125</v>
      </c>
      <c r="E208" s="22" t="s">
        <v>36</v>
      </c>
      <c r="F208" s="18">
        <v>110</v>
      </c>
      <c r="G208" s="22">
        <v>790.539591677609</v>
      </c>
      <c r="H208" s="24">
        <v>0.55000000000000004</v>
      </c>
      <c r="I208" s="24">
        <v>0.58766464589325595</v>
      </c>
      <c r="J208" s="4">
        <v>0.4</v>
      </c>
      <c r="K208" s="24">
        <v>1.6080000000000001</v>
      </c>
      <c r="L208" s="4">
        <v>1.6820276497695901</v>
      </c>
      <c r="M208" s="39">
        <v>0.2</v>
      </c>
      <c r="N208" s="18">
        <v>0.19999999999999901</v>
      </c>
      <c r="O208" s="18">
        <v>0.241935483870968</v>
      </c>
      <c r="P208" s="18">
        <v>1.216</v>
      </c>
      <c r="Q208" s="18">
        <v>1.1981566820276499</v>
      </c>
      <c r="R208" s="18">
        <v>0.2</v>
      </c>
      <c r="S208" s="18">
        <v>0.192</v>
      </c>
      <c r="T208" s="18">
        <v>0.241935483870968</v>
      </c>
    </row>
    <row r="209" spans="1:20">
      <c r="E209" s="3" t="s">
        <v>37</v>
      </c>
      <c r="F209">
        <v>110</v>
      </c>
      <c r="G209" s="3">
        <v>791.740142206016</v>
      </c>
      <c r="H209" s="24">
        <v>0.55000000000000004</v>
      </c>
      <c r="I209" s="24">
        <v>0.58828394099586501</v>
      </c>
      <c r="J209" s="4">
        <v>0.4</v>
      </c>
      <c r="K209" s="24">
        <v>1.6</v>
      </c>
      <c r="L209" s="4">
        <v>1.6820276497695901</v>
      </c>
      <c r="M209" s="39">
        <v>0.2</v>
      </c>
      <c r="N209">
        <v>0.191999999999999</v>
      </c>
      <c r="O209">
        <v>0.241935483870968</v>
      </c>
      <c r="P209">
        <v>1.1599999999999999</v>
      </c>
      <c r="Q209">
        <v>1.1981566820276499</v>
      </c>
      <c r="R209">
        <v>0.2</v>
      </c>
      <c r="S209">
        <v>0.248</v>
      </c>
      <c r="T209">
        <v>0.241935483870968</v>
      </c>
    </row>
    <row r="210" spans="1:20" s="18" customFormat="1">
      <c r="A210" s="18">
        <v>73</v>
      </c>
      <c r="B210" s="18">
        <v>10</v>
      </c>
      <c r="D210" s="18">
        <f t="shared" ref="D210" si="100">AVERAGE(G210:G211)/10</f>
        <v>69.990386526154708</v>
      </c>
      <c r="E210" s="22" t="s">
        <v>36</v>
      </c>
      <c r="F210" s="18">
        <v>100</v>
      </c>
      <c r="G210" s="22">
        <v>702.64448459252196</v>
      </c>
      <c r="H210" s="24">
        <v>0.5</v>
      </c>
      <c r="I210" s="24">
        <v>0.55252218739587999</v>
      </c>
      <c r="J210" s="4">
        <v>0.4</v>
      </c>
      <c r="K210" s="24">
        <v>1.5680000000000001</v>
      </c>
      <c r="L210" s="4">
        <v>1.65898617511521</v>
      </c>
      <c r="M210" s="39">
        <v>0.2</v>
      </c>
      <c r="N210" s="18">
        <v>0.192</v>
      </c>
      <c r="O210" s="18">
        <v>0.25345622119815597</v>
      </c>
      <c r="P210" s="18">
        <v>1.2</v>
      </c>
      <c r="Q210" s="18">
        <v>1.18663594470046</v>
      </c>
      <c r="R210" s="18">
        <v>0.2</v>
      </c>
      <c r="S210" s="18">
        <v>0.17599999999999999</v>
      </c>
      <c r="T210" s="18">
        <v>0.21889400921659</v>
      </c>
    </row>
    <row r="211" spans="1:20">
      <c r="E211" s="3" t="s">
        <v>37</v>
      </c>
      <c r="F211">
        <v>100</v>
      </c>
      <c r="G211" s="3">
        <v>697.16324593057197</v>
      </c>
      <c r="H211" s="24">
        <v>0.5</v>
      </c>
      <c r="I211" s="24">
        <v>0.51563030176663505</v>
      </c>
      <c r="J211" s="4">
        <v>0.4</v>
      </c>
      <c r="K211" s="24">
        <v>1.5680000000000001</v>
      </c>
      <c r="L211" s="4">
        <v>1.65898617511521</v>
      </c>
      <c r="M211" s="39">
        <v>0.2</v>
      </c>
      <c r="N211">
        <v>0.192</v>
      </c>
      <c r="O211">
        <v>0.25345622119815597</v>
      </c>
      <c r="P211">
        <v>1.1759999999999999</v>
      </c>
      <c r="Q211">
        <v>1.18663594470046</v>
      </c>
      <c r="R211">
        <v>0.2</v>
      </c>
      <c r="S211">
        <v>0.19999999999999901</v>
      </c>
      <c r="T211">
        <v>0.21889400921659</v>
      </c>
    </row>
    <row r="212" spans="1:20" s="18" customFormat="1">
      <c r="A212" s="18">
        <v>74</v>
      </c>
      <c r="B212" s="18">
        <v>13</v>
      </c>
      <c r="D212" s="18">
        <f t="shared" ref="D212" si="101">AVERAGE(G212:G213)/10</f>
        <v>89.796736542079003</v>
      </c>
      <c r="E212" s="22" t="s">
        <v>36</v>
      </c>
      <c r="F212" s="18">
        <v>130</v>
      </c>
      <c r="G212" s="22">
        <v>897.84028472822195</v>
      </c>
      <c r="H212" s="24">
        <v>0.65</v>
      </c>
      <c r="I212" s="24">
        <v>0.69280841403509197</v>
      </c>
      <c r="J212" s="4">
        <v>0.4</v>
      </c>
      <c r="K212" s="24">
        <v>1.552</v>
      </c>
      <c r="L212" s="4">
        <v>1.6359447004608301</v>
      </c>
      <c r="M212" s="39">
        <v>0.2</v>
      </c>
      <c r="N212" s="18">
        <v>0.192</v>
      </c>
      <c r="O212" s="18">
        <v>0.241935483870968</v>
      </c>
      <c r="P212" s="18">
        <v>1.1679999999999999</v>
      </c>
      <c r="Q212" s="18">
        <v>1.1635944700460801</v>
      </c>
      <c r="R212" s="18">
        <v>0.2</v>
      </c>
      <c r="S212" s="18">
        <v>0.192</v>
      </c>
      <c r="T212" s="18">
        <v>0.230414746543778</v>
      </c>
    </row>
    <row r="213" spans="1:20">
      <c r="E213" s="3" t="s">
        <v>37</v>
      </c>
      <c r="F213">
        <v>130</v>
      </c>
      <c r="G213" s="3">
        <v>898.094446113358</v>
      </c>
      <c r="H213" s="24">
        <v>0.65</v>
      </c>
      <c r="I213" s="24">
        <v>0.70777910333870897</v>
      </c>
      <c r="J213" s="4">
        <v>0.4</v>
      </c>
      <c r="K213" s="24">
        <v>1.552</v>
      </c>
      <c r="L213" s="4">
        <v>1.6359447004608301</v>
      </c>
      <c r="M213" s="39">
        <v>0.2</v>
      </c>
      <c r="N213">
        <v>0.2</v>
      </c>
      <c r="O213">
        <v>0.241935483870968</v>
      </c>
      <c r="P213">
        <v>1.1519999999999999</v>
      </c>
      <c r="Q213">
        <v>1.1635944700460801</v>
      </c>
      <c r="R213">
        <v>0.2</v>
      </c>
      <c r="S213">
        <v>0.19999999999999901</v>
      </c>
      <c r="T213">
        <v>0.230414746543778</v>
      </c>
    </row>
    <row r="214" spans="1:20" s="18" customFormat="1">
      <c r="A214" s="18">
        <v>75</v>
      </c>
      <c r="B214" s="18">
        <v>9</v>
      </c>
      <c r="D214" s="18">
        <f t="shared" ref="D214" si="102">AVERAGE(G214:G215)/10</f>
        <v>55.492520176820491</v>
      </c>
      <c r="E214" s="22" t="s">
        <v>36</v>
      </c>
      <c r="F214" s="18">
        <v>90</v>
      </c>
      <c r="G214" s="22">
        <v>554.42716497459799</v>
      </c>
      <c r="H214" s="24">
        <v>0.45</v>
      </c>
      <c r="I214" s="24">
        <v>1.01730831020305</v>
      </c>
      <c r="J214" s="4">
        <v>0.4</v>
      </c>
      <c r="K214" s="24">
        <v>0.96799999999999997</v>
      </c>
      <c r="L214" s="4">
        <v>1.0714285714285701</v>
      </c>
      <c r="M214" s="39">
        <v>0.2</v>
      </c>
      <c r="N214" s="18">
        <v>0.192</v>
      </c>
      <c r="O214" s="18">
        <v>0.483870967741935</v>
      </c>
      <c r="P214" s="18">
        <v>0.59200000000000097</v>
      </c>
      <c r="Q214" s="18">
        <v>8.0645161290322995E-2</v>
      </c>
      <c r="R214" s="18">
        <v>0.2</v>
      </c>
      <c r="S214" s="18">
        <v>0.183999999999999</v>
      </c>
      <c r="T214" s="18">
        <v>0.50691244239631295</v>
      </c>
    </row>
    <row r="215" spans="1:20">
      <c r="E215" s="3" t="s">
        <v>37</v>
      </c>
      <c r="F215">
        <v>90</v>
      </c>
      <c r="G215" s="3">
        <v>555.42323856181201</v>
      </c>
      <c r="H215" s="24">
        <v>0.45</v>
      </c>
      <c r="I215" s="24">
        <v>1.02566608159752</v>
      </c>
      <c r="J215" s="4">
        <v>0.4</v>
      </c>
      <c r="K215" s="24">
        <v>0.96799999999999997</v>
      </c>
      <c r="L215" s="4">
        <v>1.0714285714285701</v>
      </c>
      <c r="M215" s="39">
        <v>0.2</v>
      </c>
      <c r="N215">
        <v>0.192</v>
      </c>
      <c r="O215">
        <v>0.483870967741935</v>
      </c>
      <c r="P215">
        <v>0.59200000000000097</v>
      </c>
      <c r="Q215">
        <v>8.0645161290322995E-2</v>
      </c>
      <c r="R215">
        <v>0.2</v>
      </c>
      <c r="S215">
        <v>0.183999999999999</v>
      </c>
      <c r="T215">
        <v>0.50691244239631295</v>
      </c>
    </row>
    <row r="216" spans="1:20" s="18" customFormat="1">
      <c r="A216" s="18">
        <v>76</v>
      </c>
      <c r="B216" s="18">
        <v>15</v>
      </c>
      <c r="D216" s="18">
        <f t="shared" ref="D216" si="103">AVERAGE(G216:G217)/10</f>
        <v>38.769705073511645</v>
      </c>
      <c r="E216" s="22" t="s">
        <v>36</v>
      </c>
      <c r="F216" s="18">
        <v>150</v>
      </c>
      <c r="G216" s="22">
        <v>387.81939353341301</v>
      </c>
      <c r="H216" s="24">
        <v>0.75</v>
      </c>
      <c r="I216" s="24">
        <v>1.0225902753599501</v>
      </c>
      <c r="J216" s="4">
        <v>0.4</v>
      </c>
      <c r="K216" s="24">
        <v>0.63200000000000101</v>
      </c>
      <c r="L216" s="4">
        <v>0.70276497695852502</v>
      </c>
      <c r="M216" s="39">
        <v>0.2</v>
      </c>
      <c r="N216" s="18">
        <v>0.192</v>
      </c>
      <c r="O216" s="18">
        <v>0.31105990783410098</v>
      </c>
      <c r="P216" s="18">
        <v>0.248</v>
      </c>
      <c r="Q216" s="18">
        <v>0.11520737327189</v>
      </c>
      <c r="R216" s="18">
        <v>0.2</v>
      </c>
      <c r="S216" s="18">
        <v>0.192</v>
      </c>
      <c r="T216" s="18">
        <v>0.27649769585253398</v>
      </c>
    </row>
    <row r="217" spans="1:20">
      <c r="E217" s="3" t="s">
        <v>37</v>
      </c>
      <c r="F217">
        <v>150</v>
      </c>
      <c r="G217" s="3">
        <v>387.57470793682</v>
      </c>
      <c r="H217" s="24">
        <v>0.75</v>
      </c>
      <c r="I217" s="24">
        <v>1.0218980299823399</v>
      </c>
      <c r="J217" s="4">
        <v>0.4</v>
      </c>
      <c r="K217" s="24">
        <v>0.63200000000000101</v>
      </c>
      <c r="L217" s="4">
        <v>0.70276497695852502</v>
      </c>
      <c r="M217" s="39">
        <v>0.2</v>
      </c>
      <c r="N217">
        <v>0.192</v>
      </c>
      <c r="O217">
        <v>0.31105990783410098</v>
      </c>
      <c r="P217">
        <v>0.248</v>
      </c>
      <c r="Q217">
        <v>0.11520737327189</v>
      </c>
      <c r="R217">
        <v>0.2</v>
      </c>
      <c r="S217">
        <v>0.192</v>
      </c>
      <c r="T217">
        <v>0.27649769585253398</v>
      </c>
    </row>
    <row r="218" spans="1:20" s="18" customFormat="1">
      <c r="A218" s="18">
        <v>77</v>
      </c>
      <c r="B218" s="18">
        <v>12</v>
      </c>
      <c r="D218" s="18">
        <f t="shared" ref="D218" si="104">AVERAGE(G218:G219)/10</f>
        <v>41.525659105108851</v>
      </c>
      <c r="E218" s="22" t="s">
        <v>36</v>
      </c>
      <c r="F218" s="18">
        <v>120</v>
      </c>
      <c r="G218" s="22">
        <v>415.167043162813</v>
      </c>
      <c r="H218" s="24">
        <v>0.6</v>
      </c>
      <c r="I218" s="24">
        <v>1.0345282098569299</v>
      </c>
      <c r="J218" s="4">
        <v>0.4</v>
      </c>
      <c r="K218" s="24">
        <v>0.72000000000000097</v>
      </c>
      <c r="L218" s="4">
        <v>0.79493087557603703</v>
      </c>
      <c r="M218" s="39">
        <v>0.2</v>
      </c>
      <c r="N218" s="18">
        <v>0.192</v>
      </c>
      <c r="O218" s="18">
        <v>0.36866359447004599</v>
      </c>
      <c r="P218" s="18">
        <v>0.33600000000000102</v>
      </c>
      <c r="Q218" s="18">
        <v>3.45622119815676E-2</v>
      </c>
      <c r="R218" s="18">
        <v>0.2</v>
      </c>
      <c r="S218" s="18">
        <v>0.191999999999999</v>
      </c>
      <c r="T218" s="18">
        <v>0.39170506912442399</v>
      </c>
    </row>
    <row r="219" spans="1:20">
      <c r="E219" s="3" t="s">
        <v>37</v>
      </c>
      <c r="F219">
        <v>120</v>
      </c>
      <c r="G219" s="3">
        <v>415.34613893936398</v>
      </c>
      <c r="H219" s="24">
        <v>0.6</v>
      </c>
      <c r="I219" s="24">
        <v>1.01919201094626</v>
      </c>
      <c r="J219" s="4">
        <v>0.4</v>
      </c>
      <c r="K219" s="24">
        <v>0.72000000000000097</v>
      </c>
      <c r="L219" s="4">
        <v>0.79493087557603703</v>
      </c>
      <c r="M219" s="39">
        <v>0.2</v>
      </c>
      <c r="N219">
        <v>0.192</v>
      </c>
      <c r="O219">
        <v>0.36866359447004599</v>
      </c>
      <c r="P219">
        <v>0.33600000000000102</v>
      </c>
      <c r="Q219">
        <v>3.45622119815676E-2</v>
      </c>
      <c r="R219">
        <v>0.2</v>
      </c>
      <c r="S219">
        <v>0.191999999999999</v>
      </c>
      <c r="T219">
        <v>0.39170506912442399</v>
      </c>
    </row>
    <row r="220" spans="1:20" s="18" customFormat="1">
      <c r="A220" s="18">
        <v>78</v>
      </c>
      <c r="B220" s="18">
        <v>11</v>
      </c>
      <c r="D220" s="18">
        <f t="shared" ref="D220" si="105">AVERAGE(G220:G221)/10</f>
        <v>42.7931085881944</v>
      </c>
      <c r="E220" s="22" t="s">
        <v>36</v>
      </c>
      <c r="F220" s="18">
        <v>110</v>
      </c>
      <c r="G220" s="22">
        <v>427.43979958847598</v>
      </c>
      <c r="H220" s="24">
        <v>0.55000000000000004</v>
      </c>
      <c r="I220" s="24">
        <v>1.0115253790684</v>
      </c>
      <c r="J220" s="4">
        <v>0.4</v>
      </c>
      <c r="K220" s="24">
        <v>0.76800000000000002</v>
      </c>
      <c r="L220" s="4">
        <v>0.82949308755760298</v>
      </c>
      <c r="M220" s="39">
        <v>0.2</v>
      </c>
      <c r="N220" s="18">
        <v>0.192</v>
      </c>
      <c r="O220" s="18">
        <v>0.39170506912442399</v>
      </c>
      <c r="P220" s="18">
        <v>0.38399999999999901</v>
      </c>
      <c r="Q220" s="18">
        <v>3.45622119815676E-2</v>
      </c>
      <c r="R220" s="18">
        <v>0.2</v>
      </c>
      <c r="S220" s="18">
        <v>0.192</v>
      </c>
      <c r="T220" s="18">
        <v>0.40322580645161199</v>
      </c>
    </row>
    <row r="221" spans="1:20">
      <c r="E221" s="3" t="s">
        <v>37</v>
      </c>
      <c r="F221">
        <v>110</v>
      </c>
      <c r="G221" s="3">
        <v>428.42237217541202</v>
      </c>
      <c r="H221" s="24">
        <v>0.55000000000000004</v>
      </c>
      <c r="I221" s="24">
        <v>1.0200494659752299</v>
      </c>
      <c r="J221" s="4">
        <v>0.4</v>
      </c>
      <c r="K221" s="24">
        <v>0.76800000000000002</v>
      </c>
      <c r="L221" s="4">
        <v>0.82949308755760298</v>
      </c>
      <c r="M221" s="39">
        <v>0.2</v>
      </c>
      <c r="N221">
        <v>0.192</v>
      </c>
      <c r="O221">
        <v>0.39170506912442399</v>
      </c>
      <c r="P221">
        <v>0.38399999999999901</v>
      </c>
      <c r="Q221">
        <v>3.45622119815676E-2</v>
      </c>
      <c r="R221">
        <v>0.2</v>
      </c>
      <c r="S221">
        <v>0.192</v>
      </c>
      <c r="T221">
        <v>0.40322580645161199</v>
      </c>
    </row>
    <row r="222" spans="1:20" s="18" customFormat="1">
      <c r="A222" s="18">
        <v>79</v>
      </c>
      <c r="B222" s="18">
        <v>10</v>
      </c>
      <c r="D222" s="18">
        <f t="shared" ref="D222" si="106">AVERAGE(G222:G223)/10</f>
        <v>46.937466573413452</v>
      </c>
      <c r="E222" s="22" t="s">
        <v>36</v>
      </c>
      <c r="F222" s="18">
        <v>100</v>
      </c>
      <c r="G222" s="22">
        <v>468.79932861575401</v>
      </c>
      <c r="H222" s="24">
        <v>0.5</v>
      </c>
      <c r="I222" s="24">
        <v>1.0188255285769401</v>
      </c>
      <c r="J222" s="4">
        <v>0.4</v>
      </c>
      <c r="K222" s="24">
        <v>0.84000000000000097</v>
      </c>
      <c r="L222" s="4">
        <v>0.93317972350230405</v>
      </c>
      <c r="M222" s="39">
        <v>0.2</v>
      </c>
      <c r="N222" s="18">
        <v>0.192</v>
      </c>
      <c r="O222" s="18">
        <v>0.43778801843317999</v>
      </c>
      <c r="P222" s="18">
        <v>0.46400000000000002</v>
      </c>
      <c r="Q222" s="18">
        <v>4.6082949308755297E-2</v>
      </c>
      <c r="R222" s="18">
        <v>0.2</v>
      </c>
      <c r="S222" s="18">
        <v>0.184000000000001</v>
      </c>
      <c r="T222" s="18">
        <v>0.44930875576036899</v>
      </c>
    </row>
    <row r="223" spans="1:20">
      <c r="E223" s="3" t="s">
        <v>37</v>
      </c>
      <c r="F223">
        <v>100</v>
      </c>
      <c r="G223" s="3">
        <v>469.95000285251501</v>
      </c>
      <c r="H223" s="24">
        <v>0.5</v>
      </c>
      <c r="I223" s="24">
        <v>1.0212271664008901</v>
      </c>
      <c r="J223" s="4">
        <v>0.4</v>
      </c>
      <c r="K223" s="24">
        <v>0.84000000000000097</v>
      </c>
      <c r="L223" s="4">
        <v>0.93317972350230405</v>
      </c>
      <c r="M223" s="39">
        <v>0.2</v>
      </c>
      <c r="N223">
        <v>0.184</v>
      </c>
      <c r="O223">
        <v>0.43778801843317999</v>
      </c>
      <c r="P223">
        <v>0.46400000000000002</v>
      </c>
      <c r="Q223">
        <v>4.6082949308755297E-2</v>
      </c>
      <c r="R223">
        <v>0.2</v>
      </c>
      <c r="S223">
        <v>0.192</v>
      </c>
      <c r="T223">
        <v>0.44930875576036899</v>
      </c>
    </row>
    <row r="224" spans="1:20" s="18" customFormat="1">
      <c r="A224" s="18">
        <v>80</v>
      </c>
      <c r="B224" s="18">
        <v>13</v>
      </c>
      <c r="D224" s="18">
        <f t="shared" ref="D224" si="107">AVERAGE(G224:G225)/10</f>
        <v>50.721912225554107</v>
      </c>
      <c r="E224" s="22" t="s">
        <v>36</v>
      </c>
      <c r="F224" s="18">
        <v>130</v>
      </c>
      <c r="G224" s="22">
        <v>507.148386589219</v>
      </c>
      <c r="H224" s="24">
        <v>0.65</v>
      </c>
      <c r="I224" s="24">
        <v>1.036030270033</v>
      </c>
      <c r="J224" s="4">
        <v>0.4</v>
      </c>
      <c r="K224" s="24">
        <v>0.79199999999999904</v>
      </c>
      <c r="L224" s="4">
        <v>0.89861751152073799</v>
      </c>
      <c r="M224" s="39">
        <v>0.2</v>
      </c>
      <c r="N224" s="18">
        <v>0.191999999999999</v>
      </c>
      <c r="O224" s="18">
        <v>0.35714285714285698</v>
      </c>
      <c r="P224" s="18">
        <v>0.40799999999999997</v>
      </c>
      <c r="Q224" s="18">
        <v>0.16129032258064599</v>
      </c>
      <c r="R224" s="18">
        <v>0.2</v>
      </c>
      <c r="S224" s="18">
        <v>0.191999999999999</v>
      </c>
      <c r="T224" s="18">
        <v>0.38018433179723499</v>
      </c>
    </row>
    <row r="225" spans="1:20">
      <c r="E225" s="3" t="s">
        <v>37</v>
      </c>
      <c r="F225">
        <v>130</v>
      </c>
      <c r="G225" s="3">
        <v>507.28985792186302</v>
      </c>
      <c r="H225" s="24">
        <v>0.65</v>
      </c>
      <c r="I225" s="24">
        <v>1.0220014869484699</v>
      </c>
      <c r="J225" s="4">
        <v>0.4</v>
      </c>
      <c r="K225" s="24">
        <v>0.79199999999999904</v>
      </c>
      <c r="L225" s="4">
        <v>0.89861751152073799</v>
      </c>
      <c r="M225" s="39">
        <v>0.2</v>
      </c>
      <c r="N225">
        <v>0.191999999999999</v>
      </c>
      <c r="O225">
        <v>0.35714285714285698</v>
      </c>
      <c r="P225">
        <v>0.40799999999999997</v>
      </c>
      <c r="Q225">
        <v>0.16129032258064599</v>
      </c>
      <c r="R225">
        <v>0.2</v>
      </c>
      <c r="S225">
        <v>0.191999999999999</v>
      </c>
      <c r="T225">
        <v>0.38018433179723499</v>
      </c>
    </row>
    <row r="226" spans="1:20" s="18" customFormat="1">
      <c r="A226" s="18">
        <v>90</v>
      </c>
      <c r="B226" s="18">
        <v>10</v>
      </c>
      <c r="D226" s="18">
        <f t="shared" ref="D226" si="108">AVERAGE(G226:G227)/10</f>
        <v>38.529680008895454</v>
      </c>
      <c r="E226" s="22" t="s">
        <v>36</v>
      </c>
      <c r="F226" s="18">
        <v>100</v>
      </c>
      <c r="G226" s="22">
        <v>384.434607548141</v>
      </c>
      <c r="H226" s="24">
        <v>0.5</v>
      </c>
      <c r="I226" s="24">
        <v>0.96813480223285397</v>
      </c>
      <c r="J226" s="4">
        <v>0.4</v>
      </c>
      <c r="K226" s="24">
        <v>0.76000000000000101</v>
      </c>
      <c r="L226" s="4">
        <v>0.84101382488479304</v>
      </c>
      <c r="M226" s="39">
        <v>0.2</v>
      </c>
      <c r="N226" s="18">
        <v>0.191999999999999</v>
      </c>
      <c r="O226" s="18">
        <v>0.41474654377880299</v>
      </c>
      <c r="P226" s="18">
        <v>0.376000000000001</v>
      </c>
      <c r="Q226" s="18">
        <v>1.1520737327188601E-2</v>
      </c>
      <c r="R226" s="18">
        <v>0.2</v>
      </c>
      <c r="S226" s="18">
        <v>0.192</v>
      </c>
      <c r="T226" s="18">
        <v>0.41474654377880199</v>
      </c>
    </row>
    <row r="227" spans="1:20">
      <c r="E227" s="3" t="s">
        <v>37</v>
      </c>
      <c r="F227">
        <v>100</v>
      </c>
      <c r="G227" s="3">
        <v>386.15899262976802</v>
      </c>
      <c r="H227" s="24">
        <v>0.5</v>
      </c>
      <c r="I227" s="24">
        <v>0.96989098216160097</v>
      </c>
      <c r="J227" s="4">
        <v>0.4</v>
      </c>
      <c r="K227" s="24">
        <v>0.76000000000000101</v>
      </c>
      <c r="L227" s="4">
        <v>0.84101382488479304</v>
      </c>
      <c r="M227" s="39">
        <v>0.2</v>
      </c>
      <c r="N227">
        <v>0.191999999999999</v>
      </c>
      <c r="O227">
        <v>0.41474654377880299</v>
      </c>
      <c r="P227">
        <v>0.376000000000001</v>
      </c>
      <c r="Q227">
        <v>1.1520737327188601E-2</v>
      </c>
      <c r="R227">
        <v>0.2</v>
      </c>
      <c r="S227">
        <v>0.192</v>
      </c>
      <c r="T227">
        <v>0.41474654377880199</v>
      </c>
    </row>
    <row r="228" spans="1:20" s="18" customFormat="1">
      <c r="A228" s="18">
        <v>96</v>
      </c>
      <c r="B228" s="18">
        <v>10</v>
      </c>
      <c r="D228" s="18">
        <f t="shared" ref="D228" si="109">AVERAGE(G228:G229)/10</f>
        <v>58.462907675961695</v>
      </c>
      <c r="E228" s="22" t="s">
        <v>36</v>
      </c>
      <c r="F228" s="18">
        <v>100</v>
      </c>
      <c r="G228" s="22">
        <v>583.87736912634398</v>
      </c>
      <c r="H228" s="24">
        <v>0.5</v>
      </c>
      <c r="I228" s="24">
        <v>1.01473760533068</v>
      </c>
      <c r="J228" s="4">
        <v>0.4</v>
      </c>
      <c r="K228" s="24">
        <v>0.95199999999999996</v>
      </c>
      <c r="L228" s="4">
        <v>1.036866359447</v>
      </c>
      <c r="M228" s="39">
        <v>0.2</v>
      </c>
      <c r="N228" s="18">
        <v>0.192</v>
      </c>
      <c r="O228" s="18">
        <v>0.43778801843317899</v>
      </c>
      <c r="P228" s="18">
        <v>0.56000000000000005</v>
      </c>
      <c r="Q228" s="18">
        <v>0.14976958525345699</v>
      </c>
      <c r="R228" s="18">
        <v>0.2</v>
      </c>
      <c r="S228" s="18">
        <v>0.2</v>
      </c>
      <c r="T228" s="18">
        <v>0.44930875576036799</v>
      </c>
    </row>
    <row r="229" spans="1:20">
      <c r="E229" s="3" t="s">
        <v>37</v>
      </c>
      <c r="F229">
        <v>100</v>
      </c>
      <c r="G229" s="3">
        <v>585.38078439288995</v>
      </c>
      <c r="H229" s="24">
        <v>0.5</v>
      </c>
      <c r="I229" s="24">
        <v>1.0155126613561101</v>
      </c>
      <c r="J229" s="4">
        <v>0.4</v>
      </c>
      <c r="K229" s="24">
        <v>0.95199999999999996</v>
      </c>
      <c r="L229" s="4">
        <v>1.036866359447</v>
      </c>
      <c r="M229" s="39">
        <v>0.2</v>
      </c>
      <c r="N229">
        <v>0.192</v>
      </c>
      <c r="O229">
        <v>0.43778801843317899</v>
      </c>
      <c r="P229">
        <v>0.56799999999999995</v>
      </c>
      <c r="Q229">
        <v>0.14976958525345699</v>
      </c>
      <c r="R229">
        <v>0.2</v>
      </c>
      <c r="S229">
        <v>0.192</v>
      </c>
      <c r="T229">
        <v>0.44930875576036799</v>
      </c>
    </row>
    <row r="230" spans="1:20" s="18" customFormat="1">
      <c r="A230" s="18">
        <v>100</v>
      </c>
      <c r="B230" s="18">
        <v>10</v>
      </c>
      <c r="D230" s="18">
        <f t="shared" ref="D230" si="110">AVERAGE(G230:G231)/10</f>
        <v>45.69778389752495</v>
      </c>
      <c r="E230" s="22" t="s">
        <v>36</v>
      </c>
      <c r="F230" s="18">
        <v>100</v>
      </c>
      <c r="G230" s="22">
        <v>457.02971755061498</v>
      </c>
      <c r="H230" s="24">
        <v>0.5</v>
      </c>
      <c r="I230" s="24">
        <v>1.01880784861622</v>
      </c>
      <c r="J230" s="4">
        <v>0.4</v>
      </c>
      <c r="K230" s="24">
        <v>0.83199999999999996</v>
      </c>
      <c r="L230" s="4">
        <v>0.92165898617511599</v>
      </c>
      <c r="M230" s="39">
        <v>0.2</v>
      </c>
      <c r="N230" s="18">
        <v>0.19999999999999901</v>
      </c>
      <c r="O230" s="18">
        <v>0.460829493087558</v>
      </c>
      <c r="P230" s="18">
        <v>0.46400000000000002</v>
      </c>
      <c r="Q230" s="18">
        <v>1.1520737327188601E-2</v>
      </c>
      <c r="R230" s="18">
        <v>0.2</v>
      </c>
      <c r="S230" s="18">
        <v>0.16800000000000001</v>
      </c>
      <c r="T230" s="18">
        <v>0.44930875576036899</v>
      </c>
    </row>
    <row r="231" spans="1:20">
      <c r="E231" s="3" t="s">
        <v>37</v>
      </c>
      <c r="F231">
        <v>100</v>
      </c>
      <c r="G231" s="3">
        <v>456.92596039988399</v>
      </c>
      <c r="H231" s="24">
        <v>0.5</v>
      </c>
      <c r="I231" s="24">
        <v>1.02078384433236</v>
      </c>
      <c r="J231" s="4">
        <v>0.4</v>
      </c>
      <c r="K231" s="24">
        <v>0.83199999999999996</v>
      </c>
      <c r="L231" s="4">
        <v>0.92165898617511599</v>
      </c>
      <c r="M231" s="39">
        <v>0.2</v>
      </c>
      <c r="N231">
        <v>0.191999999999999</v>
      </c>
      <c r="O231">
        <v>0.460829493087558</v>
      </c>
      <c r="P231">
        <v>0.45600000000000002</v>
      </c>
      <c r="Q231">
        <v>1.1520737327188601E-2</v>
      </c>
      <c r="R231">
        <v>0.2</v>
      </c>
      <c r="S231">
        <v>0.184</v>
      </c>
      <c r="T231">
        <v>0.44930875576036899</v>
      </c>
    </row>
    <row r="232" spans="1:20" s="18" customFormat="1">
      <c r="A232" s="18">
        <v>104</v>
      </c>
      <c r="B232" s="18">
        <v>10</v>
      </c>
      <c r="D232" s="18">
        <f t="shared" ref="D232" si="111">AVERAGE(G232:G233)/10</f>
        <v>52.240236078549358</v>
      </c>
      <c r="E232" s="22" t="s">
        <v>36</v>
      </c>
      <c r="F232" s="18">
        <v>100</v>
      </c>
      <c r="G232" s="22">
        <v>521.74442429906003</v>
      </c>
      <c r="H232" s="24">
        <v>0.5</v>
      </c>
      <c r="I232" s="24">
        <v>1.02228832450096</v>
      </c>
      <c r="J232" s="4">
        <v>0.4</v>
      </c>
      <c r="K232" s="24">
        <v>0.89600000000000002</v>
      </c>
      <c r="L232" s="4">
        <v>0.97926267281106005</v>
      </c>
      <c r="M232" s="39">
        <v>0.2</v>
      </c>
      <c r="N232" s="18">
        <v>0.192</v>
      </c>
      <c r="O232" s="18">
        <v>0.43778801843317999</v>
      </c>
      <c r="P232" s="18">
        <v>0.51200000000000001</v>
      </c>
      <c r="Q232" s="18">
        <v>8.0645161290322107E-2</v>
      </c>
      <c r="R232" s="18">
        <v>0.2</v>
      </c>
      <c r="S232" s="18">
        <v>0.192</v>
      </c>
      <c r="T232" s="18">
        <v>0.460829493087558</v>
      </c>
    </row>
    <row r="233" spans="1:20">
      <c r="E233" s="3" t="s">
        <v>37</v>
      </c>
      <c r="F233">
        <v>100</v>
      </c>
      <c r="G233" s="3">
        <v>523.06029727192697</v>
      </c>
      <c r="H233" s="24">
        <v>0.5</v>
      </c>
      <c r="I233" s="24">
        <v>1.0158916025026901</v>
      </c>
      <c r="J233" s="4">
        <v>0.4</v>
      </c>
      <c r="K233" s="24">
        <v>0.89600000000000002</v>
      </c>
      <c r="L233" s="4">
        <v>0.97926267281106005</v>
      </c>
      <c r="M233" s="39">
        <v>0.2</v>
      </c>
      <c r="N233">
        <v>0.192</v>
      </c>
      <c r="O233">
        <v>0.43778801843317999</v>
      </c>
      <c r="P233">
        <v>0.51200000000000001</v>
      </c>
      <c r="Q233">
        <v>8.0645161290322107E-2</v>
      </c>
      <c r="R233">
        <v>0.2</v>
      </c>
      <c r="S233">
        <v>0.192</v>
      </c>
      <c r="T233">
        <v>0.460829493087558</v>
      </c>
    </row>
    <row r="234" spans="1:20" s="33" customFormat="1">
      <c r="A234" s="33" t="s">
        <v>38</v>
      </c>
      <c r="E234" s="34"/>
      <c r="H234" s="35"/>
      <c r="I234" s="35"/>
      <c r="K234" s="36">
        <f>AVERAGE(K142:K233)</f>
        <v>0.93400000000000072</v>
      </c>
      <c r="L234" s="42">
        <f t="shared" ref="L234:T234" si="112">AVERAGE(L142:L233)</f>
        <v>1.0168302945301548</v>
      </c>
      <c r="M234" s="37"/>
      <c r="N234" s="42">
        <f t="shared" si="112"/>
        <v>0.19069565217391293</v>
      </c>
      <c r="O234" s="42">
        <f t="shared" si="112"/>
        <v>0.38519334802644772</v>
      </c>
      <c r="P234" s="42">
        <f t="shared" si="112"/>
        <v>0.55452173913043479</v>
      </c>
      <c r="Q234" s="42">
        <f t="shared" si="112"/>
        <v>0.24043277900220369</v>
      </c>
      <c r="R234" s="37"/>
      <c r="S234" s="42">
        <f t="shared" si="112"/>
        <v>0.18878260869565192</v>
      </c>
      <c r="T234" s="42">
        <f t="shared" si="112"/>
        <v>0.39120416750150272</v>
      </c>
    </row>
    <row r="235" spans="1:20">
      <c r="A235" t="s">
        <v>39</v>
      </c>
      <c r="K235" s="29">
        <f>STDEV(K142:K233)</f>
        <v>0.29230392131749039</v>
      </c>
    </row>
    <row r="236" spans="1:20">
      <c r="A236" t="s">
        <v>40</v>
      </c>
      <c r="K236" s="29">
        <f>K235/SQRT(46)</f>
        <v>4.3097861950797921E-2</v>
      </c>
    </row>
    <row r="238" spans="1:20">
      <c r="A238" t="s">
        <v>41</v>
      </c>
      <c r="K238" s="29">
        <f>MAX(K142:K233)</f>
        <v>1.784</v>
      </c>
    </row>
    <row r="239" spans="1:20">
      <c r="A239" t="s">
        <v>42</v>
      </c>
      <c r="K239" s="29">
        <f>MIN(K142:K233)</f>
        <v>0.624000000000001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"/>
  <sheetViews>
    <sheetView workbookViewId="0">
      <selection activeCell="K13" sqref="K13"/>
    </sheetView>
  </sheetViews>
  <sheetFormatPr baseColWidth="10" defaultRowHeight="15" x14ac:dyDescent="0"/>
  <sheetData>
    <row r="1" spans="1:23">
      <c r="A1" t="s">
        <v>0</v>
      </c>
      <c r="B1" s="1"/>
      <c r="C1" s="1"/>
      <c r="D1" s="2"/>
      <c r="E1" s="3"/>
      <c r="G1" s="4"/>
      <c r="H1" s="4"/>
      <c r="I1" s="4"/>
      <c r="J1" s="4"/>
      <c r="K1" s="39"/>
      <c r="U1" s="5"/>
      <c r="V1" s="6"/>
      <c r="W1" s="7"/>
    </row>
    <row r="2" spans="1:23">
      <c r="A2" t="s">
        <v>34</v>
      </c>
      <c r="B2" s="1"/>
      <c r="C2" s="1"/>
      <c r="D2" s="2"/>
      <c r="E2" s="3"/>
      <c r="G2" s="4"/>
      <c r="H2" s="4"/>
      <c r="I2" s="4"/>
      <c r="J2" s="4"/>
      <c r="K2" s="39"/>
      <c r="U2" s="5"/>
      <c r="V2" s="6"/>
      <c r="W2" s="7"/>
    </row>
    <row r="3" spans="1:23">
      <c r="B3" s="3"/>
      <c r="C3" s="3"/>
      <c r="D3" s="8"/>
      <c r="E3" s="3"/>
      <c r="G3" s="4"/>
      <c r="H3" s="4"/>
      <c r="I3" s="4"/>
      <c r="J3" s="4"/>
      <c r="K3" s="39"/>
      <c r="U3" s="5"/>
      <c r="V3" s="6"/>
      <c r="W3" s="7"/>
    </row>
    <row r="4" spans="1:23">
      <c r="A4" t="s">
        <v>50</v>
      </c>
      <c r="B4" s="3"/>
      <c r="C4" s="3"/>
      <c r="D4" s="43" t="s">
        <v>48</v>
      </c>
      <c r="E4" s="3"/>
      <c r="G4" s="4"/>
      <c r="H4" s="4"/>
      <c r="I4" s="4"/>
      <c r="J4" s="4"/>
      <c r="K4" s="39"/>
      <c r="U4" s="5"/>
      <c r="V4" s="6"/>
      <c r="W4" s="7"/>
    </row>
    <row r="5" spans="1:23">
      <c r="A5" s="9" t="s">
        <v>51</v>
      </c>
      <c r="B5" s="10"/>
      <c r="C5" s="10"/>
      <c r="D5" s="11"/>
      <c r="E5" s="10"/>
      <c r="F5" s="10"/>
      <c r="G5" s="12"/>
      <c r="H5" s="10"/>
      <c r="I5" s="12"/>
      <c r="J5" s="10"/>
      <c r="K5" s="40"/>
      <c r="L5" s="12"/>
      <c r="M5" s="10"/>
      <c r="N5" s="12"/>
      <c r="O5" s="10"/>
      <c r="R5" s="3"/>
      <c r="U5" s="5"/>
      <c r="V5" s="6"/>
      <c r="W5" s="7"/>
    </row>
    <row r="6" spans="1:23">
      <c r="A6" s="9"/>
      <c r="B6" s="10"/>
      <c r="C6" s="10"/>
      <c r="D6" s="11"/>
      <c r="E6" s="10"/>
      <c r="F6" s="10"/>
      <c r="G6" s="12"/>
      <c r="H6" s="10"/>
      <c r="I6" s="12"/>
      <c r="J6" s="10"/>
      <c r="K6" s="40"/>
      <c r="L6" s="12"/>
      <c r="M6" s="10"/>
      <c r="N6" s="12"/>
      <c r="O6" s="10"/>
      <c r="R6" s="3"/>
      <c r="U6" s="5"/>
      <c r="V6" s="6"/>
      <c r="W6" s="7"/>
    </row>
    <row r="7" spans="1:23">
      <c r="A7" s="19" t="s">
        <v>44</v>
      </c>
      <c r="B7" s="10"/>
      <c r="C7" s="10"/>
      <c r="D7" s="11"/>
      <c r="E7" s="10"/>
      <c r="F7" s="10"/>
      <c r="G7" s="12"/>
      <c r="H7" s="10"/>
      <c r="I7" s="12"/>
      <c r="J7" s="10"/>
      <c r="K7" s="40"/>
      <c r="L7" s="12"/>
      <c r="M7" s="10"/>
      <c r="N7" s="12"/>
      <c r="O7" s="10"/>
      <c r="R7" s="3"/>
      <c r="U7" s="5"/>
      <c r="V7" s="6"/>
      <c r="W7" s="7"/>
    </row>
    <row r="8" spans="1:23">
      <c r="A8" s="9" t="s">
        <v>47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78"/>
  <sheetViews>
    <sheetView tabSelected="1" topLeftCell="U23" workbookViewId="0">
      <selection activeCell="AK23" sqref="AK23"/>
    </sheetView>
  </sheetViews>
  <sheetFormatPr baseColWidth="10" defaultRowHeight="15" x14ac:dyDescent="0"/>
  <cols>
    <col min="21" max="21" width="5.6640625" style="50" customWidth="1"/>
    <col min="28" max="28" width="10.83203125" style="6"/>
    <col min="32" max="32" width="10.83203125" style="6"/>
    <col min="34" max="34" width="10.83203125" style="6"/>
  </cols>
  <sheetData>
    <row r="1" spans="1:35">
      <c r="A1" t="s">
        <v>0</v>
      </c>
      <c r="B1" s="1"/>
      <c r="C1" s="1"/>
      <c r="D1" s="2"/>
      <c r="E1" s="3"/>
      <c r="G1" s="4"/>
      <c r="H1" s="4"/>
      <c r="I1" s="4"/>
      <c r="J1" s="4"/>
      <c r="K1" s="39"/>
      <c r="U1" s="5"/>
      <c r="V1" s="7"/>
      <c r="W1" s="7"/>
    </row>
    <row r="2" spans="1:35">
      <c r="A2" t="s">
        <v>34</v>
      </c>
      <c r="B2" s="1"/>
      <c r="C2" s="1"/>
      <c r="D2" s="2"/>
      <c r="E2" s="3"/>
      <c r="G2" s="4"/>
      <c r="H2" s="4"/>
      <c r="I2" s="4"/>
      <c r="J2" s="4"/>
      <c r="K2" s="39"/>
      <c r="U2" s="5"/>
      <c r="V2" s="7"/>
      <c r="W2" s="7"/>
    </row>
    <row r="3" spans="1:35">
      <c r="B3" s="3"/>
      <c r="C3" s="3"/>
      <c r="D3" s="8"/>
      <c r="E3" s="3"/>
      <c r="G3" s="4"/>
      <c r="H3" s="4"/>
      <c r="I3" s="4"/>
      <c r="J3" s="4"/>
      <c r="K3" s="39"/>
      <c r="U3" s="5"/>
      <c r="V3" s="7"/>
      <c r="W3" s="7"/>
    </row>
    <row r="4" spans="1:35">
      <c r="A4" t="s">
        <v>49</v>
      </c>
      <c r="B4" s="3"/>
      <c r="C4" s="3"/>
      <c r="D4" s="43"/>
      <c r="E4" s="3"/>
      <c r="G4" s="4"/>
      <c r="H4" s="4"/>
      <c r="I4" s="4"/>
      <c r="J4" s="4"/>
      <c r="K4" s="39"/>
      <c r="U4" s="5"/>
      <c r="V4" s="7"/>
      <c r="W4" s="7"/>
    </row>
    <row r="5" spans="1:35">
      <c r="A5" s="9" t="s">
        <v>52</v>
      </c>
      <c r="B5" s="10"/>
      <c r="C5" s="10"/>
      <c r="D5" s="11"/>
      <c r="E5" s="10"/>
      <c r="F5" s="10"/>
      <c r="G5" s="12"/>
      <c r="H5" s="10"/>
      <c r="I5" s="12"/>
      <c r="J5" s="10"/>
      <c r="K5" s="40"/>
      <c r="L5" s="12"/>
      <c r="M5" s="10"/>
      <c r="N5" s="12"/>
      <c r="O5" s="10"/>
      <c r="R5" s="3"/>
      <c r="U5" s="5"/>
      <c r="V5" s="7"/>
      <c r="W5" s="7"/>
    </row>
    <row r="6" spans="1:35">
      <c r="A6" s="9"/>
      <c r="B6" s="10"/>
      <c r="C6" s="10"/>
      <c r="D6" s="11"/>
      <c r="E6" s="10"/>
      <c r="F6" s="10"/>
      <c r="G6" s="12"/>
      <c r="H6" s="10"/>
      <c r="I6" s="12"/>
      <c r="J6" s="10"/>
      <c r="K6" s="40"/>
      <c r="L6" s="12"/>
      <c r="M6" s="10"/>
      <c r="N6" s="12"/>
      <c r="O6" s="10"/>
      <c r="R6" s="3"/>
      <c r="U6" s="5"/>
      <c r="V6" s="7"/>
      <c r="W6" s="7"/>
    </row>
    <row r="7" spans="1:35">
      <c r="A7" s="19" t="s">
        <v>44</v>
      </c>
      <c r="B7" s="10"/>
      <c r="C7" s="10"/>
      <c r="D7" s="11"/>
      <c r="E7" s="10"/>
      <c r="F7" s="10"/>
      <c r="G7" s="12"/>
      <c r="H7" s="10"/>
      <c r="I7" s="12"/>
      <c r="J7" s="10"/>
      <c r="K7" s="40"/>
      <c r="L7" s="12"/>
      <c r="M7" s="10"/>
      <c r="N7" s="12"/>
      <c r="O7" s="10"/>
      <c r="R7" s="3"/>
      <c r="U7" s="5"/>
      <c r="V7" s="7"/>
      <c r="W7" s="7"/>
    </row>
    <row r="8" spans="1:35">
      <c r="A8" s="9" t="s">
        <v>47</v>
      </c>
    </row>
    <row r="9" spans="1:35" s="18" customFormat="1" ht="75">
      <c r="A9" s="13" t="s">
        <v>1</v>
      </c>
      <c r="B9" s="14" t="s">
        <v>2</v>
      </c>
      <c r="C9" s="14" t="s">
        <v>3</v>
      </c>
      <c r="D9" s="15" t="s">
        <v>4</v>
      </c>
      <c r="E9" s="14" t="s">
        <v>5</v>
      </c>
      <c r="F9" s="14" t="s">
        <v>6</v>
      </c>
      <c r="G9" s="14" t="s">
        <v>7</v>
      </c>
      <c r="H9" s="14" t="s">
        <v>8</v>
      </c>
      <c r="I9" s="14" t="s">
        <v>9</v>
      </c>
      <c r="J9" s="14" t="s">
        <v>10</v>
      </c>
      <c r="K9" s="44" t="s">
        <v>11</v>
      </c>
      <c r="L9" s="14" t="s">
        <v>12</v>
      </c>
      <c r="M9" s="14" t="s">
        <v>13</v>
      </c>
      <c r="N9" s="14" t="s">
        <v>14</v>
      </c>
      <c r="O9" s="14" t="s">
        <v>15</v>
      </c>
      <c r="P9" s="14" t="s">
        <v>16</v>
      </c>
      <c r="Q9" s="14" t="s">
        <v>17</v>
      </c>
      <c r="R9" s="14" t="s">
        <v>18</v>
      </c>
      <c r="S9" s="14" t="s">
        <v>19</v>
      </c>
      <c r="T9" s="14" t="s">
        <v>20</v>
      </c>
      <c r="U9" s="16"/>
      <c r="V9" s="14" t="s">
        <v>1</v>
      </c>
      <c r="W9" s="14" t="s">
        <v>21</v>
      </c>
      <c r="X9" s="14" t="s">
        <v>22</v>
      </c>
      <c r="Y9" s="14" t="s">
        <v>23</v>
      </c>
      <c r="Z9" s="14" t="s">
        <v>24</v>
      </c>
      <c r="AA9" s="14" t="s">
        <v>25</v>
      </c>
      <c r="AB9" s="17" t="s">
        <v>1</v>
      </c>
      <c r="AC9" s="14" t="s">
        <v>26</v>
      </c>
      <c r="AD9" s="14" t="s">
        <v>27</v>
      </c>
      <c r="AE9" s="14" t="s">
        <v>28</v>
      </c>
      <c r="AF9" s="17" t="s">
        <v>29</v>
      </c>
      <c r="AG9" s="14" t="s">
        <v>30</v>
      </c>
      <c r="AH9" s="17" t="s">
        <v>56</v>
      </c>
      <c r="AI9" s="14"/>
    </row>
    <row r="10" spans="1:35" s="4" customFormat="1">
      <c r="A10" s="20"/>
      <c r="B10" s="20"/>
      <c r="C10" s="20"/>
      <c r="D10" s="21"/>
      <c r="E10" s="20"/>
      <c r="F10" s="20"/>
      <c r="G10" s="20"/>
      <c r="H10" s="20"/>
      <c r="I10" s="20"/>
      <c r="J10" s="20"/>
      <c r="K10" s="45"/>
      <c r="L10" s="20"/>
      <c r="M10" s="20"/>
      <c r="N10" s="20"/>
      <c r="O10" s="20"/>
      <c r="P10" s="20"/>
      <c r="Q10" s="20"/>
      <c r="R10" s="20"/>
      <c r="S10" s="20"/>
      <c r="T10" s="20"/>
      <c r="U10" s="51"/>
      <c r="V10" s="20"/>
      <c r="W10" s="20"/>
      <c r="X10" s="20"/>
      <c r="Y10" s="20"/>
      <c r="Z10" s="20"/>
      <c r="AA10" s="20"/>
      <c r="AB10" s="47"/>
      <c r="AC10" s="20"/>
      <c r="AD10" s="20"/>
      <c r="AE10" s="20"/>
      <c r="AF10" s="47"/>
      <c r="AG10" s="20"/>
      <c r="AH10" s="47"/>
      <c r="AI10" s="20"/>
    </row>
    <row r="11" spans="1:35" s="18" customFormat="1">
      <c r="A11" s="18">
        <v>1</v>
      </c>
      <c r="B11" s="18">
        <v>1</v>
      </c>
      <c r="D11" s="18">
        <f>AVERAGE(G11:G12)/10</f>
        <v>2.9525542333794048</v>
      </c>
      <c r="E11" s="22" t="s">
        <v>36</v>
      </c>
      <c r="F11" s="18">
        <v>10</v>
      </c>
      <c r="G11" s="18">
        <v>29.477849907935099</v>
      </c>
      <c r="H11" s="18">
        <v>0.05</v>
      </c>
      <c r="I11" s="18">
        <v>5.1029222767688502E-2</v>
      </c>
      <c r="J11" s="18">
        <v>0.4</v>
      </c>
      <c r="K11" s="18">
        <v>0.68799999999999994</v>
      </c>
      <c r="L11" s="18">
        <v>0.81797235023041504</v>
      </c>
      <c r="M11" s="18">
        <v>0.2</v>
      </c>
      <c r="N11" s="18">
        <v>0.16800000000000001</v>
      </c>
      <c r="O11" s="18">
        <v>0.230414746543779</v>
      </c>
      <c r="P11" s="18">
        <v>0.32799999999999901</v>
      </c>
      <c r="Q11" s="18">
        <v>0.39170506912442399</v>
      </c>
      <c r="R11" s="18">
        <v>0.2</v>
      </c>
      <c r="S11" s="18">
        <v>0.192</v>
      </c>
      <c r="T11" s="18">
        <v>0.19585253456221199</v>
      </c>
      <c r="U11" s="52"/>
      <c r="V11" s="18">
        <v>1</v>
      </c>
      <c r="W11" s="18">
        <v>5.6915300000000002</v>
      </c>
      <c r="X11" s="18">
        <v>6.0416800000000004</v>
      </c>
      <c r="Y11" s="18">
        <v>6.0826000000000002</v>
      </c>
      <c r="Z11" s="18">
        <v>6.3246099999999998</v>
      </c>
      <c r="AA11" s="18">
        <v>0.35015000000000002</v>
      </c>
      <c r="AB11" s="48">
        <v>1</v>
      </c>
      <c r="AC11" s="18">
        <v>5.9039999999999999</v>
      </c>
      <c r="AD11" s="18">
        <v>6.0085699999999997</v>
      </c>
      <c r="AE11" s="18">
        <v>0.104569999999999</v>
      </c>
      <c r="AF11" s="48">
        <f>X11-AD11</f>
        <v>3.3110000000000639E-2</v>
      </c>
      <c r="AG11" s="18">
        <f>Y11-X11</f>
        <v>4.0919999999999845E-2</v>
      </c>
      <c r="AH11" s="6">
        <f>Z11-X11</f>
        <v>0.28292999999999946</v>
      </c>
    </row>
    <row r="12" spans="1:35">
      <c r="E12" s="3" t="s">
        <v>37</v>
      </c>
      <c r="F12">
        <v>10</v>
      </c>
      <c r="G12">
        <v>29.573234759653001</v>
      </c>
      <c r="H12">
        <v>0.05</v>
      </c>
      <c r="I12">
        <v>5.1719399657144997E-2</v>
      </c>
      <c r="J12">
        <v>0.4</v>
      </c>
      <c r="K12">
        <v>0.68000000000000105</v>
      </c>
      <c r="L12">
        <v>0.81797235023041504</v>
      </c>
      <c r="M12">
        <v>0.2</v>
      </c>
      <c r="N12">
        <v>0.16</v>
      </c>
      <c r="O12">
        <v>0.230414746543779</v>
      </c>
      <c r="P12">
        <v>0.38399999999999901</v>
      </c>
      <c r="Q12">
        <v>0.39170506912442399</v>
      </c>
      <c r="R12">
        <v>0.2</v>
      </c>
      <c r="S12">
        <v>0.13600000000000101</v>
      </c>
      <c r="T12">
        <v>0.19585253456221199</v>
      </c>
      <c r="V12">
        <v>2</v>
      </c>
      <c r="W12">
        <v>4.73848</v>
      </c>
      <c r="X12">
        <v>4.9706900000000003</v>
      </c>
      <c r="Y12">
        <v>5.0116100000000001</v>
      </c>
      <c r="Z12">
        <v>5.2624000000000004</v>
      </c>
      <c r="AA12">
        <v>0.23221</v>
      </c>
      <c r="AB12" s="6">
        <v>2</v>
      </c>
      <c r="AC12">
        <v>4.9039999999999999</v>
      </c>
      <c r="AD12">
        <v>4.9382900000000003</v>
      </c>
      <c r="AE12">
        <v>3.4290000000000397E-2</v>
      </c>
      <c r="AF12" s="48">
        <f t="shared" ref="AF12:AF70" si="0">X12-AD12</f>
        <v>3.2399999999999984E-2</v>
      </c>
      <c r="AG12" s="18">
        <f t="shared" ref="AG12:AG70" si="1">Y12-X12</f>
        <v>4.0919999999999845E-2</v>
      </c>
      <c r="AH12" s="6">
        <f t="shared" ref="AH12:AH70" si="2">Z12-X12</f>
        <v>0.29171000000000014</v>
      </c>
    </row>
    <row r="13" spans="1:35" s="18" customFormat="1">
      <c r="A13" s="18">
        <v>2</v>
      </c>
      <c r="B13" s="18">
        <v>2</v>
      </c>
      <c r="D13" s="18">
        <f t="shared" ref="D13" si="3">AVERAGE(G13:G14)/10</f>
        <v>4.6754797449389054</v>
      </c>
      <c r="E13" s="22" t="s">
        <v>36</v>
      </c>
      <c r="F13" s="18">
        <v>20</v>
      </c>
      <c r="G13" s="18">
        <v>46.711447003718703</v>
      </c>
      <c r="H13" s="18">
        <v>0.1</v>
      </c>
      <c r="I13" s="18">
        <v>0.102658282723027</v>
      </c>
      <c r="J13" s="18">
        <v>0.4</v>
      </c>
      <c r="K13" s="18">
        <v>0.59200000000000097</v>
      </c>
      <c r="L13" s="18">
        <v>0.69124423963133697</v>
      </c>
      <c r="M13" s="18">
        <v>0.2</v>
      </c>
      <c r="N13" s="18">
        <v>0.17600000000000099</v>
      </c>
      <c r="O13" s="18">
        <v>0.19585253456221299</v>
      </c>
      <c r="P13" s="18">
        <v>0.24</v>
      </c>
      <c r="Q13" s="18">
        <v>0.28801843317972298</v>
      </c>
      <c r="R13" s="18">
        <v>0.2</v>
      </c>
      <c r="S13" s="18">
        <v>0.17599999999999899</v>
      </c>
      <c r="T13" s="18">
        <v>0.207373271889401</v>
      </c>
      <c r="U13" s="52"/>
      <c r="V13" s="18">
        <v>3</v>
      </c>
      <c r="W13" s="18">
        <v>5.9645999999999999</v>
      </c>
      <c r="X13" s="18">
        <v>6.3617299999999997</v>
      </c>
      <c r="Y13" s="18">
        <v>6.40299</v>
      </c>
      <c r="Z13" s="18">
        <v>6.64499</v>
      </c>
      <c r="AA13" s="18">
        <v>0.39712999999999998</v>
      </c>
      <c r="AB13" s="48">
        <v>3</v>
      </c>
      <c r="AC13" s="18">
        <v>6.2960000000000003</v>
      </c>
      <c r="AD13" s="18">
        <v>6.3325699999999996</v>
      </c>
      <c r="AE13" s="18">
        <v>3.6569999999998402E-2</v>
      </c>
      <c r="AF13" s="48">
        <f t="shared" si="0"/>
        <v>2.9160000000000075E-2</v>
      </c>
      <c r="AG13" s="18">
        <f t="shared" si="1"/>
        <v>4.1260000000000296E-2</v>
      </c>
      <c r="AH13" s="6">
        <f t="shared" si="2"/>
        <v>0.28326000000000029</v>
      </c>
    </row>
    <row r="14" spans="1:35">
      <c r="E14" s="3" t="s">
        <v>37</v>
      </c>
      <c r="F14">
        <v>20</v>
      </c>
      <c r="G14">
        <v>46.798147895059401</v>
      </c>
      <c r="H14">
        <v>0.1</v>
      </c>
      <c r="I14">
        <v>0.105095544193478</v>
      </c>
      <c r="J14">
        <v>0.4</v>
      </c>
      <c r="K14">
        <v>0.60000000000000098</v>
      </c>
      <c r="L14">
        <v>0.69124423963133697</v>
      </c>
      <c r="M14">
        <v>0.2</v>
      </c>
      <c r="N14">
        <v>0.16800000000000101</v>
      </c>
      <c r="O14">
        <v>0.19585253456221299</v>
      </c>
      <c r="P14">
        <v>0.25600000000000001</v>
      </c>
      <c r="Q14">
        <v>0.28801843317972298</v>
      </c>
      <c r="R14">
        <v>0.2</v>
      </c>
      <c r="S14">
        <v>0.17599999999999899</v>
      </c>
      <c r="T14">
        <v>0.207373271889401</v>
      </c>
      <c r="V14">
        <v>4</v>
      </c>
      <c r="X14">
        <v>0.37003000000000003</v>
      </c>
      <c r="Y14">
        <v>0.41197</v>
      </c>
      <c r="Z14">
        <v>0.65430999999999995</v>
      </c>
      <c r="AB14" s="6">
        <v>4</v>
      </c>
      <c r="AF14"/>
      <c r="AG14" s="18">
        <f t="shared" si="1"/>
        <v>4.1939999999999977E-2</v>
      </c>
      <c r="AH14" s="6">
        <f t="shared" si="2"/>
        <v>0.28427999999999992</v>
      </c>
    </row>
    <row r="15" spans="1:35" s="18" customFormat="1">
      <c r="A15" s="18">
        <v>3</v>
      </c>
      <c r="B15" s="18">
        <v>3</v>
      </c>
      <c r="D15" s="18">
        <f t="shared" ref="D15" si="4">AVERAGE(G15:G16)/10</f>
        <v>7.9955055884102393</v>
      </c>
      <c r="E15" s="22" t="s">
        <v>36</v>
      </c>
      <c r="F15" s="18">
        <v>30</v>
      </c>
      <c r="G15" s="18">
        <v>79.770967139462002</v>
      </c>
      <c r="H15" s="18">
        <v>0.15</v>
      </c>
      <c r="I15" s="18">
        <v>0.156171173133373</v>
      </c>
      <c r="J15" s="18">
        <v>0.4</v>
      </c>
      <c r="K15" s="18">
        <v>0.67200000000000004</v>
      </c>
      <c r="L15" s="18">
        <v>0.79493087557603703</v>
      </c>
      <c r="M15" s="18">
        <v>0.2</v>
      </c>
      <c r="N15" s="18">
        <v>0.17599999999999999</v>
      </c>
      <c r="O15" s="18">
        <v>0.230414746543778</v>
      </c>
      <c r="P15" s="18">
        <v>0.31999999999999901</v>
      </c>
      <c r="Q15" s="18">
        <v>0.32258064516128998</v>
      </c>
      <c r="R15" s="18">
        <v>0.2</v>
      </c>
      <c r="S15" s="18">
        <v>0.17599999999999999</v>
      </c>
      <c r="T15" s="18">
        <v>0.241935483870968</v>
      </c>
      <c r="U15" s="52"/>
      <c r="V15" s="18">
        <v>5</v>
      </c>
      <c r="W15" s="18">
        <v>4.33969</v>
      </c>
      <c r="X15" s="18">
        <v>4.63307</v>
      </c>
      <c r="Y15" s="18">
        <v>4.6739899999999999</v>
      </c>
      <c r="Z15" s="18">
        <v>4.9160000000000004</v>
      </c>
      <c r="AA15" s="18">
        <v>0.29337999999999997</v>
      </c>
      <c r="AB15" s="48">
        <v>5</v>
      </c>
      <c r="AC15" s="18">
        <v>4.5679999999999996</v>
      </c>
      <c r="AD15" s="18">
        <v>4.6034300000000004</v>
      </c>
      <c r="AE15" s="18">
        <v>3.5429999999999899E-2</v>
      </c>
      <c r="AF15" s="48">
        <f t="shared" si="0"/>
        <v>2.9639999999999667E-2</v>
      </c>
      <c r="AG15" s="18">
        <f t="shared" si="1"/>
        <v>4.0919999999999845E-2</v>
      </c>
      <c r="AH15" s="6">
        <f t="shared" si="2"/>
        <v>0.28293000000000035</v>
      </c>
    </row>
    <row r="16" spans="1:35">
      <c r="E16" s="3" t="s">
        <v>37</v>
      </c>
      <c r="F16">
        <v>30</v>
      </c>
      <c r="G16">
        <v>80.139144628742798</v>
      </c>
      <c r="H16">
        <v>0.15</v>
      </c>
      <c r="I16">
        <v>0.15584302740442299</v>
      </c>
      <c r="J16">
        <v>0.4</v>
      </c>
      <c r="K16">
        <v>0.67200000000000004</v>
      </c>
      <c r="L16">
        <v>0.79493087557603703</v>
      </c>
      <c r="M16">
        <v>0.2</v>
      </c>
      <c r="N16">
        <v>0.17599999999999999</v>
      </c>
      <c r="O16">
        <v>0.230414746543778</v>
      </c>
      <c r="P16">
        <v>0.32799999999999901</v>
      </c>
      <c r="Q16">
        <v>0.32258064516128998</v>
      </c>
      <c r="R16">
        <v>0.2</v>
      </c>
      <c r="S16">
        <v>0.16800000000000001</v>
      </c>
      <c r="T16">
        <v>0.241935483870968</v>
      </c>
      <c r="V16">
        <v>6</v>
      </c>
      <c r="W16">
        <v>5.7040300000000004</v>
      </c>
      <c r="X16">
        <v>6.0457400000000003</v>
      </c>
      <c r="Y16">
        <v>6.0866600000000002</v>
      </c>
      <c r="Z16">
        <v>6.3293400000000002</v>
      </c>
      <c r="AA16">
        <v>0.34171000000000001</v>
      </c>
      <c r="AB16" s="6">
        <v>6</v>
      </c>
      <c r="AC16">
        <v>5.9279999999999999</v>
      </c>
      <c r="AD16">
        <v>6.0091400000000004</v>
      </c>
      <c r="AE16">
        <v>8.1139999999999601E-2</v>
      </c>
      <c r="AF16" s="48">
        <f t="shared" si="0"/>
        <v>3.6599999999999966E-2</v>
      </c>
      <c r="AG16" s="18">
        <f t="shared" si="1"/>
        <v>4.0919999999999845E-2</v>
      </c>
      <c r="AH16" s="6">
        <f t="shared" si="2"/>
        <v>0.28359999999999985</v>
      </c>
    </row>
    <row r="17" spans="1:34" s="18" customFormat="1">
      <c r="A17" s="18">
        <v>4</v>
      </c>
      <c r="B17" s="18">
        <v>4</v>
      </c>
      <c r="D17"/>
      <c r="E17" s="22" t="s">
        <v>36</v>
      </c>
      <c r="U17" s="52"/>
      <c r="V17" s="18">
        <v>7</v>
      </c>
      <c r="W17" s="18">
        <v>4.41371</v>
      </c>
      <c r="X17" s="18">
        <v>4.8084699999999998</v>
      </c>
      <c r="Y17" s="18">
        <v>4.8493899999999996</v>
      </c>
      <c r="Z17" s="18">
        <v>5.0907200000000001</v>
      </c>
      <c r="AA17" s="18">
        <v>0.39476</v>
      </c>
      <c r="AB17" s="48">
        <v>7</v>
      </c>
      <c r="AC17" s="18">
        <v>4.7359999999999998</v>
      </c>
      <c r="AD17" s="18">
        <v>4.7777099999999999</v>
      </c>
      <c r="AE17" s="18">
        <v>4.1710000000000101E-2</v>
      </c>
      <c r="AF17" s="48">
        <f t="shared" si="0"/>
        <v>3.0759999999999899E-2</v>
      </c>
      <c r="AG17" s="18">
        <f t="shared" si="1"/>
        <v>4.0919999999999845E-2</v>
      </c>
      <c r="AH17" s="6">
        <f t="shared" si="2"/>
        <v>0.28225000000000033</v>
      </c>
    </row>
    <row r="18" spans="1:34">
      <c r="E18" s="3" t="s">
        <v>37</v>
      </c>
      <c r="V18">
        <v>8</v>
      </c>
      <c r="W18">
        <v>5.04535</v>
      </c>
      <c r="X18">
        <v>5.2995200000000002</v>
      </c>
      <c r="Y18">
        <v>5.3404400000000001</v>
      </c>
      <c r="Z18">
        <v>5.5834599999999996</v>
      </c>
      <c r="AA18">
        <v>0.25417000000000001</v>
      </c>
      <c r="AB18" s="6">
        <v>8</v>
      </c>
      <c r="AC18">
        <v>5.2320000000000002</v>
      </c>
      <c r="AD18">
        <v>5.2674300000000001</v>
      </c>
      <c r="AE18">
        <v>3.5429999999998997E-2</v>
      </c>
      <c r="AF18" s="48">
        <f t="shared" si="0"/>
        <v>3.2090000000000174E-2</v>
      </c>
      <c r="AG18" s="18">
        <f t="shared" si="1"/>
        <v>4.0919999999999845E-2</v>
      </c>
      <c r="AH18" s="6">
        <f t="shared" si="2"/>
        <v>0.28393999999999942</v>
      </c>
    </row>
    <row r="19" spans="1:34" s="18" customFormat="1">
      <c r="A19" s="18">
        <v>5</v>
      </c>
      <c r="B19" s="18">
        <v>5</v>
      </c>
      <c r="D19" s="18">
        <f t="shared" ref="D19" si="5">AVERAGE(G19:G20)/10</f>
        <v>10.702189200606</v>
      </c>
      <c r="E19" s="22" t="s">
        <v>36</v>
      </c>
      <c r="F19" s="18">
        <v>50</v>
      </c>
      <c r="G19" s="18">
        <v>106.70187999556001</v>
      </c>
      <c r="H19" s="18">
        <v>0.25</v>
      </c>
      <c r="I19" s="18">
        <v>0.26055537905952503</v>
      </c>
      <c r="J19" s="18">
        <v>0.4</v>
      </c>
      <c r="K19" s="18">
        <v>0.60000000000000098</v>
      </c>
      <c r="L19" s="18">
        <v>0.73732718894009197</v>
      </c>
      <c r="M19" s="18">
        <v>0.2</v>
      </c>
      <c r="N19" s="18">
        <v>0.183999999999999</v>
      </c>
      <c r="O19" s="18">
        <v>0.25345622119815697</v>
      </c>
      <c r="P19" s="18">
        <v>0.23200000000000001</v>
      </c>
      <c r="Q19" s="18">
        <v>0.27649769585253497</v>
      </c>
      <c r="R19" s="18">
        <v>0.2</v>
      </c>
      <c r="S19" s="18">
        <v>0.184000000000001</v>
      </c>
      <c r="T19" s="18">
        <v>0.2073732718894</v>
      </c>
      <c r="U19" s="52"/>
      <c r="V19" s="18">
        <v>9</v>
      </c>
      <c r="W19" s="18">
        <v>4.7766700000000002</v>
      </c>
      <c r="X19" s="18">
        <v>5.0822200000000004</v>
      </c>
      <c r="Y19" s="18">
        <v>5.1231400000000002</v>
      </c>
      <c r="Z19" s="18">
        <v>5.3641300000000003</v>
      </c>
      <c r="AA19" s="18">
        <v>0.30554999999999999</v>
      </c>
      <c r="AB19" s="48">
        <v>9</v>
      </c>
      <c r="AC19" s="18">
        <v>5.008</v>
      </c>
      <c r="AD19" s="18">
        <v>5.0514299999999999</v>
      </c>
      <c r="AE19" s="18">
        <v>4.3429999999998997E-2</v>
      </c>
      <c r="AF19" s="48">
        <f t="shared" si="0"/>
        <v>3.0790000000000539E-2</v>
      </c>
      <c r="AG19" s="18">
        <f t="shared" si="1"/>
        <v>4.0919999999999845E-2</v>
      </c>
      <c r="AH19" s="6">
        <f t="shared" si="2"/>
        <v>0.28190999999999988</v>
      </c>
    </row>
    <row r="20" spans="1:34">
      <c r="E20" s="3" t="s">
        <v>37</v>
      </c>
      <c r="F20">
        <v>50</v>
      </c>
      <c r="G20">
        <v>107.34190401655999</v>
      </c>
      <c r="H20">
        <v>0.25</v>
      </c>
      <c r="I20">
        <v>0.25870402703755202</v>
      </c>
      <c r="J20">
        <v>0.4</v>
      </c>
      <c r="K20">
        <v>0.59200000000000097</v>
      </c>
      <c r="L20">
        <v>0.73732718894009197</v>
      </c>
      <c r="M20">
        <v>0.2</v>
      </c>
      <c r="N20">
        <v>0.183999999999999</v>
      </c>
      <c r="O20">
        <v>0.25345622119815697</v>
      </c>
      <c r="P20">
        <v>0.216</v>
      </c>
      <c r="Q20">
        <v>0.27649769585253497</v>
      </c>
      <c r="R20">
        <v>0.2</v>
      </c>
      <c r="S20">
        <v>0.192000000000001</v>
      </c>
      <c r="T20">
        <v>0.2073732718894</v>
      </c>
      <c r="V20">
        <v>10</v>
      </c>
      <c r="W20">
        <v>4.95106</v>
      </c>
      <c r="X20">
        <v>5.1825900000000003</v>
      </c>
      <c r="Y20">
        <v>5.2258800000000001</v>
      </c>
      <c r="Z20">
        <v>5.4709199999999996</v>
      </c>
      <c r="AA20">
        <v>0.23153000000000001</v>
      </c>
      <c r="AB20" s="6">
        <v>10</v>
      </c>
      <c r="AC20">
        <v>5.1120000000000001</v>
      </c>
      <c r="AD20">
        <v>5.15029</v>
      </c>
      <c r="AE20">
        <v>3.8289999999999103E-2</v>
      </c>
      <c r="AF20" s="48">
        <f t="shared" si="0"/>
        <v>3.2300000000000217E-2</v>
      </c>
      <c r="AG20" s="18">
        <f t="shared" si="1"/>
        <v>4.3289999999999829E-2</v>
      </c>
      <c r="AH20" s="6">
        <f t="shared" si="2"/>
        <v>0.28832999999999931</v>
      </c>
    </row>
    <row r="21" spans="1:34" s="18" customFormat="1">
      <c r="A21" s="18">
        <v>6</v>
      </c>
      <c r="B21" s="18">
        <v>6</v>
      </c>
      <c r="D21" s="18">
        <f t="shared" ref="D21" si="6">AVERAGE(G21:G22)/10</f>
        <v>15.801766692294398</v>
      </c>
      <c r="E21" s="22" t="s">
        <v>36</v>
      </c>
      <c r="F21" s="18">
        <v>60</v>
      </c>
      <c r="G21" s="18">
        <v>158.55574095022499</v>
      </c>
      <c r="H21" s="18">
        <v>0.3</v>
      </c>
      <c r="I21" s="18">
        <v>0.3213315329766</v>
      </c>
      <c r="J21" s="18">
        <v>0.4</v>
      </c>
      <c r="K21" s="46">
        <v>0.72000000000000097</v>
      </c>
      <c r="L21" s="18">
        <v>0.79493087557603703</v>
      </c>
      <c r="M21" s="18">
        <v>0.2</v>
      </c>
      <c r="N21" s="18">
        <v>0.224</v>
      </c>
      <c r="O21" s="18">
        <v>0.26497695852534497</v>
      </c>
      <c r="P21" s="18">
        <v>0.29599999999999899</v>
      </c>
      <c r="Q21" s="18">
        <v>0.31105990783410098</v>
      </c>
      <c r="R21" s="18">
        <v>0.2</v>
      </c>
      <c r="S21" s="18">
        <v>0.20000000000000101</v>
      </c>
      <c r="T21" s="18">
        <v>0.21889400921659</v>
      </c>
      <c r="U21" s="52"/>
      <c r="V21" s="18">
        <v>11</v>
      </c>
      <c r="W21" s="18">
        <v>5.1001000000000003</v>
      </c>
      <c r="X21" s="18">
        <v>5.36036</v>
      </c>
      <c r="Y21" s="18">
        <v>5.4012799999999999</v>
      </c>
      <c r="Z21" s="18">
        <v>5.6446300000000003</v>
      </c>
      <c r="AA21" s="18">
        <v>0.26025999999999999</v>
      </c>
      <c r="AB21" s="48">
        <v>11</v>
      </c>
      <c r="AC21" s="18">
        <v>5.2560000000000002</v>
      </c>
      <c r="AD21" s="18">
        <v>5.32</v>
      </c>
      <c r="AE21" s="18">
        <v>6.3999999999999196E-2</v>
      </c>
      <c r="AF21" s="48">
        <f t="shared" si="0"/>
        <v>4.0359999999999729E-2</v>
      </c>
      <c r="AG21" s="18">
        <f t="shared" si="1"/>
        <v>4.0919999999999845E-2</v>
      </c>
      <c r="AH21" s="6">
        <f t="shared" si="2"/>
        <v>0.28427000000000024</v>
      </c>
    </row>
    <row r="22" spans="1:34">
      <c r="E22" s="3" t="s">
        <v>37</v>
      </c>
      <c r="F22">
        <v>60</v>
      </c>
      <c r="G22">
        <v>157.47959289566299</v>
      </c>
      <c r="H22">
        <v>0.3</v>
      </c>
      <c r="I22">
        <v>0.31186036633479097</v>
      </c>
      <c r="J22">
        <v>0.4</v>
      </c>
      <c r="K22">
        <v>0.68800000000000106</v>
      </c>
      <c r="L22">
        <v>0.79493087557603703</v>
      </c>
      <c r="M22">
        <v>0.2</v>
      </c>
      <c r="N22">
        <v>0.184</v>
      </c>
      <c r="O22">
        <v>0.26497695852534497</v>
      </c>
      <c r="P22">
        <v>0.312</v>
      </c>
      <c r="Q22">
        <v>0.31105990783410098</v>
      </c>
      <c r="R22">
        <v>0.2</v>
      </c>
      <c r="S22">
        <v>0.192</v>
      </c>
      <c r="T22">
        <v>0.21889400921659</v>
      </c>
      <c r="V22">
        <v>12</v>
      </c>
      <c r="W22">
        <v>4.3042100000000003</v>
      </c>
      <c r="X22">
        <v>4.5218800000000003</v>
      </c>
      <c r="Y22">
        <v>4.5624599999999997</v>
      </c>
      <c r="Z22">
        <v>4.8041299999999998</v>
      </c>
      <c r="AA22">
        <v>0.21767</v>
      </c>
      <c r="AB22" s="6">
        <v>12</v>
      </c>
      <c r="AC22">
        <v>4.4560000000000004</v>
      </c>
      <c r="AD22">
        <v>4.4937100000000001</v>
      </c>
      <c r="AE22">
        <v>3.7709999999999702E-2</v>
      </c>
      <c r="AF22" s="48">
        <f t="shared" si="0"/>
        <v>2.817000000000025E-2</v>
      </c>
      <c r="AG22" s="18">
        <f t="shared" si="1"/>
        <v>4.0579999999999394E-2</v>
      </c>
      <c r="AH22" s="6">
        <f t="shared" si="2"/>
        <v>0.28224999999999945</v>
      </c>
    </row>
    <row r="23" spans="1:34" s="18" customFormat="1">
      <c r="A23" s="18">
        <v>7</v>
      </c>
      <c r="B23" s="18">
        <v>7</v>
      </c>
      <c r="D23" s="18">
        <f t="shared" ref="D23" si="7">AVERAGE(G23:G24)/10</f>
        <v>18.466123773049251</v>
      </c>
      <c r="E23" s="22" t="s">
        <v>36</v>
      </c>
      <c r="F23" s="18">
        <v>70</v>
      </c>
      <c r="G23" s="18">
        <v>184.35124054481599</v>
      </c>
      <c r="H23" s="18">
        <v>0.35</v>
      </c>
      <c r="I23" s="18">
        <v>0.36166453644060198</v>
      </c>
      <c r="J23" s="18">
        <v>0.4</v>
      </c>
      <c r="K23" s="18">
        <v>0.68800000000000106</v>
      </c>
      <c r="L23" s="18">
        <v>0.84101382488479304</v>
      </c>
      <c r="M23" s="18">
        <v>0.2</v>
      </c>
      <c r="N23" s="18">
        <v>0.192</v>
      </c>
      <c r="O23" s="18">
        <v>0.25345622119815697</v>
      </c>
      <c r="P23" s="18">
        <v>0.29600000000000098</v>
      </c>
      <c r="Q23" s="18">
        <v>0.29953917050691198</v>
      </c>
      <c r="R23" s="18">
        <v>0.2</v>
      </c>
      <c r="S23" s="18">
        <v>0.19999999999999901</v>
      </c>
      <c r="T23" s="18">
        <v>0.28801843317972398</v>
      </c>
      <c r="U23" s="52"/>
      <c r="V23" s="18">
        <v>13</v>
      </c>
      <c r="W23" s="18">
        <v>5.8632099999999996</v>
      </c>
      <c r="X23" s="18">
        <v>6.1471200000000001</v>
      </c>
      <c r="Y23" s="18">
        <v>6.18804</v>
      </c>
      <c r="Z23" s="18">
        <v>6.4408700000000003</v>
      </c>
      <c r="AA23" s="18">
        <v>0.28391000000000099</v>
      </c>
      <c r="AB23" s="48">
        <v>13</v>
      </c>
      <c r="AC23" s="18">
        <v>6.0720000000000001</v>
      </c>
      <c r="AD23" s="18">
        <v>6.1142899999999996</v>
      </c>
      <c r="AE23" s="18">
        <v>4.22899999999986E-2</v>
      </c>
      <c r="AF23" s="48">
        <f t="shared" si="0"/>
        <v>3.2830000000000581E-2</v>
      </c>
      <c r="AG23" s="18">
        <f t="shared" si="1"/>
        <v>4.0919999999999845E-2</v>
      </c>
      <c r="AH23" s="6">
        <f t="shared" si="2"/>
        <v>0.29375000000000018</v>
      </c>
    </row>
    <row r="24" spans="1:34">
      <c r="E24" s="3" t="s">
        <v>37</v>
      </c>
      <c r="F24">
        <v>70</v>
      </c>
      <c r="G24">
        <v>184.97123491616901</v>
      </c>
      <c r="H24">
        <v>0.35</v>
      </c>
      <c r="I24">
        <v>0.36202325801961199</v>
      </c>
      <c r="J24">
        <v>0.4</v>
      </c>
      <c r="K24">
        <v>0.69600000000000095</v>
      </c>
      <c r="L24">
        <v>0.84101382488479304</v>
      </c>
      <c r="M24">
        <v>0.2</v>
      </c>
      <c r="N24">
        <v>0.192</v>
      </c>
      <c r="O24">
        <v>0.25345622119815697</v>
      </c>
      <c r="P24">
        <v>0.312000000000001</v>
      </c>
      <c r="Q24">
        <v>0.29953917050691198</v>
      </c>
      <c r="R24">
        <v>0.2</v>
      </c>
      <c r="S24">
        <v>0.191999999999999</v>
      </c>
      <c r="T24">
        <v>0.28801843317972398</v>
      </c>
      <c r="V24">
        <v>14</v>
      </c>
      <c r="W24">
        <v>4.7986399999999998</v>
      </c>
      <c r="X24">
        <v>5.0751200000000001</v>
      </c>
      <c r="Y24">
        <v>5.1160399999999999</v>
      </c>
      <c r="Z24">
        <v>5.3580500000000004</v>
      </c>
      <c r="AA24">
        <v>0.27648</v>
      </c>
      <c r="AB24" s="6">
        <v>14</v>
      </c>
      <c r="AC24">
        <v>4.9359999999999999</v>
      </c>
      <c r="AD24">
        <v>5.0382899999999999</v>
      </c>
      <c r="AE24">
        <v>0.10229000000000001</v>
      </c>
      <c r="AF24" s="48">
        <f t="shared" si="0"/>
        <v>3.683000000000014E-2</v>
      </c>
      <c r="AG24" s="18">
        <f t="shared" si="1"/>
        <v>4.0919999999999845E-2</v>
      </c>
      <c r="AH24" s="6">
        <f t="shared" si="2"/>
        <v>0.28293000000000035</v>
      </c>
    </row>
    <row r="25" spans="1:34" s="18" customFormat="1">
      <c r="A25" s="18">
        <v>8</v>
      </c>
      <c r="B25" s="18">
        <v>8</v>
      </c>
      <c r="D25" s="18">
        <f t="shared" ref="D25" si="8">AVERAGE(G25:G26)/10</f>
        <v>18.824132490823054</v>
      </c>
      <c r="E25" s="22" t="s">
        <v>36</v>
      </c>
      <c r="F25" s="18">
        <v>80</v>
      </c>
      <c r="G25" s="18">
        <v>188.16724359277501</v>
      </c>
      <c r="H25" s="18">
        <v>0.4</v>
      </c>
      <c r="I25" s="18">
        <v>0.41768647980261903</v>
      </c>
      <c r="J25" s="18">
        <v>0.4</v>
      </c>
      <c r="K25" s="18">
        <v>0.64</v>
      </c>
      <c r="L25" s="18">
        <v>0.76036866359447097</v>
      </c>
      <c r="M25" s="18">
        <v>0.2</v>
      </c>
      <c r="N25" s="18">
        <v>0.183999999999999</v>
      </c>
      <c r="O25" s="18">
        <v>0.241935483870968</v>
      </c>
      <c r="P25" s="18">
        <v>0.25600000000000001</v>
      </c>
      <c r="Q25" s="18">
        <v>0.26497695852534597</v>
      </c>
      <c r="R25" s="18">
        <v>0.2</v>
      </c>
      <c r="S25" s="18">
        <v>0.2</v>
      </c>
      <c r="T25" s="18">
        <v>0.25345622119815697</v>
      </c>
      <c r="U25" s="52"/>
      <c r="V25" s="18">
        <v>15</v>
      </c>
      <c r="W25" s="18">
        <v>5.6070399999999996</v>
      </c>
      <c r="X25" s="18">
        <v>5.7787499999999996</v>
      </c>
      <c r="Y25" s="18">
        <v>5.8196700000000003</v>
      </c>
      <c r="Z25" s="18">
        <v>6.0636999999999999</v>
      </c>
      <c r="AA25" s="18">
        <v>0.17171</v>
      </c>
      <c r="AB25" s="48">
        <v>15</v>
      </c>
      <c r="AC25" s="18">
        <v>5.6959999999999997</v>
      </c>
      <c r="AD25" s="18">
        <v>5.7491399999999997</v>
      </c>
      <c r="AE25" s="18">
        <v>5.3139999999999098E-2</v>
      </c>
      <c r="AF25" s="48">
        <f t="shared" si="0"/>
        <v>2.9609999999999914E-2</v>
      </c>
      <c r="AG25" s="18">
        <f t="shared" si="1"/>
        <v>4.0920000000000734E-2</v>
      </c>
      <c r="AH25" s="6">
        <f t="shared" si="2"/>
        <v>0.28495000000000026</v>
      </c>
    </row>
    <row r="26" spans="1:34">
      <c r="E26" s="3" t="s">
        <v>37</v>
      </c>
      <c r="F26">
        <v>80</v>
      </c>
      <c r="G26">
        <v>188.31540622368601</v>
      </c>
      <c r="H26">
        <v>0.4</v>
      </c>
      <c r="I26">
        <v>0.41648382137707102</v>
      </c>
      <c r="J26">
        <v>0.4</v>
      </c>
      <c r="K26">
        <v>0.64</v>
      </c>
      <c r="L26">
        <v>0.76036866359447097</v>
      </c>
      <c r="M26">
        <v>0.2</v>
      </c>
      <c r="N26">
        <v>0.191999999999999</v>
      </c>
      <c r="O26">
        <v>0.241935483870968</v>
      </c>
      <c r="P26">
        <v>0.248</v>
      </c>
      <c r="Q26">
        <v>0.26497695852534597</v>
      </c>
      <c r="R26">
        <v>0.2</v>
      </c>
      <c r="S26">
        <v>0.2</v>
      </c>
      <c r="T26">
        <v>0.25345622119815697</v>
      </c>
      <c r="V26">
        <v>16</v>
      </c>
      <c r="W26">
        <v>5.1325399999999997</v>
      </c>
      <c r="X26">
        <v>5.3464999999999998</v>
      </c>
      <c r="Y26">
        <v>5.3870800000000001</v>
      </c>
      <c r="Z26">
        <v>5.6287500000000001</v>
      </c>
      <c r="AA26">
        <v>0.21396000000000001</v>
      </c>
      <c r="AB26" s="6">
        <v>16</v>
      </c>
      <c r="AC26">
        <v>5.2720000000000002</v>
      </c>
      <c r="AD26">
        <v>5.3165699999999996</v>
      </c>
      <c r="AE26">
        <v>4.4569999999998403E-2</v>
      </c>
      <c r="AF26" s="48">
        <f t="shared" si="0"/>
        <v>2.9930000000000234E-2</v>
      </c>
      <c r="AG26" s="18">
        <f t="shared" si="1"/>
        <v>4.0580000000000283E-2</v>
      </c>
      <c r="AH26" s="6">
        <f t="shared" si="2"/>
        <v>0.28225000000000033</v>
      </c>
    </row>
    <row r="27" spans="1:34" s="18" customFormat="1">
      <c r="A27" s="18">
        <v>9</v>
      </c>
      <c r="B27" s="18">
        <v>9</v>
      </c>
      <c r="D27" s="18">
        <f t="shared" ref="D27" si="9">AVERAGE(G27:G28)/10</f>
        <v>20.258446555804802</v>
      </c>
      <c r="E27" s="22" t="s">
        <v>36</v>
      </c>
      <c r="F27" s="18">
        <v>90</v>
      </c>
      <c r="G27" s="18">
        <v>202.35094479227999</v>
      </c>
      <c r="H27" s="18">
        <v>0.45</v>
      </c>
      <c r="I27" s="18">
        <v>0.45998886137172001</v>
      </c>
      <c r="J27" s="18">
        <v>0.4</v>
      </c>
      <c r="K27" s="18">
        <v>0.624</v>
      </c>
      <c r="L27" s="18">
        <v>0.71428571428571397</v>
      </c>
      <c r="M27" s="18">
        <v>0.2</v>
      </c>
      <c r="N27" s="18">
        <v>0.20799999999999999</v>
      </c>
      <c r="O27" s="18">
        <v>0.25345622119815697</v>
      </c>
      <c r="P27" s="18">
        <v>0.22399999999999901</v>
      </c>
      <c r="Q27" s="18">
        <v>0.230414746543779</v>
      </c>
      <c r="R27" s="18">
        <v>0.2</v>
      </c>
      <c r="S27" s="18">
        <v>0.192</v>
      </c>
      <c r="T27" s="18">
        <v>0.230414746543778</v>
      </c>
      <c r="U27" s="52"/>
      <c r="V27" s="18">
        <v>17</v>
      </c>
      <c r="W27" s="18">
        <v>4.5353700000000003</v>
      </c>
      <c r="X27" s="18">
        <v>4.7037000000000004</v>
      </c>
      <c r="Y27" s="18">
        <v>4.7449599999999998</v>
      </c>
      <c r="Z27" s="18">
        <v>4.9900099999999998</v>
      </c>
      <c r="AA27" s="18">
        <v>0.16833000000000001</v>
      </c>
      <c r="AB27" s="48">
        <v>17</v>
      </c>
      <c r="AC27" s="18">
        <v>4.6239999999999997</v>
      </c>
      <c r="AD27" s="18">
        <v>4.67143</v>
      </c>
      <c r="AE27" s="18">
        <v>4.7430000000000298E-2</v>
      </c>
      <c r="AF27" s="48">
        <f t="shared" si="0"/>
        <v>3.2270000000000465E-2</v>
      </c>
      <c r="AG27" s="18">
        <f t="shared" si="1"/>
        <v>4.1259999999999408E-2</v>
      </c>
      <c r="AH27" s="6">
        <f t="shared" si="2"/>
        <v>0.2863099999999994</v>
      </c>
    </row>
    <row r="28" spans="1:34">
      <c r="E28" s="3" t="s">
        <v>37</v>
      </c>
      <c r="F28">
        <v>90</v>
      </c>
      <c r="G28">
        <v>202.817986323816</v>
      </c>
      <c r="H28">
        <v>0.45</v>
      </c>
      <c r="I28">
        <v>0.464479206442171</v>
      </c>
      <c r="J28">
        <v>0.4</v>
      </c>
      <c r="K28">
        <v>0.624</v>
      </c>
      <c r="L28">
        <v>0.71428571428571397</v>
      </c>
      <c r="M28">
        <v>0.2</v>
      </c>
      <c r="N28">
        <v>0.2</v>
      </c>
      <c r="O28">
        <v>0.25345622119815697</v>
      </c>
      <c r="P28">
        <v>0.23199999999999901</v>
      </c>
      <c r="Q28">
        <v>0.230414746543779</v>
      </c>
      <c r="R28">
        <v>0.2</v>
      </c>
      <c r="S28">
        <v>0.192</v>
      </c>
      <c r="T28">
        <v>0.230414746543778</v>
      </c>
      <c r="V28">
        <v>18</v>
      </c>
      <c r="W28">
        <v>6.0102200000000003</v>
      </c>
      <c r="X28">
        <v>6.2137000000000002</v>
      </c>
      <c r="Y28">
        <v>6.2549599999999996</v>
      </c>
      <c r="Z28">
        <v>6.4996700000000001</v>
      </c>
      <c r="AA28">
        <v>0.20347999999999999</v>
      </c>
      <c r="AB28" s="6">
        <v>18</v>
      </c>
      <c r="AC28">
        <v>6.12</v>
      </c>
      <c r="AD28">
        <v>6.1731400000000001</v>
      </c>
      <c r="AE28">
        <v>5.3139999999999098E-2</v>
      </c>
      <c r="AF28" s="48">
        <f t="shared" si="0"/>
        <v>4.0560000000000151E-2</v>
      </c>
      <c r="AG28" s="18">
        <f t="shared" si="1"/>
        <v>4.1259999999999408E-2</v>
      </c>
      <c r="AH28" s="6">
        <f t="shared" si="2"/>
        <v>0.28596999999999984</v>
      </c>
    </row>
    <row r="29" spans="1:34" s="18" customFormat="1">
      <c r="A29" s="18">
        <v>10</v>
      </c>
      <c r="B29" s="18">
        <v>10</v>
      </c>
      <c r="D29" s="18">
        <f t="shared" ref="D29" si="10">AVERAGE(G29:G30)/10</f>
        <v>22.452341978889148</v>
      </c>
      <c r="E29" s="22" t="s">
        <v>36</v>
      </c>
      <c r="F29" s="18">
        <v>100</v>
      </c>
      <c r="G29" s="18">
        <v>224.47329750465099</v>
      </c>
      <c r="H29" s="18">
        <v>0.5</v>
      </c>
      <c r="I29" s="18">
        <v>0.51886112036787302</v>
      </c>
      <c r="J29" s="18">
        <v>0.4</v>
      </c>
      <c r="K29" s="18">
        <v>0.624</v>
      </c>
      <c r="L29" s="18">
        <v>0.73732718894009197</v>
      </c>
      <c r="M29" s="18">
        <v>0.2</v>
      </c>
      <c r="N29" s="18">
        <v>0.192</v>
      </c>
      <c r="O29" s="18">
        <v>0.25345622119815697</v>
      </c>
      <c r="P29" s="18">
        <v>0.23199999999999901</v>
      </c>
      <c r="Q29" s="18">
        <v>0.230414746543778</v>
      </c>
      <c r="R29" s="18">
        <v>0.2</v>
      </c>
      <c r="S29" s="18">
        <v>0.2</v>
      </c>
      <c r="T29" s="18">
        <v>0.25345622119815697</v>
      </c>
      <c r="U29" s="52"/>
      <c r="V29" s="18">
        <v>19</v>
      </c>
      <c r="W29" s="18">
        <v>5.3157199999999998</v>
      </c>
      <c r="X29" s="18">
        <v>5.6384999999999996</v>
      </c>
      <c r="Y29" s="18">
        <v>5.6800899999999999</v>
      </c>
      <c r="Z29" s="18">
        <v>5.9227699999999999</v>
      </c>
      <c r="AA29" s="18">
        <v>0.32278000000000001</v>
      </c>
      <c r="AB29" s="48">
        <v>19</v>
      </c>
      <c r="AC29" s="18">
        <v>5.5439999999999996</v>
      </c>
      <c r="AD29" s="18">
        <v>5.5965699999999998</v>
      </c>
      <c r="AE29" s="18">
        <v>5.2569999999999298E-2</v>
      </c>
      <c r="AF29" s="48">
        <f t="shared" si="0"/>
        <v>4.1929999999999801E-2</v>
      </c>
      <c r="AG29" s="18">
        <f t="shared" si="1"/>
        <v>4.1590000000000238E-2</v>
      </c>
      <c r="AH29" s="6">
        <f t="shared" si="2"/>
        <v>0.28427000000000024</v>
      </c>
    </row>
    <row r="30" spans="1:34">
      <c r="E30" s="3" t="s">
        <v>37</v>
      </c>
      <c r="F30">
        <v>100</v>
      </c>
      <c r="G30">
        <v>224.57354207313199</v>
      </c>
      <c r="H30">
        <v>0.5</v>
      </c>
      <c r="I30">
        <v>0.516166157710927</v>
      </c>
      <c r="J30">
        <v>0.4</v>
      </c>
      <c r="K30">
        <v>0.624</v>
      </c>
      <c r="L30">
        <v>0.73732718894009197</v>
      </c>
      <c r="M30">
        <v>0.2</v>
      </c>
      <c r="N30">
        <v>0.192</v>
      </c>
      <c r="O30">
        <v>0.25345622119815697</v>
      </c>
      <c r="P30">
        <v>0.23199999999999901</v>
      </c>
      <c r="Q30">
        <v>0.230414746543778</v>
      </c>
      <c r="R30">
        <v>0.2</v>
      </c>
      <c r="S30">
        <v>0.2</v>
      </c>
      <c r="T30">
        <v>0.25345622119815697</v>
      </c>
      <c r="V30">
        <v>20</v>
      </c>
      <c r="W30">
        <v>5.1916900000000004</v>
      </c>
      <c r="X30">
        <v>5.4309900000000004</v>
      </c>
      <c r="Y30">
        <v>5.4725900000000003</v>
      </c>
      <c r="Z30">
        <v>5.7203400000000002</v>
      </c>
      <c r="AA30">
        <v>0.23930000000000001</v>
      </c>
      <c r="AB30" s="6">
        <v>20</v>
      </c>
      <c r="AC30">
        <v>5.3520000000000003</v>
      </c>
      <c r="AD30">
        <v>5.4022899999999998</v>
      </c>
      <c r="AE30">
        <v>5.02899999999986E-2</v>
      </c>
      <c r="AF30" s="48">
        <f t="shared" si="0"/>
        <v>2.8700000000000614E-2</v>
      </c>
      <c r="AG30" s="18">
        <f t="shared" si="1"/>
        <v>4.1599999999999859E-2</v>
      </c>
      <c r="AH30" s="6">
        <f t="shared" si="2"/>
        <v>0.28934999999999977</v>
      </c>
    </row>
    <row r="31" spans="1:34" s="18" customFormat="1">
      <c r="A31" s="18">
        <v>11</v>
      </c>
      <c r="B31" s="18">
        <v>11</v>
      </c>
      <c r="D31" s="18">
        <f t="shared" ref="D31" si="11">AVERAGE(G31:G32)/10</f>
        <v>27.554189857772201</v>
      </c>
      <c r="E31" s="22" t="s">
        <v>36</v>
      </c>
      <c r="F31" s="18">
        <v>110</v>
      </c>
      <c r="G31" s="18">
        <v>276.08377083847898</v>
      </c>
      <c r="H31" s="18">
        <v>0.55000000000000004</v>
      </c>
      <c r="I31" s="18">
        <v>0.57853363305446204</v>
      </c>
      <c r="J31" s="18">
        <v>0.4</v>
      </c>
      <c r="K31" s="18">
        <v>0.68</v>
      </c>
      <c r="L31" s="18">
        <v>0.78341013824884798</v>
      </c>
      <c r="M31" s="18">
        <v>0.2</v>
      </c>
      <c r="N31" s="18">
        <v>0.191999999999999</v>
      </c>
      <c r="O31" s="18">
        <v>0.241935483870968</v>
      </c>
      <c r="P31" s="18">
        <v>0.28799999999999998</v>
      </c>
      <c r="Q31" s="18">
        <v>0.28801843317972298</v>
      </c>
      <c r="R31" s="18">
        <v>0.2</v>
      </c>
      <c r="S31" s="18">
        <v>0.2</v>
      </c>
      <c r="T31" s="18">
        <v>0.25345622119815697</v>
      </c>
      <c r="U31" s="52"/>
      <c r="V31" s="18">
        <v>21</v>
      </c>
      <c r="W31" s="18">
        <v>4.50901</v>
      </c>
      <c r="X31" s="18">
        <v>4.9341900000000001</v>
      </c>
      <c r="Y31" s="18">
        <v>4.9754500000000004</v>
      </c>
      <c r="Z31" s="18">
        <v>5.2177899999999999</v>
      </c>
      <c r="AA31" s="18">
        <v>0.42518</v>
      </c>
      <c r="AB31" s="48">
        <v>21</v>
      </c>
      <c r="AC31" s="18">
        <v>4.84</v>
      </c>
      <c r="AD31" s="18">
        <v>4.9028600000000004</v>
      </c>
      <c r="AE31" s="18">
        <v>6.2860000000000596E-2</v>
      </c>
      <c r="AF31" s="48">
        <f t="shared" si="0"/>
        <v>3.1329999999999636E-2</v>
      </c>
      <c r="AG31" s="18">
        <f t="shared" si="1"/>
        <v>4.1260000000000296E-2</v>
      </c>
      <c r="AH31" s="6">
        <f t="shared" si="2"/>
        <v>0.28359999999999985</v>
      </c>
    </row>
    <row r="32" spans="1:34">
      <c r="E32" s="3" t="s">
        <v>37</v>
      </c>
      <c r="F32">
        <v>110</v>
      </c>
      <c r="G32">
        <v>275.00002631696498</v>
      </c>
      <c r="H32">
        <v>0.55000000000000004</v>
      </c>
      <c r="I32">
        <v>0.56666904046156896</v>
      </c>
      <c r="J32">
        <v>0.4</v>
      </c>
      <c r="K32">
        <v>0.68</v>
      </c>
      <c r="L32">
        <v>0.78341013824884798</v>
      </c>
      <c r="M32">
        <v>0.2</v>
      </c>
      <c r="N32">
        <v>0.19999999999999901</v>
      </c>
      <c r="O32">
        <v>0.241935483870968</v>
      </c>
      <c r="P32">
        <v>0.28799999999999998</v>
      </c>
      <c r="Q32">
        <v>0.28801843317972298</v>
      </c>
      <c r="R32">
        <v>0.2</v>
      </c>
      <c r="S32">
        <v>0.192</v>
      </c>
      <c r="T32">
        <v>0.25345622119815697</v>
      </c>
      <c r="V32">
        <v>22</v>
      </c>
      <c r="W32">
        <v>5.23393</v>
      </c>
      <c r="X32">
        <v>5.4553200000000004</v>
      </c>
      <c r="Y32">
        <v>5.4962400000000002</v>
      </c>
      <c r="Z32">
        <v>5.7379100000000003</v>
      </c>
      <c r="AA32">
        <v>0.22139</v>
      </c>
      <c r="AB32" s="6">
        <v>22</v>
      </c>
      <c r="AC32">
        <v>5.3840000000000003</v>
      </c>
      <c r="AD32">
        <v>5.4222900000000003</v>
      </c>
      <c r="AE32">
        <v>3.8289999999999901E-2</v>
      </c>
      <c r="AF32" s="48">
        <f t="shared" si="0"/>
        <v>3.3030000000000115E-2</v>
      </c>
      <c r="AG32" s="18">
        <f t="shared" si="1"/>
        <v>4.0919999999999845E-2</v>
      </c>
      <c r="AH32" s="6">
        <f t="shared" si="2"/>
        <v>0.2825899999999999</v>
      </c>
    </row>
    <row r="33" spans="1:34" s="18" customFormat="1">
      <c r="A33" s="18">
        <v>12</v>
      </c>
      <c r="B33" s="18">
        <v>12</v>
      </c>
      <c r="D33" s="18">
        <f t="shared" ref="D33" si="12">AVERAGE(G33:G34)/10</f>
        <v>27.562284761924047</v>
      </c>
      <c r="E33" s="22" t="s">
        <v>36</v>
      </c>
      <c r="F33" s="18">
        <v>120</v>
      </c>
      <c r="G33" s="18">
        <v>275.92825603081701</v>
      </c>
      <c r="H33" s="18">
        <v>0.6</v>
      </c>
      <c r="I33" s="18">
        <v>0.64956395398085198</v>
      </c>
      <c r="J33" s="18">
        <v>0.4</v>
      </c>
      <c r="K33" s="18">
        <v>0.64000000000000101</v>
      </c>
      <c r="L33" s="18">
        <v>0.72580645161290303</v>
      </c>
      <c r="M33" s="18">
        <v>0.2</v>
      </c>
      <c r="N33" s="18">
        <v>0.19999999999999901</v>
      </c>
      <c r="O33" s="18">
        <v>0.25345622119815697</v>
      </c>
      <c r="P33" s="18">
        <v>0.24</v>
      </c>
      <c r="Q33" s="18">
        <v>0.21889400921659</v>
      </c>
      <c r="R33" s="18">
        <v>0.2</v>
      </c>
      <c r="S33" s="18">
        <v>0.20000000000000101</v>
      </c>
      <c r="T33" s="18">
        <v>0.25345622119815697</v>
      </c>
      <c r="U33" s="52"/>
      <c r="V33" s="18">
        <v>23</v>
      </c>
      <c r="W33" s="18">
        <v>5.65503</v>
      </c>
      <c r="X33" s="18">
        <v>5.8351899999999999</v>
      </c>
      <c r="Y33" s="18">
        <v>5.8764500000000002</v>
      </c>
      <c r="Z33" s="18">
        <v>6.1187899999999997</v>
      </c>
      <c r="AA33" s="18">
        <v>0.18015999999999999</v>
      </c>
      <c r="AB33" s="48">
        <v>23</v>
      </c>
      <c r="AC33" s="18">
        <v>5.7679999999999998</v>
      </c>
      <c r="AD33" s="18">
        <v>5.8057100000000004</v>
      </c>
      <c r="AE33" s="18">
        <v>3.7709999999999702E-2</v>
      </c>
      <c r="AF33" s="48">
        <f t="shared" si="0"/>
        <v>2.9479999999999507E-2</v>
      </c>
      <c r="AG33" s="18">
        <f t="shared" si="1"/>
        <v>4.1260000000000296E-2</v>
      </c>
      <c r="AH33" s="6">
        <f t="shared" si="2"/>
        <v>0.28359999999999985</v>
      </c>
    </row>
    <row r="34" spans="1:34">
      <c r="E34" s="3" t="s">
        <v>37</v>
      </c>
      <c r="F34">
        <v>120</v>
      </c>
      <c r="G34">
        <v>275.31743920766399</v>
      </c>
      <c r="H34">
        <v>0.6</v>
      </c>
      <c r="I34">
        <v>0.62482881809438595</v>
      </c>
      <c r="J34">
        <v>0.4</v>
      </c>
      <c r="K34">
        <v>0.64000000000000101</v>
      </c>
      <c r="L34">
        <v>0.72580645161290303</v>
      </c>
      <c r="M34">
        <v>0.2</v>
      </c>
      <c r="N34">
        <v>0.19999999999999901</v>
      </c>
      <c r="O34">
        <v>0.25345622119815697</v>
      </c>
      <c r="P34">
        <v>0.24</v>
      </c>
      <c r="Q34">
        <v>0.21889400921659</v>
      </c>
      <c r="R34">
        <v>0.2</v>
      </c>
      <c r="S34">
        <v>0.20000000000000101</v>
      </c>
      <c r="T34">
        <v>0.25345622119815697</v>
      </c>
      <c r="V34">
        <v>24</v>
      </c>
      <c r="W34">
        <v>4.8364900000000004</v>
      </c>
      <c r="X34">
        <v>5.0893100000000002</v>
      </c>
      <c r="Y34">
        <v>5.1302300000000001</v>
      </c>
      <c r="Z34">
        <v>5.3719000000000001</v>
      </c>
      <c r="AA34">
        <v>0.25281999999999999</v>
      </c>
      <c r="AB34" s="6">
        <v>24</v>
      </c>
      <c r="AC34">
        <v>5.024</v>
      </c>
      <c r="AD34">
        <v>5.0577100000000002</v>
      </c>
      <c r="AE34">
        <v>3.3709999999999199E-2</v>
      </c>
      <c r="AF34" s="48">
        <f t="shared" si="0"/>
        <v>3.1600000000000072E-2</v>
      </c>
      <c r="AG34" s="18">
        <f t="shared" si="1"/>
        <v>4.0919999999999845E-2</v>
      </c>
      <c r="AH34" s="6">
        <f t="shared" si="2"/>
        <v>0.2825899999999999</v>
      </c>
    </row>
    <row r="35" spans="1:34" s="18" customFormat="1">
      <c r="A35" s="18">
        <v>13</v>
      </c>
      <c r="B35" s="18">
        <v>13</v>
      </c>
      <c r="D35" s="18">
        <f t="shared" ref="D35" si="13">AVERAGE(G35:G36)/10</f>
        <v>29.820409514307801</v>
      </c>
      <c r="E35" s="22" t="s">
        <v>36</v>
      </c>
      <c r="F35" s="18">
        <v>130</v>
      </c>
      <c r="G35" s="18">
        <v>298.11594401457899</v>
      </c>
      <c r="H35" s="18">
        <v>0.65</v>
      </c>
      <c r="I35" s="18">
        <v>0.66324497746116196</v>
      </c>
      <c r="J35" s="18">
        <v>0.4</v>
      </c>
      <c r="K35" s="18">
        <v>0.63200000000000001</v>
      </c>
      <c r="L35" s="18">
        <v>0.76036866359446997</v>
      </c>
      <c r="M35" s="18">
        <v>0.2</v>
      </c>
      <c r="N35" s="18">
        <v>0.19999999999999901</v>
      </c>
      <c r="O35" s="18">
        <v>0.26497695852534497</v>
      </c>
      <c r="P35" s="18">
        <v>0.24</v>
      </c>
      <c r="Q35" s="18">
        <v>0.230414746543779</v>
      </c>
      <c r="R35" s="18">
        <v>0.2</v>
      </c>
      <c r="S35" s="18">
        <v>0.192</v>
      </c>
      <c r="T35" s="18">
        <v>0.26497695852534497</v>
      </c>
      <c r="U35" s="52"/>
      <c r="V35" s="18">
        <v>25</v>
      </c>
      <c r="W35" s="18">
        <v>4.1304999999999996</v>
      </c>
      <c r="X35" s="18">
        <v>4.3218100000000002</v>
      </c>
      <c r="Y35" s="18">
        <v>4.36273</v>
      </c>
      <c r="Z35" s="18">
        <v>4.6064299999999996</v>
      </c>
      <c r="AA35" s="18">
        <v>0.19131000000000101</v>
      </c>
      <c r="AB35" s="48">
        <v>25</v>
      </c>
      <c r="AC35" s="18">
        <v>4.2560000000000002</v>
      </c>
      <c r="AD35" s="18">
        <v>4.2914300000000001</v>
      </c>
      <c r="AE35" s="18">
        <v>3.5429999999999899E-2</v>
      </c>
      <c r="AF35" s="48">
        <f t="shared" si="0"/>
        <v>3.0380000000000074E-2</v>
      </c>
      <c r="AG35" s="18">
        <f t="shared" si="1"/>
        <v>4.0919999999999845E-2</v>
      </c>
      <c r="AH35" s="6">
        <f t="shared" si="2"/>
        <v>0.28461999999999943</v>
      </c>
    </row>
    <row r="36" spans="1:34">
      <c r="E36" s="3" t="s">
        <v>37</v>
      </c>
      <c r="F36">
        <v>130</v>
      </c>
      <c r="G36">
        <v>298.29224627157703</v>
      </c>
      <c r="H36">
        <v>0.65</v>
      </c>
      <c r="I36">
        <v>0.67291892155028998</v>
      </c>
      <c r="J36">
        <v>0.4</v>
      </c>
      <c r="K36">
        <v>0.63200000000000001</v>
      </c>
      <c r="L36">
        <v>0.76036866359446997</v>
      </c>
      <c r="M36">
        <v>0.2</v>
      </c>
      <c r="N36">
        <v>0.19999999999999901</v>
      </c>
      <c r="O36">
        <v>0.26497695852534497</v>
      </c>
      <c r="P36">
        <v>0.23200000000000101</v>
      </c>
      <c r="Q36">
        <v>0.230414746543779</v>
      </c>
      <c r="R36">
        <v>0.2</v>
      </c>
      <c r="S36">
        <v>0.19999999999999901</v>
      </c>
      <c r="T36">
        <v>0.26497695852534497</v>
      </c>
      <c r="V36">
        <v>26</v>
      </c>
      <c r="W36">
        <v>4.5542999999999996</v>
      </c>
      <c r="X36">
        <v>4.9287799999999997</v>
      </c>
      <c r="Y36">
        <v>4.97004</v>
      </c>
      <c r="Z36">
        <v>5.2120499999999996</v>
      </c>
      <c r="AA36">
        <v>0.37447999999999998</v>
      </c>
      <c r="AB36" s="6">
        <v>26</v>
      </c>
      <c r="AC36">
        <v>4.8559999999999999</v>
      </c>
      <c r="AD36">
        <v>4.9000000000000004</v>
      </c>
      <c r="AE36">
        <v>4.4000000000000497E-2</v>
      </c>
      <c r="AF36" s="48">
        <f t="shared" si="0"/>
        <v>2.8779999999999362E-2</v>
      </c>
      <c r="AG36" s="18">
        <f t="shared" si="1"/>
        <v>4.1260000000000296E-2</v>
      </c>
      <c r="AH36" s="6">
        <f t="shared" si="2"/>
        <v>0.28326999999999991</v>
      </c>
    </row>
    <row r="37" spans="1:34" s="18" customFormat="1">
      <c r="A37" s="18">
        <v>14</v>
      </c>
      <c r="B37" s="18">
        <v>14</v>
      </c>
      <c r="D37" s="18">
        <f t="shared" ref="D37" si="14">AVERAGE(G37:G38)/10</f>
        <v>35.356517942592994</v>
      </c>
      <c r="E37" s="22" t="s">
        <v>36</v>
      </c>
      <c r="F37" s="18">
        <v>140</v>
      </c>
      <c r="G37" s="18">
        <v>354.04956828099699</v>
      </c>
      <c r="H37" s="18">
        <v>0.7</v>
      </c>
      <c r="I37" s="18">
        <v>0.75381780580453694</v>
      </c>
      <c r="J37" s="18">
        <v>0.4</v>
      </c>
      <c r="K37" s="18">
        <v>0.68800000000000106</v>
      </c>
      <c r="L37" s="18">
        <v>0.78341013824884798</v>
      </c>
      <c r="M37" s="18">
        <v>0.2</v>
      </c>
      <c r="N37" s="18">
        <v>0.20000000000000101</v>
      </c>
      <c r="O37" s="18">
        <v>0.230414746543779</v>
      </c>
      <c r="P37" s="18">
        <v>0.28799999999999898</v>
      </c>
      <c r="Q37" s="18">
        <v>0.28801843317972198</v>
      </c>
      <c r="R37" s="18">
        <v>0.2</v>
      </c>
      <c r="S37" s="18">
        <v>0.2</v>
      </c>
      <c r="T37" s="18">
        <v>0.26497695852534597</v>
      </c>
      <c r="U37" s="52"/>
      <c r="V37" s="18">
        <v>27</v>
      </c>
      <c r="W37" s="18">
        <v>4.64588</v>
      </c>
      <c r="X37" s="18">
        <v>4.9284499999999998</v>
      </c>
      <c r="Y37" s="18">
        <v>4.9696999999999996</v>
      </c>
      <c r="Z37" s="18">
        <v>5.2123900000000001</v>
      </c>
      <c r="AA37" s="18">
        <v>0.28256999999999999</v>
      </c>
      <c r="AB37" s="48">
        <v>27</v>
      </c>
      <c r="AC37" s="18">
        <v>4.84</v>
      </c>
      <c r="AD37" s="18">
        <v>4.89086</v>
      </c>
      <c r="AE37" s="18">
        <v>5.08600000000001E-2</v>
      </c>
      <c r="AF37" s="48">
        <f t="shared" si="0"/>
        <v>3.758999999999979E-2</v>
      </c>
      <c r="AG37" s="18">
        <f t="shared" si="1"/>
        <v>4.1249999999999787E-2</v>
      </c>
      <c r="AH37" s="6">
        <f t="shared" si="2"/>
        <v>0.2839400000000003</v>
      </c>
    </row>
    <row r="38" spans="1:34">
      <c r="E38" s="3" t="s">
        <v>37</v>
      </c>
      <c r="F38">
        <v>140</v>
      </c>
      <c r="G38">
        <v>353.08079057086297</v>
      </c>
      <c r="H38">
        <v>0.7</v>
      </c>
      <c r="I38">
        <v>0.72262598527639499</v>
      </c>
      <c r="J38">
        <v>0.4</v>
      </c>
      <c r="K38">
        <v>0.68800000000000106</v>
      </c>
      <c r="L38">
        <v>0.78341013824884798</v>
      </c>
      <c r="M38">
        <v>0.2</v>
      </c>
      <c r="N38">
        <v>0.20000000000000101</v>
      </c>
      <c r="O38">
        <v>0.230414746543779</v>
      </c>
      <c r="P38">
        <v>0.28799999999999898</v>
      </c>
      <c r="Q38">
        <v>0.28801843317972198</v>
      </c>
      <c r="R38">
        <v>0.2</v>
      </c>
      <c r="S38">
        <v>0.2</v>
      </c>
      <c r="T38">
        <v>0.26497695852534597</v>
      </c>
      <c r="V38">
        <v>28</v>
      </c>
      <c r="W38">
        <v>5.5698600000000003</v>
      </c>
      <c r="X38">
        <v>5.78179</v>
      </c>
      <c r="Y38">
        <v>5.8227099999999998</v>
      </c>
      <c r="Z38">
        <v>6.0708000000000002</v>
      </c>
      <c r="AA38">
        <v>0.21193000000000001</v>
      </c>
      <c r="AB38" s="6">
        <v>28</v>
      </c>
      <c r="AC38">
        <v>5.7119999999999997</v>
      </c>
      <c r="AD38">
        <v>5.7531400000000001</v>
      </c>
      <c r="AE38">
        <v>4.1139999999999503E-2</v>
      </c>
      <c r="AF38" s="48">
        <f t="shared" si="0"/>
        <v>2.8649999999999842E-2</v>
      </c>
      <c r="AG38" s="18">
        <f t="shared" si="1"/>
        <v>4.0919999999999845E-2</v>
      </c>
      <c r="AH38" s="6">
        <f t="shared" si="2"/>
        <v>0.28901000000000021</v>
      </c>
    </row>
    <row r="39" spans="1:34" s="18" customFormat="1">
      <c r="A39" s="18">
        <v>15</v>
      </c>
      <c r="B39" s="18">
        <v>15</v>
      </c>
      <c r="D39" s="18">
        <f t="shared" ref="D39" si="15">AVERAGE(G39:G40)/10</f>
        <v>37.900750718448002</v>
      </c>
      <c r="E39" s="22" t="s">
        <v>36</v>
      </c>
      <c r="F39" s="18">
        <v>150</v>
      </c>
      <c r="G39" s="18">
        <v>377.256935768419</v>
      </c>
      <c r="H39" s="18">
        <v>0.75</v>
      </c>
      <c r="I39" s="18">
        <v>0.772791628841212</v>
      </c>
      <c r="J39" s="18">
        <v>0.4</v>
      </c>
      <c r="K39" s="18">
        <v>0.68799999999999994</v>
      </c>
      <c r="L39" s="18">
        <v>0.79493087557603703</v>
      </c>
      <c r="M39" s="18">
        <v>0.2</v>
      </c>
      <c r="N39" s="18">
        <v>0.2</v>
      </c>
      <c r="O39" s="18">
        <v>0.26497695852534497</v>
      </c>
      <c r="P39" s="18">
        <v>0.28799999999999998</v>
      </c>
      <c r="Q39" s="18">
        <v>0.27649769585253497</v>
      </c>
      <c r="R39" s="18">
        <v>0.2</v>
      </c>
      <c r="S39" s="18">
        <v>0.19999999999999901</v>
      </c>
      <c r="T39" s="18">
        <v>0.25345622119815697</v>
      </c>
      <c r="U39" s="52"/>
      <c r="V39" s="18">
        <v>29</v>
      </c>
      <c r="W39" s="18">
        <v>5.9473599999999998</v>
      </c>
      <c r="X39" s="18">
        <v>6.1052200000000001</v>
      </c>
      <c r="Y39" s="18">
        <v>6.1461399999999999</v>
      </c>
      <c r="Z39" s="18">
        <v>6.3925400000000003</v>
      </c>
      <c r="AA39" s="18">
        <v>0.15786</v>
      </c>
      <c r="AB39" s="48">
        <v>29</v>
      </c>
      <c r="AC39" s="18">
        <v>6.024</v>
      </c>
      <c r="AD39" s="18">
        <v>6.0731400000000004</v>
      </c>
      <c r="AE39" s="18">
        <v>4.9139999999999497E-2</v>
      </c>
      <c r="AF39" s="48">
        <f t="shared" si="0"/>
        <v>3.2079999999999664E-2</v>
      </c>
      <c r="AG39" s="18">
        <f t="shared" si="1"/>
        <v>4.0919999999999845E-2</v>
      </c>
      <c r="AH39" s="6">
        <f t="shared" si="2"/>
        <v>0.28732000000000024</v>
      </c>
    </row>
    <row r="40" spans="1:34">
      <c r="E40" s="3" t="s">
        <v>37</v>
      </c>
      <c r="F40">
        <v>150</v>
      </c>
      <c r="G40">
        <v>380.75807860054101</v>
      </c>
      <c r="H40">
        <v>0.75</v>
      </c>
      <c r="I40">
        <v>0.84024443323525899</v>
      </c>
      <c r="J40">
        <v>0.4</v>
      </c>
      <c r="K40">
        <v>0.68</v>
      </c>
      <c r="L40">
        <v>0.79493087557603703</v>
      </c>
      <c r="M40">
        <v>0.2</v>
      </c>
      <c r="N40">
        <v>0.192</v>
      </c>
      <c r="O40">
        <v>0.26497695852534497</v>
      </c>
      <c r="P40">
        <v>0.29599999999999899</v>
      </c>
      <c r="Q40">
        <v>0.27649769585253497</v>
      </c>
      <c r="R40">
        <v>0.2</v>
      </c>
      <c r="S40">
        <v>0.192</v>
      </c>
      <c r="T40">
        <v>0.25345622119815697</v>
      </c>
      <c r="V40">
        <v>30</v>
      </c>
      <c r="W40">
        <v>5.0541400000000003</v>
      </c>
      <c r="X40">
        <v>5.3224999999999998</v>
      </c>
      <c r="Y40">
        <v>5.3634300000000001</v>
      </c>
      <c r="Z40">
        <v>5.6057699999999997</v>
      </c>
      <c r="AA40">
        <v>0.26835999999999999</v>
      </c>
      <c r="AB40" s="6">
        <v>30</v>
      </c>
      <c r="AC40">
        <v>5.24</v>
      </c>
      <c r="AD40">
        <v>5.2902899999999997</v>
      </c>
      <c r="AE40">
        <v>5.02899999999986E-2</v>
      </c>
      <c r="AF40" s="48">
        <f t="shared" si="0"/>
        <v>3.2210000000000072E-2</v>
      </c>
      <c r="AG40" s="18">
        <f t="shared" si="1"/>
        <v>4.0930000000000355E-2</v>
      </c>
      <c r="AH40" s="6">
        <f t="shared" si="2"/>
        <v>0.28326999999999991</v>
      </c>
    </row>
    <row r="41" spans="1:34" s="18" customFormat="1">
      <c r="A41" s="18">
        <v>16</v>
      </c>
      <c r="B41" s="18">
        <v>16</v>
      </c>
      <c r="D41" s="18">
        <f t="shared" ref="D41" si="16">AVERAGE(G41:G42)/10</f>
        <v>36.019449249185747</v>
      </c>
      <c r="E41" s="22" t="s">
        <v>36</v>
      </c>
      <c r="F41" s="18">
        <v>160</v>
      </c>
      <c r="G41" s="18">
        <v>361.84170562475998</v>
      </c>
      <c r="H41" s="18">
        <v>0.8</v>
      </c>
      <c r="I41" s="18">
        <v>0.85774114417491598</v>
      </c>
      <c r="J41" s="18">
        <v>0.4</v>
      </c>
      <c r="K41" s="18">
        <v>0.63200000000000001</v>
      </c>
      <c r="L41" s="18">
        <v>0.71428571428571397</v>
      </c>
      <c r="M41" s="18">
        <v>0.2</v>
      </c>
      <c r="N41" s="18">
        <v>0.19999999999999901</v>
      </c>
      <c r="O41" s="18">
        <v>0.241935483870967</v>
      </c>
      <c r="P41" s="18">
        <v>0.23200000000000001</v>
      </c>
      <c r="Q41" s="18">
        <v>0.218894009216591</v>
      </c>
      <c r="R41" s="18">
        <v>0.2</v>
      </c>
      <c r="S41" s="18">
        <v>0.2</v>
      </c>
      <c r="T41" s="18">
        <v>0.25345622119815697</v>
      </c>
      <c r="U41" s="52"/>
      <c r="V41" s="18">
        <v>31</v>
      </c>
      <c r="W41" s="18">
        <v>5.9987300000000001</v>
      </c>
      <c r="X41" s="18">
        <v>6.3228600000000004</v>
      </c>
      <c r="Y41" s="18">
        <v>6.3637800000000002</v>
      </c>
      <c r="Z41" s="18">
        <v>6.6067999999999998</v>
      </c>
      <c r="AA41" s="18">
        <v>0.32412999999999997</v>
      </c>
      <c r="AB41" s="48">
        <v>31</v>
      </c>
      <c r="AC41" s="18">
        <v>6.2240000000000002</v>
      </c>
      <c r="AD41" s="18">
        <v>6.2914300000000001</v>
      </c>
      <c r="AE41" s="18">
        <v>6.7429999999999907E-2</v>
      </c>
      <c r="AF41" s="48">
        <f t="shared" si="0"/>
        <v>3.1430000000000291E-2</v>
      </c>
      <c r="AG41" s="18">
        <f t="shared" si="1"/>
        <v>4.0919999999999845E-2</v>
      </c>
      <c r="AH41" s="6">
        <f t="shared" si="2"/>
        <v>0.28393999999999942</v>
      </c>
    </row>
    <row r="42" spans="1:34">
      <c r="E42" s="3" t="s">
        <v>37</v>
      </c>
      <c r="F42">
        <v>160</v>
      </c>
      <c r="G42">
        <v>358.547279358955</v>
      </c>
      <c r="H42">
        <v>0.8</v>
      </c>
      <c r="I42">
        <v>0.82886164877353996</v>
      </c>
      <c r="J42">
        <v>0.4</v>
      </c>
      <c r="K42">
        <v>0.63200000000000001</v>
      </c>
      <c r="L42">
        <v>0.71428571428571397</v>
      </c>
      <c r="M42">
        <v>0.2</v>
      </c>
      <c r="N42">
        <v>0.19999999999999901</v>
      </c>
      <c r="O42">
        <v>0.241935483870967</v>
      </c>
      <c r="P42">
        <v>0.23200000000000001</v>
      </c>
      <c r="Q42">
        <v>0.218894009216591</v>
      </c>
      <c r="R42">
        <v>0.2</v>
      </c>
      <c r="S42">
        <v>0.2</v>
      </c>
      <c r="T42">
        <v>0.25345622119815697</v>
      </c>
      <c r="V42">
        <v>32</v>
      </c>
      <c r="W42">
        <v>5.0798199999999998</v>
      </c>
      <c r="X42">
        <v>5.4742499999999996</v>
      </c>
      <c r="Y42">
        <v>5.5155099999999999</v>
      </c>
      <c r="Z42">
        <v>5.7591999999999999</v>
      </c>
      <c r="AA42">
        <v>0.39443</v>
      </c>
      <c r="AB42" s="6">
        <v>32</v>
      </c>
      <c r="AC42">
        <v>5.3920000000000003</v>
      </c>
      <c r="AD42">
        <v>5.4445699999999997</v>
      </c>
      <c r="AE42">
        <v>5.2569999999999298E-2</v>
      </c>
      <c r="AF42" s="48">
        <f t="shared" si="0"/>
        <v>2.9679999999999929E-2</v>
      </c>
      <c r="AG42" s="18">
        <f t="shared" si="1"/>
        <v>4.1260000000000296E-2</v>
      </c>
      <c r="AH42" s="6">
        <f t="shared" si="2"/>
        <v>0.28495000000000026</v>
      </c>
    </row>
    <row r="43" spans="1:34" s="18" customFormat="1">
      <c r="A43" s="18">
        <v>17</v>
      </c>
      <c r="B43" s="18">
        <v>17</v>
      </c>
      <c r="D43" s="18">
        <f t="shared" ref="D43" si="17">AVERAGE(G43:G44)/10</f>
        <v>42.179516634004905</v>
      </c>
      <c r="E43" s="22" t="s">
        <v>36</v>
      </c>
      <c r="F43" s="18">
        <v>170</v>
      </c>
      <c r="G43" s="18">
        <v>422.33651263923599</v>
      </c>
      <c r="H43" s="18">
        <v>0.85</v>
      </c>
      <c r="I43" s="18">
        <v>0.87031366942211696</v>
      </c>
      <c r="J43" s="18">
        <v>0.4</v>
      </c>
      <c r="K43" s="18">
        <v>0.68000000000000205</v>
      </c>
      <c r="L43" s="18">
        <v>0.77188940092165803</v>
      </c>
      <c r="M43" s="18">
        <v>0.2</v>
      </c>
      <c r="N43" s="18">
        <v>0.2</v>
      </c>
      <c r="O43" s="18">
        <v>0.241935483870968</v>
      </c>
      <c r="P43" s="18">
        <v>0.28000000000000103</v>
      </c>
      <c r="Q43" s="18">
        <v>0.28801843317972298</v>
      </c>
      <c r="R43" s="18">
        <v>0.2</v>
      </c>
      <c r="S43" s="18">
        <v>0.2</v>
      </c>
      <c r="T43" s="18">
        <v>0.241935483870967</v>
      </c>
      <c r="U43" s="52"/>
      <c r="V43" s="18">
        <v>33</v>
      </c>
      <c r="W43" s="18">
        <v>4.2136399999999998</v>
      </c>
      <c r="X43" s="18">
        <v>4.4401000000000002</v>
      </c>
      <c r="Y43" s="18">
        <v>4.4806800000000004</v>
      </c>
      <c r="Z43" s="18">
        <v>4.7257300000000004</v>
      </c>
      <c r="AA43" s="18">
        <v>0.22645999999999999</v>
      </c>
      <c r="AB43" s="48">
        <v>33</v>
      </c>
      <c r="AC43" s="18">
        <v>4.3760000000000003</v>
      </c>
      <c r="AD43" s="18">
        <v>4.4102899999999998</v>
      </c>
      <c r="AE43" s="18">
        <v>3.4289999999999501E-2</v>
      </c>
      <c r="AF43" s="48">
        <f t="shared" si="0"/>
        <v>2.9810000000000336E-2</v>
      </c>
      <c r="AG43" s="18">
        <f t="shared" si="1"/>
        <v>4.0580000000000283E-2</v>
      </c>
      <c r="AH43" s="6">
        <f t="shared" si="2"/>
        <v>0.28563000000000027</v>
      </c>
    </row>
    <row r="44" spans="1:34">
      <c r="E44" s="3" t="s">
        <v>37</v>
      </c>
      <c r="F44">
        <v>170</v>
      </c>
      <c r="G44">
        <v>421.25382004086202</v>
      </c>
      <c r="H44">
        <v>0.85</v>
      </c>
      <c r="I44">
        <v>0.881069366940885</v>
      </c>
      <c r="J44">
        <v>0.4</v>
      </c>
      <c r="K44">
        <v>0.68000000000000205</v>
      </c>
      <c r="L44">
        <v>0.77188940092165803</v>
      </c>
      <c r="M44">
        <v>0.2</v>
      </c>
      <c r="N44">
        <v>0.2</v>
      </c>
      <c r="O44">
        <v>0.241935483870968</v>
      </c>
      <c r="P44">
        <v>0.28000000000000103</v>
      </c>
      <c r="Q44">
        <v>0.28801843317972298</v>
      </c>
      <c r="R44">
        <v>0.2</v>
      </c>
      <c r="S44">
        <v>0.2</v>
      </c>
      <c r="T44">
        <v>0.241935483870967</v>
      </c>
      <c r="V44">
        <v>34</v>
      </c>
      <c r="W44">
        <v>5.0348699999999997</v>
      </c>
      <c r="X44">
        <v>5.3630599999999999</v>
      </c>
      <c r="Y44">
        <v>5.4039799999999998</v>
      </c>
      <c r="Z44">
        <v>5.6473399999999998</v>
      </c>
      <c r="AA44">
        <v>0.32818999999999998</v>
      </c>
      <c r="AB44" s="6">
        <v>34</v>
      </c>
      <c r="AC44">
        <v>5.28</v>
      </c>
      <c r="AD44">
        <v>5.3342900000000002</v>
      </c>
      <c r="AE44">
        <v>5.4289999999999103E-2</v>
      </c>
      <c r="AF44" s="48">
        <f t="shared" si="0"/>
        <v>2.876999999999974E-2</v>
      </c>
      <c r="AG44" s="18">
        <f t="shared" si="1"/>
        <v>4.0919999999999845E-2</v>
      </c>
      <c r="AH44" s="6">
        <f t="shared" si="2"/>
        <v>0.28427999999999987</v>
      </c>
    </row>
    <row r="45" spans="1:34" s="18" customFormat="1">
      <c r="A45" s="18">
        <v>18</v>
      </c>
      <c r="B45" s="18">
        <v>18</v>
      </c>
      <c r="D45" s="18">
        <f t="shared" ref="D45" si="18">AVERAGE(G45:G46)/10</f>
        <v>48.443275599196603</v>
      </c>
      <c r="E45" s="22" t="s">
        <v>36</v>
      </c>
      <c r="F45" s="18">
        <v>180</v>
      </c>
      <c r="G45" s="18">
        <v>485.04106691983901</v>
      </c>
      <c r="H45" s="18">
        <v>0.9</v>
      </c>
      <c r="I45" s="18">
        <v>0.96748985212374805</v>
      </c>
      <c r="J45" s="18">
        <v>0.4</v>
      </c>
      <c r="K45" s="46">
        <v>0.72</v>
      </c>
      <c r="L45" s="18">
        <v>0.82949308755760298</v>
      </c>
      <c r="M45" s="18">
        <v>0.2</v>
      </c>
      <c r="N45" s="18">
        <v>0.192</v>
      </c>
      <c r="O45" s="18">
        <v>0.26497695852534497</v>
      </c>
      <c r="P45" s="18">
        <v>0.32799999999999901</v>
      </c>
      <c r="Q45" s="18">
        <v>0.33410138248847898</v>
      </c>
      <c r="R45" s="18">
        <v>0.2</v>
      </c>
      <c r="S45" s="18">
        <v>0.2</v>
      </c>
      <c r="T45" s="18">
        <v>0.230414746543779</v>
      </c>
      <c r="U45" s="52"/>
      <c r="V45" s="18">
        <v>35</v>
      </c>
      <c r="W45" s="18">
        <v>5.4576599999999997</v>
      </c>
      <c r="X45" s="18">
        <v>5.66418</v>
      </c>
      <c r="Y45" s="18">
        <v>5.7054400000000003</v>
      </c>
      <c r="Z45" s="18">
        <v>5.9552199999999997</v>
      </c>
      <c r="AA45" s="18">
        <v>0.20652000000000001</v>
      </c>
      <c r="AB45" s="48">
        <v>35</v>
      </c>
      <c r="AC45" s="18">
        <v>5.5839999999999996</v>
      </c>
      <c r="AD45" s="18">
        <v>5.6325700000000003</v>
      </c>
      <c r="AE45" s="18">
        <v>4.8569999999999801E-2</v>
      </c>
      <c r="AF45" s="48">
        <f t="shared" si="0"/>
        <v>3.1609999999999694E-2</v>
      </c>
      <c r="AG45" s="18">
        <f t="shared" si="1"/>
        <v>4.1260000000000296E-2</v>
      </c>
      <c r="AH45" s="6">
        <f t="shared" si="2"/>
        <v>0.29103999999999974</v>
      </c>
    </row>
    <row r="46" spans="1:34">
      <c r="E46" s="3" t="s">
        <v>37</v>
      </c>
      <c r="F46">
        <v>180</v>
      </c>
      <c r="G46">
        <v>483.82444506409303</v>
      </c>
      <c r="H46">
        <v>0.9</v>
      </c>
      <c r="I46">
        <v>0.92169910669287003</v>
      </c>
      <c r="J46">
        <v>0.4</v>
      </c>
      <c r="K46" s="46">
        <v>0.72</v>
      </c>
      <c r="L46">
        <v>0.82949308755760298</v>
      </c>
      <c r="M46">
        <v>0.2</v>
      </c>
      <c r="N46">
        <v>0.19999999999999901</v>
      </c>
      <c r="O46">
        <v>0.26497695852534497</v>
      </c>
      <c r="P46">
        <v>0.32</v>
      </c>
      <c r="Q46">
        <v>0.33410138248847898</v>
      </c>
      <c r="R46">
        <v>0.2</v>
      </c>
      <c r="S46">
        <v>0.2</v>
      </c>
      <c r="T46">
        <v>0.230414746543779</v>
      </c>
      <c r="V46">
        <v>36</v>
      </c>
      <c r="W46">
        <v>5.5299800000000001</v>
      </c>
      <c r="X46">
        <v>5.9386000000000001</v>
      </c>
      <c r="Y46">
        <v>5.9798600000000004</v>
      </c>
      <c r="Z46">
        <v>6.22187</v>
      </c>
      <c r="AA46">
        <v>0.40861999999999998</v>
      </c>
      <c r="AB46" s="6">
        <v>36</v>
      </c>
      <c r="AC46">
        <v>5.8559999999999999</v>
      </c>
      <c r="AD46">
        <v>5.9039999999999999</v>
      </c>
      <c r="AE46">
        <v>4.7999999999999203E-2</v>
      </c>
      <c r="AF46" s="48">
        <f t="shared" si="0"/>
        <v>3.4600000000000186E-2</v>
      </c>
      <c r="AG46" s="18">
        <f t="shared" si="1"/>
        <v>4.1260000000000296E-2</v>
      </c>
      <c r="AH46" s="6">
        <f t="shared" si="2"/>
        <v>0.28326999999999991</v>
      </c>
    </row>
    <row r="47" spans="1:34" s="18" customFormat="1">
      <c r="A47" s="18">
        <v>19</v>
      </c>
      <c r="B47" s="18">
        <v>19</v>
      </c>
      <c r="D47" s="18">
        <f t="shared" ref="D47" si="19">AVERAGE(G47:G48)/10</f>
        <v>41.956447229459499</v>
      </c>
      <c r="E47" s="22" t="s">
        <v>36</v>
      </c>
      <c r="F47" s="18">
        <v>190</v>
      </c>
      <c r="G47" s="18">
        <v>418.67347488928101</v>
      </c>
      <c r="H47" s="18">
        <v>0.95</v>
      </c>
      <c r="I47" s="18">
        <v>0.97408094929132005</v>
      </c>
      <c r="J47" s="18">
        <v>0.4</v>
      </c>
      <c r="K47" s="18">
        <v>0.624000000000001</v>
      </c>
      <c r="L47" s="18">
        <v>0.73732718894009197</v>
      </c>
      <c r="M47" s="18">
        <v>0.2</v>
      </c>
      <c r="N47" s="18">
        <v>0.20799999999999999</v>
      </c>
      <c r="O47" s="18">
        <v>0.27649769585253398</v>
      </c>
      <c r="P47" s="18">
        <v>0.224</v>
      </c>
      <c r="Q47" s="18">
        <v>0.2073732718894</v>
      </c>
      <c r="R47" s="18">
        <v>0.2</v>
      </c>
      <c r="S47" s="18">
        <v>0.192</v>
      </c>
      <c r="T47" s="18">
        <v>0.25345622119815697</v>
      </c>
      <c r="U47" s="52"/>
      <c r="V47" s="18">
        <v>37</v>
      </c>
      <c r="W47" s="18">
        <v>5.6121100000000004</v>
      </c>
      <c r="X47" s="18">
        <v>5.8439800000000002</v>
      </c>
      <c r="Y47" s="18">
        <v>5.8849</v>
      </c>
      <c r="Z47" s="18">
        <v>6.13028</v>
      </c>
      <c r="AA47" s="18">
        <v>0.23186999999999999</v>
      </c>
      <c r="AB47" s="48">
        <v>37</v>
      </c>
      <c r="AC47" s="18">
        <v>5.7679999999999998</v>
      </c>
      <c r="AD47" s="18">
        <v>5.8114299999999997</v>
      </c>
      <c r="AE47" s="18">
        <v>4.3429999999998997E-2</v>
      </c>
      <c r="AF47" s="48">
        <f t="shared" si="0"/>
        <v>3.2550000000000523E-2</v>
      </c>
      <c r="AG47" s="18">
        <f t="shared" si="1"/>
        <v>4.0919999999999845E-2</v>
      </c>
      <c r="AH47" s="6">
        <f t="shared" si="2"/>
        <v>0.28629999999999978</v>
      </c>
    </row>
    <row r="48" spans="1:34">
      <c r="E48" s="3" t="s">
        <v>37</v>
      </c>
      <c r="F48">
        <v>190</v>
      </c>
      <c r="G48">
        <v>420.45546969990897</v>
      </c>
      <c r="H48">
        <v>0.95</v>
      </c>
      <c r="I48">
        <v>0.96758945134188701</v>
      </c>
      <c r="J48">
        <v>0.4</v>
      </c>
      <c r="K48">
        <v>0.624000000000001</v>
      </c>
      <c r="L48">
        <v>0.73732718894009197</v>
      </c>
      <c r="M48">
        <v>0.2</v>
      </c>
      <c r="N48">
        <v>0.216</v>
      </c>
      <c r="O48">
        <v>0.27649769585253398</v>
      </c>
      <c r="P48">
        <v>0.216</v>
      </c>
      <c r="Q48">
        <v>0.2073732718894</v>
      </c>
      <c r="R48">
        <v>0.2</v>
      </c>
      <c r="S48">
        <v>0.192</v>
      </c>
      <c r="T48">
        <v>0.25345622119815697</v>
      </c>
      <c r="V48">
        <v>38</v>
      </c>
      <c r="W48">
        <v>4.7462600000000004</v>
      </c>
      <c r="X48">
        <v>4.9720399999999998</v>
      </c>
      <c r="Y48">
        <v>5.0126200000000001</v>
      </c>
      <c r="Z48">
        <v>5.2573299999999996</v>
      </c>
      <c r="AA48">
        <v>0.22577999999999901</v>
      </c>
      <c r="AB48" s="6">
        <v>38</v>
      </c>
      <c r="AC48">
        <v>4.88</v>
      </c>
      <c r="AD48">
        <v>4.9428599999999996</v>
      </c>
      <c r="AE48">
        <v>6.2859999999999694E-2</v>
      </c>
      <c r="AF48" s="48">
        <f t="shared" si="0"/>
        <v>2.9180000000000206E-2</v>
      </c>
      <c r="AG48" s="18">
        <f t="shared" si="1"/>
        <v>4.0580000000000283E-2</v>
      </c>
      <c r="AH48" s="6">
        <f t="shared" si="2"/>
        <v>0.28528999999999982</v>
      </c>
    </row>
    <row r="49" spans="1:34" s="18" customFormat="1">
      <c r="A49" s="18">
        <v>20</v>
      </c>
      <c r="B49" s="18">
        <v>20</v>
      </c>
      <c r="D49" s="18">
        <f t="shared" ref="D49" si="20">AVERAGE(G49:G50)/10</f>
        <v>42.993752268951297</v>
      </c>
      <c r="E49" s="22" t="s">
        <v>36</v>
      </c>
      <c r="F49" s="18">
        <v>200</v>
      </c>
      <c r="G49" s="18">
        <v>431.01705969995902</v>
      </c>
      <c r="H49" s="18">
        <v>1</v>
      </c>
      <c r="I49" s="18">
        <v>1.0395944809845099</v>
      </c>
      <c r="J49" s="18">
        <v>0.4</v>
      </c>
      <c r="K49" s="18">
        <v>0.61599999999999999</v>
      </c>
      <c r="L49" s="18">
        <v>0.72580645161290203</v>
      </c>
      <c r="M49" s="18">
        <v>0.2</v>
      </c>
      <c r="N49" s="18">
        <v>0.19999999999999901</v>
      </c>
      <c r="O49" s="18">
        <v>0.241935483870967</v>
      </c>
      <c r="P49" s="18">
        <v>0.216</v>
      </c>
      <c r="Q49" s="18">
        <v>0.230414746543778</v>
      </c>
      <c r="R49" s="18">
        <v>0.2</v>
      </c>
      <c r="S49" s="18">
        <v>0.2</v>
      </c>
      <c r="T49" s="18">
        <v>0.25345622119815697</v>
      </c>
      <c r="U49" s="52"/>
      <c r="V49" s="18">
        <v>39</v>
      </c>
      <c r="W49" s="18">
        <v>5.0551500000000003</v>
      </c>
      <c r="X49" s="18">
        <v>5.2718100000000003</v>
      </c>
      <c r="Y49" s="18">
        <v>5.3127300000000002</v>
      </c>
      <c r="Z49" s="18">
        <v>5.5547399999999998</v>
      </c>
      <c r="AA49" s="18">
        <v>0.21665999999999999</v>
      </c>
      <c r="AB49" s="48">
        <v>39</v>
      </c>
      <c r="AC49" s="18">
        <v>5.1920000000000002</v>
      </c>
      <c r="AD49" s="18">
        <v>5.2359999999999998</v>
      </c>
      <c r="AE49" s="18">
        <v>4.39999999999987E-2</v>
      </c>
      <c r="AF49" s="48">
        <f t="shared" si="0"/>
        <v>3.5810000000000564E-2</v>
      </c>
      <c r="AG49" s="18">
        <f t="shared" si="1"/>
        <v>4.0919999999999845E-2</v>
      </c>
      <c r="AH49" s="6">
        <f t="shared" si="2"/>
        <v>0.28292999999999946</v>
      </c>
    </row>
    <row r="50" spans="1:34">
      <c r="E50" s="3" t="s">
        <v>37</v>
      </c>
      <c r="F50">
        <v>200</v>
      </c>
      <c r="G50">
        <v>428.85798567906699</v>
      </c>
      <c r="H50">
        <v>1</v>
      </c>
      <c r="I50">
        <v>1.02524354498549</v>
      </c>
      <c r="J50">
        <v>0.4</v>
      </c>
      <c r="K50">
        <v>0.61599999999999999</v>
      </c>
      <c r="L50">
        <v>0.72580645161290203</v>
      </c>
      <c r="M50">
        <v>0.2</v>
      </c>
      <c r="N50">
        <v>0.20799999999999899</v>
      </c>
      <c r="O50">
        <v>0.241935483870967</v>
      </c>
      <c r="P50">
        <v>0.20799999999999999</v>
      </c>
      <c r="Q50">
        <v>0.230414746543778</v>
      </c>
      <c r="R50">
        <v>0.2</v>
      </c>
      <c r="S50">
        <v>0.2</v>
      </c>
      <c r="T50">
        <v>0.25345622119815697</v>
      </c>
      <c r="V50">
        <v>40</v>
      </c>
      <c r="W50">
        <v>4.5157699999999998</v>
      </c>
      <c r="X50">
        <v>4.6895100000000003</v>
      </c>
      <c r="Y50">
        <v>4.7304300000000001</v>
      </c>
      <c r="Z50">
        <v>4.9724399999999997</v>
      </c>
      <c r="AA50">
        <v>0.17374000000000001</v>
      </c>
      <c r="AB50" s="6">
        <v>40</v>
      </c>
      <c r="AC50">
        <v>4.5999999999999996</v>
      </c>
      <c r="AD50">
        <v>4.6451399999999996</v>
      </c>
      <c r="AE50">
        <v>4.5139999999999098E-2</v>
      </c>
      <c r="AF50" s="48">
        <f t="shared" si="0"/>
        <v>4.4370000000000687E-2</v>
      </c>
      <c r="AG50" s="18">
        <f t="shared" si="1"/>
        <v>4.0919999999999845E-2</v>
      </c>
      <c r="AH50" s="6">
        <f t="shared" si="2"/>
        <v>0.28292999999999946</v>
      </c>
    </row>
    <row r="51" spans="1:34" s="18" customFormat="1">
      <c r="A51" s="18">
        <v>21</v>
      </c>
      <c r="B51" s="18">
        <v>1</v>
      </c>
      <c r="D51" s="18">
        <f t="shared" ref="D51" si="21">AVERAGE(G51:G52)/10</f>
        <v>2.4758977221547349</v>
      </c>
      <c r="E51" s="22" t="s">
        <v>36</v>
      </c>
      <c r="F51" s="18">
        <v>10</v>
      </c>
      <c r="G51" s="18">
        <v>25.844571181088298</v>
      </c>
      <c r="H51" s="18">
        <v>0.05</v>
      </c>
      <c r="I51" s="18">
        <v>7.5830244839977495E-2</v>
      </c>
      <c r="J51" s="18">
        <v>0.4</v>
      </c>
      <c r="K51" s="18">
        <v>0.58400000000000096</v>
      </c>
      <c r="L51" s="18">
        <v>0.67972350230414702</v>
      </c>
      <c r="M51" s="18">
        <v>0.2</v>
      </c>
      <c r="N51" s="18">
        <v>4.8000000000000001E-2</v>
      </c>
      <c r="O51" s="18">
        <v>0.103686635944699</v>
      </c>
      <c r="P51" s="18">
        <v>0.128000000000001</v>
      </c>
      <c r="Q51" s="18">
        <v>0.40322580645161399</v>
      </c>
      <c r="R51" s="18">
        <v>0.2</v>
      </c>
      <c r="S51" s="18">
        <v>0.40799999999999997</v>
      </c>
      <c r="T51" s="18">
        <v>0.17281105990783399</v>
      </c>
      <c r="U51" s="52"/>
      <c r="V51" s="18">
        <v>41</v>
      </c>
      <c r="W51" s="18">
        <v>4.9936400000000001</v>
      </c>
      <c r="X51" s="18">
        <v>5.3079700000000001</v>
      </c>
      <c r="Y51" s="18">
        <v>5.3499100000000004</v>
      </c>
      <c r="Z51" s="18">
        <v>5.5973199999999999</v>
      </c>
      <c r="AA51" s="18">
        <v>0.31433</v>
      </c>
      <c r="AB51" s="48">
        <v>41</v>
      </c>
      <c r="AC51" s="18">
        <v>5.2240000000000002</v>
      </c>
      <c r="AD51" s="18">
        <v>5.2731399999999997</v>
      </c>
      <c r="AE51" s="18">
        <v>4.9139999999998601E-2</v>
      </c>
      <c r="AF51" s="48">
        <f t="shared" si="0"/>
        <v>3.4830000000000361E-2</v>
      </c>
      <c r="AG51" s="18">
        <f t="shared" si="1"/>
        <v>4.194000000000031E-2</v>
      </c>
      <c r="AH51" s="6">
        <f t="shared" si="2"/>
        <v>0.28934999999999977</v>
      </c>
    </row>
    <row r="52" spans="1:34">
      <c r="E52" s="3" t="s">
        <v>37</v>
      </c>
      <c r="F52">
        <v>10</v>
      </c>
      <c r="G52">
        <v>23.6733832620064</v>
      </c>
      <c r="H52">
        <v>0.05</v>
      </c>
      <c r="I52">
        <v>5.2939034569561699E-2</v>
      </c>
      <c r="J52">
        <v>0.4</v>
      </c>
      <c r="K52">
        <v>0.60000000000000098</v>
      </c>
      <c r="L52">
        <v>0.67972350230414702</v>
      </c>
      <c r="M52">
        <v>0.2</v>
      </c>
      <c r="N52">
        <v>0.40800000000000097</v>
      </c>
      <c r="O52">
        <v>0.103686635944699</v>
      </c>
      <c r="P52">
        <v>4.8000000000000001E-2</v>
      </c>
      <c r="Q52">
        <v>0.40322580645161399</v>
      </c>
      <c r="R52">
        <v>0.2</v>
      </c>
      <c r="S52">
        <v>0.14399999999999899</v>
      </c>
      <c r="T52">
        <v>0.17281105990783399</v>
      </c>
      <c r="V52">
        <v>42</v>
      </c>
      <c r="W52">
        <v>4.6235799999999996</v>
      </c>
      <c r="X52">
        <v>4.9517600000000002</v>
      </c>
      <c r="Y52">
        <v>4.99336</v>
      </c>
      <c r="Z52">
        <v>5.2346899999999996</v>
      </c>
      <c r="AA52">
        <v>0.32818000000000103</v>
      </c>
      <c r="AB52" s="6">
        <v>42</v>
      </c>
      <c r="AC52">
        <v>4.8639999999999999</v>
      </c>
      <c r="AD52">
        <v>4.92</v>
      </c>
      <c r="AE52">
        <v>5.6000000000000098E-2</v>
      </c>
      <c r="AF52" s="48">
        <f t="shared" si="0"/>
        <v>3.1760000000000232E-2</v>
      </c>
      <c r="AG52" s="18">
        <f t="shared" si="1"/>
        <v>4.1599999999999859E-2</v>
      </c>
      <c r="AH52" s="6">
        <f t="shared" si="2"/>
        <v>0.28292999999999946</v>
      </c>
    </row>
    <row r="53" spans="1:34" s="18" customFormat="1">
      <c r="A53" s="18">
        <v>22</v>
      </c>
      <c r="B53" s="18">
        <v>2</v>
      </c>
      <c r="D53" s="18">
        <f t="shared" ref="D53" si="22">AVERAGE(G53:G54)/10</f>
        <v>4.7478196202612306</v>
      </c>
      <c r="E53" s="22" t="s">
        <v>36</v>
      </c>
      <c r="F53" s="18">
        <v>20</v>
      </c>
      <c r="G53" s="18">
        <v>47.608419933734403</v>
      </c>
      <c r="H53" s="18">
        <v>0.1</v>
      </c>
      <c r="I53" s="18">
        <v>0.12783221864469901</v>
      </c>
      <c r="J53" s="18">
        <v>0.4</v>
      </c>
      <c r="K53" s="18">
        <v>0.60800000000000098</v>
      </c>
      <c r="L53" s="18">
        <v>0.72580645161290303</v>
      </c>
      <c r="M53" s="18">
        <v>0.2</v>
      </c>
      <c r="N53" s="18">
        <v>0.17599999999999999</v>
      </c>
      <c r="O53" s="18">
        <v>0.230414746543778</v>
      </c>
      <c r="P53" s="18">
        <v>0.29599999999999999</v>
      </c>
      <c r="Q53" s="18">
        <v>0.28801843317972298</v>
      </c>
      <c r="R53" s="18">
        <v>0.2</v>
      </c>
      <c r="S53" s="18">
        <v>0.13600000000000001</v>
      </c>
      <c r="T53" s="18">
        <v>0.207373271889401</v>
      </c>
      <c r="U53" s="52"/>
      <c r="V53" s="18">
        <v>43</v>
      </c>
      <c r="W53" s="18">
        <v>4.5046200000000001</v>
      </c>
      <c r="X53" s="18">
        <v>4.7621700000000002</v>
      </c>
      <c r="Y53" s="18">
        <v>4.8030900000000001</v>
      </c>
      <c r="Z53" s="18">
        <v>5.0474600000000001</v>
      </c>
      <c r="AA53" s="18">
        <v>0.25755</v>
      </c>
      <c r="AB53" s="48">
        <v>43</v>
      </c>
      <c r="AC53" s="18">
        <v>4.6719999999999997</v>
      </c>
      <c r="AD53" s="18">
        <v>4.7314299999999996</v>
      </c>
      <c r="AE53" s="18">
        <v>5.94299999999999E-2</v>
      </c>
      <c r="AF53" s="48">
        <f t="shared" si="0"/>
        <v>3.0740000000000656E-2</v>
      </c>
      <c r="AG53" s="18">
        <f t="shared" si="1"/>
        <v>4.0919999999999845E-2</v>
      </c>
      <c r="AH53" s="6">
        <f t="shared" si="2"/>
        <v>0.28528999999999982</v>
      </c>
    </row>
    <row r="54" spans="1:34">
      <c r="E54" s="3" t="s">
        <v>37</v>
      </c>
      <c r="F54">
        <v>20</v>
      </c>
      <c r="G54">
        <v>47.347972471490202</v>
      </c>
      <c r="H54">
        <v>0.1</v>
      </c>
      <c r="I54">
        <v>0.10276229223583</v>
      </c>
      <c r="J54">
        <v>0.4</v>
      </c>
      <c r="K54">
        <v>0.60800000000000098</v>
      </c>
      <c r="L54">
        <v>0.72580645161290303</v>
      </c>
      <c r="M54">
        <v>0.2</v>
      </c>
      <c r="N54">
        <v>0.17599999999999999</v>
      </c>
      <c r="O54">
        <v>0.230414746543778</v>
      </c>
      <c r="P54">
        <v>0.26400000000000001</v>
      </c>
      <c r="Q54">
        <v>0.28801843317972298</v>
      </c>
      <c r="R54">
        <v>0.2</v>
      </c>
      <c r="S54">
        <v>0.16800000000000001</v>
      </c>
      <c r="T54">
        <v>0.207373271889401</v>
      </c>
      <c r="V54">
        <v>44</v>
      </c>
      <c r="W54">
        <v>4.9409200000000002</v>
      </c>
      <c r="X54">
        <v>5.19442</v>
      </c>
      <c r="Y54">
        <v>5.2356800000000003</v>
      </c>
      <c r="Z54">
        <v>5.4770099999999999</v>
      </c>
      <c r="AA54">
        <v>0.2535</v>
      </c>
      <c r="AB54" s="6">
        <v>44</v>
      </c>
      <c r="AC54">
        <v>5.1040000000000001</v>
      </c>
      <c r="AD54">
        <v>5.1639999999999997</v>
      </c>
      <c r="AE54">
        <v>5.99999999999987E-2</v>
      </c>
      <c r="AF54" s="48">
        <f t="shared" si="0"/>
        <v>3.0420000000000336E-2</v>
      </c>
      <c r="AG54" s="18">
        <f t="shared" si="1"/>
        <v>4.1260000000000296E-2</v>
      </c>
      <c r="AH54" s="6">
        <f t="shared" si="2"/>
        <v>0.2825899999999999</v>
      </c>
    </row>
    <row r="55" spans="1:34" s="18" customFormat="1">
      <c r="A55" s="18">
        <v>23</v>
      </c>
      <c r="B55" s="18">
        <v>3</v>
      </c>
      <c r="D55" s="18">
        <f t="shared" ref="D55" si="23">AVERAGE(G55:G56)/10</f>
        <v>7.5369224163317554</v>
      </c>
      <c r="E55" s="22" t="s">
        <v>36</v>
      </c>
      <c r="F55" s="18">
        <v>30</v>
      </c>
      <c r="G55" s="18">
        <v>75.313172667198103</v>
      </c>
      <c r="H55" s="18">
        <v>0.15</v>
      </c>
      <c r="I55" s="18">
        <v>0.15331050065663701</v>
      </c>
      <c r="J55" s="18">
        <v>0.4</v>
      </c>
      <c r="K55" s="18">
        <v>0.64800000000000002</v>
      </c>
      <c r="L55" s="18">
        <v>0.74884792626728103</v>
      </c>
      <c r="M55" s="18">
        <v>0.2</v>
      </c>
      <c r="N55" s="18">
        <v>0.184</v>
      </c>
      <c r="O55" s="18">
        <v>0.241935483870968</v>
      </c>
      <c r="P55" s="18">
        <v>0.28000000000000003</v>
      </c>
      <c r="Q55" s="18">
        <v>0.31105990783410098</v>
      </c>
      <c r="R55" s="18">
        <v>0.2</v>
      </c>
      <c r="S55" s="18">
        <v>0.183999999999999</v>
      </c>
      <c r="T55" s="18">
        <v>0.19585253456221199</v>
      </c>
      <c r="U55" s="52"/>
      <c r="V55" s="18">
        <v>45</v>
      </c>
      <c r="W55" s="18">
        <v>5.6627999999999998</v>
      </c>
      <c r="X55" s="18">
        <v>5.9034599999999999</v>
      </c>
      <c r="Y55" s="18">
        <v>5.9443799999999998</v>
      </c>
      <c r="Z55" s="18">
        <v>6.1917900000000001</v>
      </c>
      <c r="AA55" s="18">
        <v>0.24066000000000001</v>
      </c>
      <c r="AB55" s="48">
        <v>45</v>
      </c>
      <c r="AC55" s="18">
        <v>5.8319999999999999</v>
      </c>
      <c r="AD55" s="18">
        <v>5.87486</v>
      </c>
      <c r="AE55" s="18">
        <v>4.2859999999999197E-2</v>
      </c>
      <c r="AF55" s="48">
        <f t="shared" si="0"/>
        <v>2.8599999999999959E-2</v>
      </c>
      <c r="AG55" s="18">
        <f t="shared" si="1"/>
        <v>4.0919999999999845E-2</v>
      </c>
      <c r="AH55" s="6">
        <f t="shared" si="2"/>
        <v>0.2883300000000002</v>
      </c>
    </row>
    <row r="56" spans="1:34">
      <c r="E56" s="3" t="s">
        <v>37</v>
      </c>
      <c r="F56">
        <v>30</v>
      </c>
      <c r="G56">
        <v>75.425275659437006</v>
      </c>
      <c r="H56">
        <v>0.15</v>
      </c>
      <c r="I56">
        <v>0.15343731882768499</v>
      </c>
      <c r="J56">
        <v>0.4</v>
      </c>
      <c r="K56">
        <v>0.64800000000000002</v>
      </c>
      <c r="L56">
        <v>0.74884792626728103</v>
      </c>
      <c r="M56">
        <v>0.2</v>
      </c>
      <c r="N56">
        <v>0.184</v>
      </c>
      <c r="O56">
        <v>0.241935483870968</v>
      </c>
      <c r="P56">
        <v>0.28799999999999898</v>
      </c>
      <c r="Q56">
        <v>0.31105990783410098</v>
      </c>
      <c r="R56">
        <v>0.2</v>
      </c>
      <c r="S56">
        <v>0.17599999999999999</v>
      </c>
      <c r="T56">
        <v>0.19585253456221199</v>
      </c>
      <c r="V56">
        <v>46</v>
      </c>
      <c r="W56">
        <v>4.0990700000000002</v>
      </c>
      <c r="X56">
        <v>4.4488799999999999</v>
      </c>
      <c r="Y56">
        <v>4.4897999999999998</v>
      </c>
      <c r="Z56">
        <v>4.7311300000000003</v>
      </c>
      <c r="AA56">
        <v>0.34981000000000001</v>
      </c>
      <c r="AB56" s="6">
        <v>46</v>
      </c>
      <c r="AC56">
        <v>4.2960000000000003</v>
      </c>
      <c r="AD56">
        <v>4.42</v>
      </c>
      <c r="AE56">
        <v>0.124</v>
      </c>
      <c r="AF56" s="48">
        <f t="shared" si="0"/>
        <v>2.8880000000000017E-2</v>
      </c>
      <c r="AG56" s="18">
        <f t="shared" si="1"/>
        <v>4.0919999999999845E-2</v>
      </c>
      <c r="AH56" s="6">
        <f t="shared" si="2"/>
        <v>0.28225000000000033</v>
      </c>
    </row>
    <row r="57" spans="1:34" s="18" customFormat="1">
      <c r="A57" s="18">
        <v>24</v>
      </c>
      <c r="B57" s="18">
        <v>4</v>
      </c>
      <c r="D57" s="18">
        <f t="shared" ref="D57" si="24">AVERAGE(G57:G58)/10</f>
        <v>8.9913903928208008</v>
      </c>
      <c r="E57" s="22" t="s">
        <v>36</v>
      </c>
      <c r="F57" s="18">
        <v>40</v>
      </c>
      <c r="G57" s="18">
        <v>90.134766761438499</v>
      </c>
      <c r="H57" s="18">
        <v>0.2</v>
      </c>
      <c r="I57" s="18">
        <v>0.205845438757009</v>
      </c>
      <c r="J57" s="18">
        <v>0.4</v>
      </c>
      <c r="K57" s="18">
        <v>0.60799999999999998</v>
      </c>
      <c r="L57" s="18">
        <v>0.69124423963133597</v>
      </c>
      <c r="M57" s="18">
        <v>0.2</v>
      </c>
      <c r="N57" s="18">
        <v>0.184</v>
      </c>
      <c r="O57" s="18">
        <v>0.230414746543778</v>
      </c>
      <c r="P57" s="18">
        <v>0.23999999999999899</v>
      </c>
      <c r="Q57" s="18">
        <v>0.230414746543779</v>
      </c>
      <c r="R57" s="18">
        <v>0.2</v>
      </c>
      <c r="S57" s="18">
        <v>0.184</v>
      </c>
      <c r="T57" s="18">
        <v>0.230414746543778</v>
      </c>
      <c r="U57" s="52"/>
      <c r="V57" s="18">
        <v>47</v>
      </c>
      <c r="W57" s="18">
        <v>4.8804299999999996</v>
      </c>
      <c r="X57" s="18">
        <v>5.1068899999999999</v>
      </c>
      <c r="Y57" s="18">
        <v>5.1478099999999998</v>
      </c>
      <c r="Z57" s="18">
        <v>5.3932000000000002</v>
      </c>
      <c r="AA57" s="18">
        <v>0.22645999999999999</v>
      </c>
      <c r="AB57" s="48">
        <v>47</v>
      </c>
      <c r="AC57" s="18">
        <v>5.04</v>
      </c>
      <c r="AD57" s="18">
        <v>5.0754299999999999</v>
      </c>
      <c r="AE57" s="18">
        <v>3.5429999999998997E-2</v>
      </c>
      <c r="AF57" s="48">
        <f t="shared" si="0"/>
        <v>3.1460000000000043E-2</v>
      </c>
      <c r="AG57" s="18">
        <f t="shared" si="1"/>
        <v>4.0919999999999845E-2</v>
      </c>
      <c r="AH57" s="6">
        <f t="shared" si="2"/>
        <v>0.28631000000000029</v>
      </c>
    </row>
    <row r="58" spans="1:34">
      <c r="E58" s="3" t="s">
        <v>37</v>
      </c>
      <c r="F58">
        <v>40</v>
      </c>
      <c r="G58">
        <v>89.693041094977502</v>
      </c>
      <c r="H58">
        <v>0.2</v>
      </c>
      <c r="I58">
        <v>0.20775789949148299</v>
      </c>
      <c r="J58">
        <v>0.4</v>
      </c>
      <c r="K58">
        <v>0.6</v>
      </c>
      <c r="L58">
        <v>0.69124423963133597</v>
      </c>
      <c r="M58">
        <v>0.2</v>
      </c>
      <c r="N58">
        <v>0.184</v>
      </c>
      <c r="O58">
        <v>0.230414746543778</v>
      </c>
      <c r="P58">
        <v>0.23199999999999901</v>
      </c>
      <c r="Q58">
        <v>0.230414746543779</v>
      </c>
      <c r="R58">
        <v>0.2</v>
      </c>
      <c r="S58">
        <v>0.184</v>
      </c>
      <c r="T58">
        <v>0.230414746543778</v>
      </c>
      <c r="V58">
        <v>48</v>
      </c>
      <c r="W58">
        <v>4.7087399999999997</v>
      </c>
      <c r="X58">
        <v>5.0717400000000001</v>
      </c>
      <c r="Y58">
        <v>5.1123200000000004</v>
      </c>
      <c r="Z58">
        <v>5.3546699999999996</v>
      </c>
      <c r="AA58">
        <v>0.36299999999999999</v>
      </c>
      <c r="AB58" s="6">
        <v>48</v>
      </c>
      <c r="AC58">
        <v>5</v>
      </c>
      <c r="AD58">
        <v>5.03714</v>
      </c>
      <c r="AE58">
        <v>3.7139999999999097E-2</v>
      </c>
      <c r="AF58" s="48">
        <f t="shared" si="0"/>
        <v>3.4600000000000186E-2</v>
      </c>
      <c r="AG58" s="18">
        <f t="shared" si="1"/>
        <v>4.0580000000000283E-2</v>
      </c>
      <c r="AH58" s="6">
        <f t="shared" si="2"/>
        <v>0.28292999999999946</v>
      </c>
    </row>
    <row r="59" spans="1:34" s="18" customFormat="1">
      <c r="A59" s="18">
        <v>25</v>
      </c>
      <c r="B59" s="18">
        <v>5</v>
      </c>
      <c r="D59" s="18">
        <f t="shared" ref="D59" si="25">AVERAGE(G59:G60)/10</f>
        <v>12.604034734471449</v>
      </c>
      <c r="E59" s="22" t="s">
        <v>36</v>
      </c>
      <c r="F59" s="18">
        <v>50</v>
      </c>
      <c r="G59" s="18">
        <v>125.960141447569</v>
      </c>
      <c r="H59" s="18">
        <v>0.25</v>
      </c>
      <c r="I59" s="18">
        <v>0.258928222149585</v>
      </c>
      <c r="J59" s="18">
        <v>0.4</v>
      </c>
      <c r="K59" s="18">
        <v>0.66400000000000003</v>
      </c>
      <c r="L59" s="18">
        <v>0.78341013824884798</v>
      </c>
      <c r="M59" s="18">
        <v>0.2</v>
      </c>
      <c r="N59" s="18">
        <v>0.192</v>
      </c>
      <c r="O59" s="18">
        <v>0.241935483870968</v>
      </c>
      <c r="P59" s="18">
        <v>0.28799999999999898</v>
      </c>
      <c r="Q59" s="18">
        <v>0.28801843317972298</v>
      </c>
      <c r="R59" s="18">
        <v>0.2</v>
      </c>
      <c r="S59" s="18">
        <v>0.184</v>
      </c>
      <c r="T59" s="18">
        <v>0.25345622119815697</v>
      </c>
      <c r="U59" s="52"/>
      <c r="V59" s="18">
        <v>49</v>
      </c>
      <c r="W59" s="18">
        <v>4.9652599999999998</v>
      </c>
      <c r="X59" s="18">
        <v>5.24207</v>
      </c>
      <c r="Y59" s="18">
        <v>5.2829899999999999</v>
      </c>
      <c r="Z59" s="18">
        <v>5.5253399999999999</v>
      </c>
      <c r="AA59" s="18">
        <v>0.27681</v>
      </c>
      <c r="AB59" s="48">
        <v>49</v>
      </c>
      <c r="AC59" s="18">
        <v>5.1760000000000002</v>
      </c>
      <c r="AD59" s="18">
        <v>5.2125700000000004</v>
      </c>
      <c r="AE59" s="18">
        <v>3.6569999999999298E-2</v>
      </c>
      <c r="AF59" s="48">
        <f t="shared" si="0"/>
        <v>2.9499999999999638E-2</v>
      </c>
      <c r="AG59" s="18">
        <f t="shared" si="1"/>
        <v>4.0919999999999845E-2</v>
      </c>
      <c r="AH59" s="6">
        <f t="shared" si="2"/>
        <v>0.28326999999999991</v>
      </c>
    </row>
    <row r="60" spans="1:34">
      <c r="E60" s="3" t="s">
        <v>37</v>
      </c>
      <c r="F60">
        <v>50</v>
      </c>
      <c r="G60">
        <v>126.12055324185999</v>
      </c>
      <c r="H60">
        <v>0.25</v>
      </c>
      <c r="I60">
        <v>0.25854896440203801</v>
      </c>
      <c r="J60">
        <v>0.4</v>
      </c>
      <c r="K60">
        <v>0.66400000000000003</v>
      </c>
      <c r="L60">
        <v>0.78341013824884798</v>
      </c>
      <c r="M60">
        <v>0.2</v>
      </c>
      <c r="N60">
        <v>0.192</v>
      </c>
      <c r="O60">
        <v>0.241935483870968</v>
      </c>
      <c r="P60">
        <v>0.28799999999999898</v>
      </c>
      <c r="Q60">
        <v>0.28801843317972298</v>
      </c>
      <c r="R60">
        <v>0.2</v>
      </c>
      <c r="S60">
        <v>0.184</v>
      </c>
      <c r="T60">
        <v>0.25345622119815697</v>
      </c>
      <c r="V60">
        <v>50</v>
      </c>
      <c r="W60">
        <v>4.2518200000000004</v>
      </c>
      <c r="X60">
        <v>4.5560099999999997</v>
      </c>
      <c r="Y60">
        <v>4.59694</v>
      </c>
      <c r="Z60">
        <v>4.8385999999999996</v>
      </c>
      <c r="AA60">
        <v>0.30418999999999902</v>
      </c>
      <c r="AB60" s="6">
        <v>50</v>
      </c>
      <c r="AC60">
        <v>4.4880000000000004</v>
      </c>
      <c r="AD60">
        <v>4.5234300000000003</v>
      </c>
      <c r="AE60">
        <v>3.5429999999999899E-2</v>
      </c>
      <c r="AF60" s="48">
        <f t="shared" si="0"/>
        <v>3.2579999999999387E-2</v>
      </c>
      <c r="AG60" s="18">
        <f t="shared" si="1"/>
        <v>4.0930000000000355E-2</v>
      </c>
      <c r="AH60" s="6">
        <f t="shared" si="2"/>
        <v>0.2825899999999999</v>
      </c>
    </row>
    <row r="61" spans="1:34" s="18" customFormat="1">
      <c r="A61" s="18">
        <v>26</v>
      </c>
      <c r="B61" s="18">
        <v>6</v>
      </c>
      <c r="D61" s="18">
        <f t="shared" ref="D61" si="26">AVERAGE(G61:G62)/10</f>
        <v>13.375655750823801</v>
      </c>
      <c r="E61" s="22" t="s">
        <v>36</v>
      </c>
      <c r="F61" s="18">
        <v>60</v>
      </c>
      <c r="G61" s="18">
        <v>133.59775688257801</v>
      </c>
      <c r="H61" s="18">
        <v>0.3</v>
      </c>
      <c r="I61" s="18">
        <v>0.30962699912700498</v>
      </c>
      <c r="J61" s="18">
        <v>0.4</v>
      </c>
      <c r="K61" s="18">
        <v>0.60800000000000098</v>
      </c>
      <c r="L61" s="18">
        <v>0.74884792626728103</v>
      </c>
      <c r="M61" s="18">
        <v>0.2</v>
      </c>
      <c r="N61" s="18">
        <v>0.184000000000001</v>
      </c>
      <c r="O61" s="18">
        <v>0.27649769585253597</v>
      </c>
      <c r="P61" s="18">
        <v>0.20799999999999999</v>
      </c>
      <c r="Q61" s="18">
        <v>0.230414746543778</v>
      </c>
      <c r="R61" s="18">
        <v>0.2</v>
      </c>
      <c r="S61" s="18">
        <v>0.215999999999999</v>
      </c>
      <c r="T61" s="18">
        <v>0.241935483870968</v>
      </c>
      <c r="U61" s="52"/>
      <c r="V61" s="18">
        <v>51</v>
      </c>
      <c r="W61" s="18">
        <v>4.1703799999999998</v>
      </c>
      <c r="X61" s="18">
        <v>4.4901099999999996</v>
      </c>
      <c r="Y61" s="18">
        <v>4.5310300000000003</v>
      </c>
      <c r="Z61" s="18">
        <v>4.7723599999999999</v>
      </c>
      <c r="AA61" s="18">
        <v>0.31973000000000001</v>
      </c>
      <c r="AB61" s="48">
        <v>51</v>
      </c>
      <c r="AC61" s="18">
        <v>4.4080000000000004</v>
      </c>
      <c r="AD61" s="18">
        <v>4.4594300000000002</v>
      </c>
      <c r="AE61" s="18">
        <v>5.1429999999999899E-2</v>
      </c>
      <c r="AF61" s="48">
        <f t="shared" si="0"/>
        <v>3.0679999999999374E-2</v>
      </c>
      <c r="AG61" s="18">
        <f t="shared" si="1"/>
        <v>4.0920000000000734E-2</v>
      </c>
      <c r="AH61" s="6">
        <f t="shared" si="2"/>
        <v>0.28225000000000033</v>
      </c>
    </row>
    <row r="62" spans="1:34">
      <c r="E62" s="3" t="s">
        <v>37</v>
      </c>
      <c r="F62">
        <v>60</v>
      </c>
      <c r="G62">
        <v>133.915358133898</v>
      </c>
      <c r="H62">
        <v>0.3</v>
      </c>
      <c r="I62">
        <v>0.31179063864382101</v>
      </c>
      <c r="J62">
        <v>0.4</v>
      </c>
      <c r="K62">
        <v>0.60800000000000098</v>
      </c>
      <c r="L62">
        <v>0.74884792626728103</v>
      </c>
      <c r="M62">
        <v>0.2</v>
      </c>
      <c r="N62">
        <v>0.184000000000001</v>
      </c>
      <c r="O62">
        <v>0.27649769585253597</v>
      </c>
      <c r="P62">
        <v>0.23200000000000001</v>
      </c>
      <c r="Q62">
        <v>0.230414746543778</v>
      </c>
      <c r="R62">
        <v>0.2</v>
      </c>
      <c r="S62">
        <v>0.191999999999999</v>
      </c>
      <c r="T62">
        <v>0.241935483870968</v>
      </c>
      <c r="V62">
        <v>52</v>
      </c>
      <c r="W62">
        <v>5.7841300000000002</v>
      </c>
      <c r="X62">
        <v>5.9592200000000002</v>
      </c>
      <c r="Y62">
        <v>6.0004799999999996</v>
      </c>
      <c r="Z62">
        <v>6.2411300000000001</v>
      </c>
      <c r="AA62">
        <v>0.17509</v>
      </c>
      <c r="AB62" s="6">
        <v>52</v>
      </c>
      <c r="AC62">
        <v>5.8879999999999999</v>
      </c>
      <c r="AD62">
        <v>5.92971</v>
      </c>
      <c r="AE62">
        <v>4.1709999999999303E-2</v>
      </c>
      <c r="AF62" s="48">
        <f t="shared" si="0"/>
        <v>2.9510000000000147E-2</v>
      </c>
      <c r="AG62" s="18">
        <f t="shared" si="1"/>
        <v>4.1259999999999408E-2</v>
      </c>
      <c r="AH62" s="6">
        <f t="shared" si="2"/>
        <v>0.28190999999999988</v>
      </c>
    </row>
    <row r="63" spans="1:34" s="18" customFormat="1">
      <c r="A63" s="18">
        <v>27</v>
      </c>
      <c r="B63" s="18">
        <v>7</v>
      </c>
      <c r="D63" s="18">
        <f t="shared" ref="D63" si="27">AVERAGE(G63:G64)/10</f>
        <v>17.0971451701757</v>
      </c>
      <c r="E63" s="22" t="s">
        <v>36</v>
      </c>
      <c r="F63" s="18">
        <v>70</v>
      </c>
      <c r="G63" s="18">
        <v>172.07258808140301</v>
      </c>
      <c r="H63" s="18">
        <v>0.35</v>
      </c>
      <c r="I63" s="18">
        <v>0.37744761244330499</v>
      </c>
      <c r="J63" s="18">
        <v>0.4</v>
      </c>
      <c r="K63" s="18">
        <v>0.64800000000000102</v>
      </c>
      <c r="L63" s="18">
        <v>0.77188940092165903</v>
      </c>
      <c r="M63" s="18">
        <v>0.2</v>
      </c>
      <c r="N63" s="18">
        <v>0.192000000000001</v>
      </c>
      <c r="O63" s="18">
        <v>0.25345622119815697</v>
      </c>
      <c r="P63" s="18">
        <v>0.27200000000000002</v>
      </c>
      <c r="Q63" s="18">
        <v>0.26497695852534597</v>
      </c>
      <c r="R63" s="18">
        <v>0.2</v>
      </c>
      <c r="S63" s="18">
        <v>0.183999999999999</v>
      </c>
      <c r="T63" s="18">
        <v>0.25345622119815697</v>
      </c>
      <c r="U63" s="52"/>
      <c r="V63" s="18">
        <v>53</v>
      </c>
      <c r="W63" s="18">
        <v>4.5438200000000002</v>
      </c>
      <c r="X63" s="18">
        <v>4.8172600000000001</v>
      </c>
      <c r="Y63" s="18">
        <v>4.8585200000000004</v>
      </c>
      <c r="Z63" s="18">
        <v>5.1028900000000004</v>
      </c>
      <c r="AA63" s="18">
        <v>0.27344000000000002</v>
      </c>
      <c r="AB63" s="48">
        <v>53</v>
      </c>
      <c r="AC63" s="18">
        <v>4.7519999999999998</v>
      </c>
      <c r="AD63" s="18">
        <v>4.7868599999999999</v>
      </c>
      <c r="AE63" s="18">
        <v>3.4860000000000099E-2</v>
      </c>
      <c r="AF63" s="48">
        <f t="shared" si="0"/>
        <v>3.0400000000000205E-2</v>
      </c>
      <c r="AG63" s="18">
        <f t="shared" si="1"/>
        <v>4.1260000000000296E-2</v>
      </c>
      <c r="AH63" s="6">
        <f t="shared" si="2"/>
        <v>0.28563000000000027</v>
      </c>
    </row>
    <row r="64" spans="1:34">
      <c r="E64" s="3" t="s">
        <v>37</v>
      </c>
      <c r="F64">
        <v>70</v>
      </c>
      <c r="G64">
        <v>169.870315322111</v>
      </c>
      <c r="H64">
        <v>0.35</v>
      </c>
      <c r="I64">
        <v>0.36194054701358902</v>
      </c>
      <c r="J64">
        <v>0.4</v>
      </c>
      <c r="K64">
        <v>0.64800000000000102</v>
      </c>
      <c r="L64">
        <v>0.77188940092165903</v>
      </c>
      <c r="M64">
        <v>0.2</v>
      </c>
      <c r="N64">
        <v>0.192000000000001</v>
      </c>
      <c r="O64">
        <v>0.25345622119815697</v>
      </c>
      <c r="P64">
        <v>0.27200000000000002</v>
      </c>
      <c r="Q64">
        <v>0.26497695852534597</v>
      </c>
      <c r="R64">
        <v>0.2</v>
      </c>
      <c r="S64">
        <v>0.183999999999999</v>
      </c>
      <c r="T64">
        <v>0.25345622119815697</v>
      </c>
      <c r="V64">
        <v>54</v>
      </c>
      <c r="W64">
        <v>4.7719399999999998</v>
      </c>
      <c r="X64">
        <v>5.1383200000000002</v>
      </c>
      <c r="Y64">
        <v>5.1792400000000001</v>
      </c>
      <c r="Z64">
        <v>5.4209100000000001</v>
      </c>
      <c r="AA64">
        <v>0.36637999999999998</v>
      </c>
      <c r="AB64" s="6">
        <v>54</v>
      </c>
      <c r="AC64">
        <v>5.056</v>
      </c>
      <c r="AD64">
        <v>5.10229</v>
      </c>
      <c r="AE64">
        <v>4.6289999999999103E-2</v>
      </c>
      <c r="AF64" s="48">
        <f t="shared" si="0"/>
        <v>3.6030000000000229E-2</v>
      </c>
      <c r="AG64" s="18">
        <f t="shared" si="1"/>
        <v>4.0919999999999845E-2</v>
      </c>
      <c r="AH64" s="6">
        <f t="shared" si="2"/>
        <v>0.2825899999999999</v>
      </c>
    </row>
    <row r="65" spans="1:34" s="18" customFormat="1">
      <c r="A65" s="18">
        <v>28</v>
      </c>
      <c r="B65" s="18">
        <v>8</v>
      </c>
      <c r="D65" s="18">
        <f t="shared" ref="D65" si="28">AVERAGE(G65:G66)/10</f>
        <v>18.365746555752303</v>
      </c>
      <c r="E65" s="22" t="s">
        <v>36</v>
      </c>
      <c r="F65" s="18">
        <v>80</v>
      </c>
      <c r="G65" s="18">
        <v>183.85303304489301</v>
      </c>
      <c r="H65" s="18">
        <v>0.4</v>
      </c>
      <c r="I65" s="18">
        <v>0.41502391058536198</v>
      </c>
      <c r="J65" s="18">
        <v>0.4</v>
      </c>
      <c r="K65" s="18">
        <v>0.63200000000000101</v>
      </c>
      <c r="L65" s="18">
        <v>0.71428571428571397</v>
      </c>
      <c r="M65" s="18">
        <v>0.2</v>
      </c>
      <c r="N65" s="18">
        <v>0.192</v>
      </c>
      <c r="O65" s="18">
        <v>0.230414746543778</v>
      </c>
      <c r="P65" s="18">
        <v>0.25599999999999901</v>
      </c>
      <c r="Q65" s="18">
        <v>0.28801843317972298</v>
      </c>
      <c r="R65" s="18">
        <v>0.2</v>
      </c>
      <c r="S65" s="18">
        <v>0.184000000000001</v>
      </c>
      <c r="T65" s="18">
        <v>0.19585253456221299</v>
      </c>
      <c r="U65" s="52"/>
      <c r="V65" s="18">
        <v>55</v>
      </c>
      <c r="W65" s="18">
        <v>4.2035</v>
      </c>
      <c r="X65" s="18">
        <v>4.4485400000000004</v>
      </c>
      <c r="Y65" s="18">
        <v>4.4894600000000002</v>
      </c>
      <c r="Z65" s="18">
        <v>4.7307899999999998</v>
      </c>
      <c r="AA65" s="18">
        <v>0.24504000000000001</v>
      </c>
      <c r="AB65" s="48">
        <v>55</v>
      </c>
      <c r="AC65" s="18">
        <v>4.3680000000000003</v>
      </c>
      <c r="AD65" s="18">
        <v>4.4177099999999996</v>
      </c>
      <c r="AE65" s="18">
        <v>4.9709999999999303E-2</v>
      </c>
      <c r="AF65" s="48">
        <f t="shared" si="0"/>
        <v>3.0830000000000801E-2</v>
      </c>
      <c r="AG65" s="18">
        <f t="shared" si="1"/>
        <v>4.0919999999999845E-2</v>
      </c>
      <c r="AH65" s="6">
        <f t="shared" si="2"/>
        <v>0.28224999999999945</v>
      </c>
    </row>
    <row r="66" spans="1:34">
      <c r="E66" s="3" t="s">
        <v>37</v>
      </c>
      <c r="F66">
        <v>80</v>
      </c>
      <c r="G66">
        <v>183.46189807015301</v>
      </c>
      <c r="H66">
        <v>0.4</v>
      </c>
      <c r="I66">
        <v>0.425122003853318</v>
      </c>
      <c r="J66">
        <v>0.4</v>
      </c>
      <c r="K66">
        <v>0.624000000000001</v>
      </c>
      <c r="L66">
        <v>0.71428571428571397</v>
      </c>
      <c r="M66">
        <v>0.2</v>
      </c>
      <c r="N66">
        <v>0.192</v>
      </c>
      <c r="O66">
        <v>0.230414746543778</v>
      </c>
      <c r="P66">
        <v>0.24</v>
      </c>
      <c r="Q66">
        <v>0.28801843317972298</v>
      </c>
      <c r="R66">
        <v>0.2</v>
      </c>
      <c r="S66">
        <v>0.192</v>
      </c>
      <c r="T66">
        <v>0.19585253456221299</v>
      </c>
      <c r="V66">
        <v>56</v>
      </c>
      <c r="W66">
        <v>5.4870599999999996</v>
      </c>
      <c r="X66">
        <v>5.7919299999999998</v>
      </c>
      <c r="Y66">
        <v>5.8331900000000001</v>
      </c>
      <c r="Z66">
        <v>6.07925</v>
      </c>
      <c r="AA66">
        <v>0.30486999999999997</v>
      </c>
      <c r="AB66" s="6">
        <v>56</v>
      </c>
      <c r="AC66">
        <v>5.72</v>
      </c>
      <c r="AD66">
        <v>5.75943</v>
      </c>
      <c r="AE66">
        <v>3.9429999999999403E-2</v>
      </c>
      <c r="AF66" s="48">
        <f t="shared" si="0"/>
        <v>3.2499999999999751E-2</v>
      </c>
      <c r="AG66" s="18">
        <f t="shared" si="1"/>
        <v>4.1260000000000296E-2</v>
      </c>
      <c r="AH66" s="6">
        <f t="shared" si="2"/>
        <v>0.28732000000000024</v>
      </c>
    </row>
    <row r="67" spans="1:34" s="18" customFormat="1">
      <c r="A67" s="18">
        <v>29</v>
      </c>
      <c r="B67" s="18">
        <v>9</v>
      </c>
      <c r="D67" s="18">
        <f t="shared" ref="D67" si="29">AVERAGE(G67:G68)/10</f>
        <v>22.8731341769066</v>
      </c>
      <c r="E67" s="22" t="s">
        <v>36</v>
      </c>
      <c r="F67" s="18">
        <v>90</v>
      </c>
      <c r="G67" s="18">
        <v>228.17058478150301</v>
      </c>
      <c r="H67" s="18">
        <v>0.45</v>
      </c>
      <c r="I67" s="18">
        <v>0.465053761484647</v>
      </c>
      <c r="J67" s="18">
        <v>0.4</v>
      </c>
      <c r="K67" s="18">
        <v>0.68</v>
      </c>
      <c r="L67" s="18">
        <v>0.74884792626728003</v>
      </c>
      <c r="M67" s="18">
        <v>0.2</v>
      </c>
      <c r="N67" s="18">
        <v>0.19999999999999901</v>
      </c>
      <c r="O67" s="18">
        <v>0.2073732718894</v>
      </c>
      <c r="P67" s="18">
        <v>0.28000000000000103</v>
      </c>
      <c r="Q67" s="18">
        <v>0.29953917050691298</v>
      </c>
      <c r="R67" s="18">
        <v>0.2</v>
      </c>
      <c r="S67" s="18">
        <v>0.19999999999999901</v>
      </c>
      <c r="T67" s="18">
        <v>0.241935483870967</v>
      </c>
      <c r="U67" s="52"/>
      <c r="V67" s="18">
        <v>57</v>
      </c>
      <c r="W67" s="18">
        <v>5.8547599999999997</v>
      </c>
      <c r="X67" s="18">
        <v>6.2059300000000004</v>
      </c>
      <c r="Y67" s="18">
        <v>6.2475300000000002</v>
      </c>
      <c r="Z67" s="18">
        <v>6.4891899999999998</v>
      </c>
      <c r="AA67" s="18">
        <v>0.35117000000000098</v>
      </c>
      <c r="AB67" s="48">
        <v>57</v>
      </c>
      <c r="AC67" s="18">
        <v>6.12</v>
      </c>
      <c r="AD67" s="18">
        <v>6.1708600000000002</v>
      </c>
      <c r="AE67" s="18">
        <v>5.0859999999999198E-2</v>
      </c>
      <c r="AF67" s="48">
        <f t="shared" si="0"/>
        <v>3.5070000000000157E-2</v>
      </c>
      <c r="AG67" s="18">
        <f t="shared" si="1"/>
        <v>4.1599999999999859E-2</v>
      </c>
      <c r="AH67" s="6">
        <f t="shared" si="2"/>
        <v>0.2832599999999994</v>
      </c>
    </row>
    <row r="68" spans="1:34">
      <c r="E68" s="3" t="s">
        <v>37</v>
      </c>
      <c r="F68">
        <v>90</v>
      </c>
      <c r="G68">
        <v>229.292098756629</v>
      </c>
      <c r="H68">
        <v>0.45</v>
      </c>
      <c r="I68">
        <v>0.465124973845505</v>
      </c>
      <c r="J68">
        <v>0.4</v>
      </c>
      <c r="K68">
        <v>0.68</v>
      </c>
      <c r="L68">
        <v>0.74884792626728003</v>
      </c>
      <c r="M68">
        <v>0.2</v>
      </c>
      <c r="N68">
        <v>0.19999999999999901</v>
      </c>
      <c r="O68">
        <v>0.2073732718894</v>
      </c>
      <c r="P68">
        <v>0.28799999999999998</v>
      </c>
      <c r="Q68">
        <v>0.29953917050691298</v>
      </c>
      <c r="R68">
        <v>0.2</v>
      </c>
      <c r="S68">
        <v>0.192</v>
      </c>
      <c r="T68">
        <v>0.241935483870967</v>
      </c>
      <c r="V68">
        <v>58</v>
      </c>
      <c r="W68">
        <v>5.25725</v>
      </c>
      <c r="X68">
        <v>5.63917</v>
      </c>
      <c r="Y68">
        <v>5.6797599999999999</v>
      </c>
      <c r="Z68">
        <v>5.9244700000000003</v>
      </c>
      <c r="AA68">
        <v>0.38191999999999998</v>
      </c>
      <c r="AB68" s="6">
        <v>58</v>
      </c>
      <c r="AC68">
        <v>5.56</v>
      </c>
      <c r="AD68">
        <v>5.6074299999999999</v>
      </c>
      <c r="AE68">
        <v>4.7429999999999403E-2</v>
      </c>
      <c r="AF68" s="48">
        <f t="shared" si="0"/>
        <v>3.1740000000000101E-2</v>
      </c>
      <c r="AG68" s="18">
        <f t="shared" si="1"/>
        <v>4.0589999999999904E-2</v>
      </c>
      <c r="AH68" s="6">
        <f t="shared" si="2"/>
        <v>0.28530000000000033</v>
      </c>
    </row>
    <row r="69" spans="1:34" s="18" customFormat="1">
      <c r="A69" s="18">
        <v>30</v>
      </c>
      <c r="B69" s="18">
        <v>10</v>
      </c>
      <c r="D69" s="18">
        <f t="shared" ref="D69" si="30">AVERAGE(G69:G70)/10</f>
        <v>26.364269742548352</v>
      </c>
      <c r="E69" s="22" t="s">
        <v>36</v>
      </c>
      <c r="F69" s="18">
        <v>100</v>
      </c>
      <c r="G69" s="18">
        <v>263.945482594986</v>
      </c>
      <c r="H69" s="18">
        <v>0.5</v>
      </c>
      <c r="I69" s="18">
        <v>0.51651509019727404</v>
      </c>
      <c r="J69" s="18">
        <v>0.4</v>
      </c>
      <c r="K69" s="18">
        <v>0.69599999999999995</v>
      </c>
      <c r="L69" s="18">
        <v>0.82949308755760298</v>
      </c>
      <c r="M69" s="18">
        <v>0.2</v>
      </c>
      <c r="N69" s="18">
        <v>0.191999999999999</v>
      </c>
      <c r="O69" s="18">
        <v>0.25345622119815697</v>
      </c>
      <c r="P69" s="18">
        <v>0.312</v>
      </c>
      <c r="Q69" s="18">
        <v>0.29953917050691198</v>
      </c>
      <c r="R69" s="18">
        <v>0.2</v>
      </c>
      <c r="S69" s="18">
        <v>0.192</v>
      </c>
      <c r="T69" s="18">
        <v>0.27649769585253497</v>
      </c>
      <c r="U69" s="52"/>
      <c r="V69" s="18">
        <v>59</v>
      </c>
      <c r="W69" s="18">
        <v>5.8932900000000004</v>
      </c>
      <c r="X69" s="18">
        <v>6.2535800000000004</v>
      </c>
      <c r="Y69" s="18">
        <v>6.2945000000000002</v>
      </c>
      <c r="Z69" s="18">
        <v>6.5365099999999998</v>
      </c>
      <c r="AA69" s="18">
        <v>0.36029</v>
      </c>
      <c r="AB69" s="48">
        <v>59</v>
      </c>
      <c r="AC69" s="18">
        <v>6.1680000000000001</v>
      </c>
      <c r="AD69" s="18">
        <v>6.2188600000000003</v>
      </c>
      <c r="AE69" s="18">
        <v>5.0859999999999198E-2</v>
      </c>
      <c r="AF69" s="48">
        <f t="shared" si="0"/>
        <v>3.4720000000000084E-2</v>
      </c>
      <c r="AG69" s="18">
        <f t="shared" si="1"/>
        <v>4.0919999999999845E-2</v>
      </c>
      <c r="AH69" s="6">
        <f t="shared" si="2"/>
        <v>0.28292999999999946</v>
      </c>
    </row>
    <row r="70" spans="1:34">
      <c r="E70" s="3" t="s">
        <v>37</v>
      </c>
      <c r="F70">
        <v>100</v>
      </c>
      <c r="G70">
        <v>263.33991225598101</v>
      </c>
      <c r="H70">
        <v>0.5</v>
      </c>
      <c r="I70">
        <v>0.51957070660606097</v>
      </c>
      <c r="J70">
        <v>0.4</v>
      </c>
      <c r="K70">
        <v>0.69599999999999995</v>
      </c>
      <c r="L70">
        <v>0.82949308755760298</v>
      </c>
      <c r="M70">
        <v>0.2</v>
      </c>
      <c r="N70">
        <v>0.191999999999999</v>
      </c>
      <c r="O70">
        <v>0.25345622119815697</v>
      </c>
      <c r="P70">
        <v>0.312</v>
      </c>
      <c r="Q70">
        <v>0.29953917050691198</v>
      </c>
      <c r="R70">
        <v>0.2</v>
      </c>
      <c r="S70">
        <v>0.192</v>
      </c>
      <c r="T70">
        <v>0.27649769585253497</v>
      </c>
      <c r="V70">
        <v>60</v>
      </c>
      <c r="W70">
        <v>5.6492800000000001</v>
      </c>
      <c r="X70">
        <v>6.0285000000000002</v>
      </c>
      <c r="Y70">
        <v>6.06942</v>
      </c>
      <c r="Z70">
        <v>6.3110900000000001</v>
      </c>
      <c r="AA70">
        <v>0.37922</v>
      </c>
      <c r="AB70" s="6">
        <v>60</v>
      </c>
      <c r="AC70">
        <v>5.9359999999999999</v>
      </c>
      <c r="AD70">
        <v>5.9897099999999996</v>
      </c>
      <c r="AE70">
        <v>5.37099999999988E-2</v>
      </c>
      <c r="AF70" s="48">
        <f t="shared" si="0"/>
        <v>3.8790000000000546E-2</v>
      </c>
      <c r="AG70" s="18">
        <f t="shared" si="1"/>
        <v>4.0919999999999845E-2</v>
      </c>
      <c r="AH70" s="6">
        <f t="shared" si="2"/>
        <v>0.2825899999999999</v>
      </c>
    </row>
    <row r="71" spans="1:34" s="18" customFormat="1">
      <c r="A71" s="18">
        <v>31</v>
      </c>
      <c r="B71" s="18">
        <v>11</v>
      </c>
      <c r="D71" s="18">
        <f t="shared" ref="D71" si="31">AVERAGE(G71:G72)/10</f>
        <v>24.608114613888802</v>
      </c>
      <c r="E71" s="22" t="s">
        <v>36</v>
      </c>
      <c r="F71" s="18">
        <v>110</v>
      </c>
      <c r="G71" s="18">
        <v>246.337025381627</v>
      </c>
      <c r="H71" s="18">
        <v>0.55000000000000004</v>
      </c>
      <c r="I71" s="18">
        <v>0.56930366280188605</v>
      </c>
      <c r="J71" s="18">
        <v>0.4</v>
      </c>
      <c r="K71" s="18">
        <v>0.64800000000000102</v>
      </c>
      <c r="L71" s="18">
        <v>0.76036866359446997</v>
      </c>
      <c r="M71" s="18">
        <v>0.2</v>
      </c>
      <c r="N71" s="18">
        <v>0.216000000000001</v>
      </c>
      <c r="O71" s="18">
        <v>0.26497695852534497</v>
      </c>
      <c r="P71" s="18">
        <v>0.23199999999999901</v>
      </c>
      <c r="Q71" s="18">
        <v>0.21889400921659</v>
      </c>
      <c r="R71" s="18">
        <v>0.2</v>
      </c>
      <c r="S71" s="18">
        <v>0.2</v>
      </c>
      <c r="T71" s="18">
        <v>0.27649769585253497</v>
      </c>
      <c r="U71" s="52"/>
      <c r="V71" s="54" t="s">
        <v>53</v>
      </c>
      <c r="W71" s="56"/>
      <c r="X71" s="55"/>
      <c r="Y71" s="55"/>
      <c r="Z71" s="55"/>
      <c r="AA71" s="55">
        <f>AVERAGE(AA11:AA70)</f>
        <v>0.28021305084745762</v>
      </c>
      <c r="AB71" s="54"/>
      <c r="AC71" s="55"/>
      <c r="AD71" s="55"/>
      <c r="AE71" s="55">
        <f>AVERAGE(AE11:AE70)</f>
        <v>4.9908305084745169E-2</v>
      </c>
      <c r="AF71" s="55">
        <f t="shared" ref="AF71:AH71" si="32">AVERAGE(AF11:AF70)</f>
        <v>3.2451186440678063E-2</v>
      </c>
      <c r="AG71" s="55">
        <f t="shared" si="32"/>
        <v>4.1084333333333313E-2</v>
      </c>
      <c r="AH71" s="54">
        <f t="shared" ref="AH71" si="33">AVERAGE(AH11:AH70)</f>
        <v>0.28462799999999983</v>
      </c>
    </row>
    <row r="72" spans="1:34">
      <c r="E72" s="3" t="s">
        <v>37</v>
      </c>
      <c r="F72">
        <v>110</v>
      </c>
      <c r="G72">
        <v>245.825266896149</v>
      </c>
      <c r="H72">
        <v>0.55000000000000004</v>
      </c>
      <c r="I72">
        <v>0.568482031811541</v>
      </c>
      <c r="J72">
        <v>0.4</v>
      </c>
      <c r="K72">
        <v>0.624</v>
      </c>
      <c r="L72">
        <v>0.76036866359446997</v>
      </c>
      <c r="M72">
        <v>0.2</v>
      </c>
      <c r="N72">
        <v>0.19999999999999901</v>
      </c>
      <c r="O72">
        <v>0.26497695852534497</v>
      </c>
      <c r="P72">
        <v>0.224</v>
      </c>
      <c r="Q72">
        <v>0.21889400921659</v>
      </c>
      <c r="R72">
        <v>0.2</v>
      </c>
      <c r="S72">
        <v>0.2</v>
      </c>
      <c r="T72">
        <v>0.27649769585253497</v>
      </c>
      <c r="V72" t="s">
        <v>39</v>
      </c>
      <c r="AA72">
        <f>STDEV(AA11:AA70)</f>
        <v>7.1140950141838966E-2</v>
      </c>
      <c r="AE72">
        <f>STDEV(AE11:AE70)</f>
        <v>1.7179842654385921E-2</v>
      </c>
      <c r="AF72">
        <f t="shared" ref="AF72:AH72" si="34">STDEV(AF11:AF70)</f>
        <v>3.5581422335674217E-3</v>
      </c>
      <c r="AG72">
        <f t="shared" si="34"/>
        <v>4.1604011649248098E-4</v>
      </c>
      <c r="AH72" s="6">
        <f t="shared" ref="AH72" si="35">STDEV(AH11:AH70)</f>
        <v>2.6260641426583903E-3</v>
      </c>
    </row>
    <row r="73" spans="1:34" s="18" customFormat="1">
      <c r="A73" s="18">
        <v>32</v>
      </c>
      <c r="B73" s="18">
        <v>12</v>
      </c>
      <c r="D73" s="18">
        <f t="shared" ref="D73" si="36">AVERAGE(G73:G74)/10</f>
        <v>25.6810761097287</v>
      </c>
      <c r="E73" s="22" t="s">
        <v>36</v>
      </c>
      <c r="F73" s="18">
        <v>120</v>
      </c>
      <c r="G73" s="18">
        <v>256.97572522912299</v>
      </c>
      <c r="H73" s="18">
        <v>0.6</v>
      </c>
      <c r="I73" s="18">
        <v>0.62274206500728702</v>
      </c>
      <c r="J73" s="18">
        <v>0.4</v>
      </c>
      <c r="K73" s="18">
        <v>0.61600000000000099</v>
      </c>
      <c r="L73" s="18">
        <v>0.74884792626728103</v>
      </c>
      <c r="M73" s="18">
        <v>0.2</v>
      </c>
      <c r="N73" s="18">
        <v>0.2</v>
      </c>
      <c r="O73" s="18">
        <v>0.27649769585253398</v>
      </c>
      <c r="P73" s="18">
        <v>0.216</v>
      </c>
      <c r="Q73" s="18">
        <v>0.207373271889401</v>
      </c>
      <c r="R73" s="18">
        <v>0.2</v>
      </c>
      <c r="S73" s="18">
        <v>0.2</v>
      </c>
      <c r="T73" s="18">
        <v>0.26497695852534597</v>
      </c>
      <c r="U73" s="52"/>
      <c r="V73" s="18" t="s">
        <v>40</v>
      </c>
      <c r="AA73" s="18">
        <f>AA72/SQRT(60)</f>
        <v>9.1842571710904833E-3</v>
      </c>
      <c r="AB73" s="48"/>
      <c r="AE73" s="18">
        <f>AE72/SQRT(60)</f>
        <v>2.2179081496966832E-3</v>
      </c>
      <c r="AF73" s="18">
        <f t="shared" ref="AF73:AH73" si="37">AF72/SQRT(60)</f>
        <v>4.5935418713479614E-4</v>
      </c>
      <c r="AG73" s="18">
        <f t="shared" si="37"/>
        <v>5.3710548084319079E-5</v>
      </c>
      <c r="AH73" s="48">
        <f t="shared" ref="AH73" si="38">AH72/SQRT(60)</f>
        <v>3.3902342301961346E-4</v>
      </c>
    </row>
    <row r="74" spans="1:34">
      <c r="E74" s="3" t="s">
        <v>37</v>
      </c>
      <c r="F74">
        <v>120</v>
      </c>
      <c r="G74">
        <v>256.64579696545098</v>
      </c>
      <c r="H74">
        <v>0.6</v>
      </c>
      <c r="I74">
        <v>0.62132948943453004</v>
      </c>
      <c r="J74">
        <v>0.4</v>
      </c>
      <c r="K74">
        <v>0.60800000000000098</v>
      </c>
      <c r="L74">
        <v>0.74884792626728103</v>
      </c>
      <c r="M74">
        <v>0.2</v>
      </c>
      <c r="N74">
        <v>0.2</v>
      </c>
      <c r="O74">
        <v>0.27649769585253398</v>
      </c>
      <c r="P74">
        <v>0.20799999999999999</v>
      </c>
      <c r="Q74">
        <v>0.207373271889401</v>
      </c>
      <c r="R74">
        <v>0.2</v>
      </c>
      <c r="S74">
        <v>0.2</v>
      </c>
      <c r="T74">
        <v>0.26497695852534597</v>
      </c>
      <c r="AF74"/>
    </row>
    <row r="75" spans="1:34" s="18" customFormat="1">
      <c r="A75" s="18">
        <v>33</v>
      </c>
      <c r="B75" s="18">
        <v>13</v>
      </c>
      <c r="D75" s="18">
        <f t="shared" ref="D75" si="39">AVERAGE(G75:G76)/10</f>
        <v>30.203010797629599</v>
      </c>
      <c r="E75" s="22" t="s">
        <v>36</v>
      </c>
      <c r="F75" s="18">
        <v>130</v>
      </c>
      <c r="G75" s="18">
        <v>302.223484904614</v>
      </c>
      <c r="H75" s="18">
        <v>0.65</v>
      </c>
      <c r="I75" s="18">
        <v>0.67297118192467997</v>
      </c>
      <c r="J75" s="18">
        <v>0.4</v>
      </c>
      <c r="K75" s="18">
        <v>0.64000000000000101</v>
      </c>
      <c r="L75" s="18">
        <v>0.73732718894009197</v>
      </c>
      <c r="M75" s="18">
        <v>0.2</v>
      </c>
      <c r="N75" s="18">
        <v>0.192</v>
      </c>
      <c r="O75" s="18">
        <v>0.25345622119815697</v>
      </c>
      <c r="P75" s="18">
        <v>0.247999999999999</v>
      </c>
      <c r="Q75" s="18">
        <v>0.241935483870968</v>
      </c>
      <c r="R75" s="18">
        <v>0.2</v>
      </c>
      <c r="S75" s="18">
        <v>0.20000000000000101</v>
      </c>
      <c r="T75" s="18">
        <v>0.241935483870967</v>
      </c>
      <c r="U75" s="52"/>
      <c r="V75" s="18" t="s">
        <v>41</v>
      </c>
      <c r="AA75" s="18">
        <f>MAX(AA11:AA70)</f>
        <v>0.42518</v>
      </c>
      <c r="AB75" s="48"/>
      <c r="AE75" s="18">
        <f>MAX(AE11:AE70)</f>
        <v>0.124</v>
      </c>
      <c r="AF75" s="18">
        <f t="shared" ref="AF75:AH75" si="40">MAX(AF11:AF70)</f>
        <v>4.4370000000000687E-2</v>
      </c>
      <c r="AG75" s="18">
        <f t="shared" si="40"/>
        <v>4.3289999999999829E-2</v>
      </c>
      <c r="AH75" s="48">
        <f t="shared" ref="AH75" si="41">MAX(AH11:AH70)</f>
        <v>0.29375000000000018</v>
      </c>
    </row>
    <row r="76" spans="1:34">
      <c r="E76" s="3" t="s">
        <v>37</v>
      </c>
      <c r="F76">
        <v>130</v>
      </c>
      <c r="G76">
        <v>301.83673104797799</v>
      </c>
      <c r="H76">
        <v>0.65</v>
      </c>
      <c r="I76">
        <v>0.67435057422359501</v>
      </c>
      <c r="J76">
        <v>0.4</v>
      </c>
      <c r="K76">
        <v>0.64000000000000101</v>
      </c>
      <c r="L76">
        <v>0.73732718894009197</v>
      </c>
      <c r="M76">
        <v>0.2</v>
      </c>
      <c r="N76">
        <v>0.192</v>
      </c>
      <c r="O76">
        <v>0.25345622119815697</v>
      </c>
      <c r="P76">
        <v>0.247999999999999</v>
      </c>
      <c r="Q76">
        <v>0.241935483870968</v>
      </c>
      <c r="R76">
        <v>0.2</v>
      </c>
      <c r="S76">
        <v>0.20000000000000101</v>
      </c>
      <c r="T76">
        <v>0.241935483870967</v>
      </c>
      <c r="V76" t="s">
        <v>42</v>
      </c>
      <c r="AA76">
        <f>MIN(AA11:AA70)</f>
        <v>0.15786</v>
      </c>
      <c r="AE76">
        <f>MIN(AE11:AE70)</f>
        <v>3.3709999999999199E-2</v>
      </c>
      <c r="AF76">
        <f t="shared" ref="AF76:AH76" si="42">MIN(AF11:AF70)</f>
        <v>2.817000000000025E-2</v>
      </c>
      <c r="AG76">
        <f t="shared" si="42"/>
        <v>4.0579999999999394E-2</v>
      </c>
      <c r="AH76" s="6">
        <f t="shared" ref="AH76" si="43">MIN(AH11:AH70)</f>
        <v>0.28190999999999988</v>
      </c>
    </row>
    <row r="77" spans="1:34" s="18" customFormat="1">
      <c r="A77" s="18">
        <v>34</v>
      </c>
      <c r="B77" s="18">
        <v>14</v>
      </c>
      <c r="D77" s="18">
        <f t="shared" ref="D77" si="44">AVERAGE(G77:G78)/10</f>
        <v>31.856599524673651</v>
      </c>
      <c r="E77" s="22" t="s">
        <v>36</v>
      </c>
      <c r="F77" s="18">
        <v>140</v>
      </c>
      <c r="G77" s="18">
        <v>318.46500291772401</v>
      </c>
      <c r="H77" s="18">
        <v>0.7</v>
      </c>
      <c r="I77" s="18">
        <v>0.72431132904833395</v>
      </c>
      <c r="J77" s="18">
        <v>0.4</v>
      </c>
      <c r="K77" s="18">
        <v>0.63200000000000001</v>
      </c>
      <c r="L77" s="18">
        <v>0.73732718894009197</v>
      </c>
      <c r="M77" s="18">
        <v>0.2</v>
      </c>
      <c r="N77" s="18">
        <v>0.19999999999999901</v>
      </c>
      <c r="O77" s="18">
        <v>0.241935483870967</v>
      </c>
      <c r="P77" s="18">
        <v>0.23200000000000001</v>
      </c>
      <c r="Q77" s="18">
        <v>0.241935483870968</v>
      </c>
      <c r="R77" s="18">
        <v>0.2</v>
      </c>
      <c r="S77" s="18">
        <v>0.2</v>
      </c>
      <c r="T77" s="18">
        <v>0.25345622119815697</v>
      </c>
      <c r="U77" s="52"/>
      <c r="AB77" s="48"/>
      <c r="AF77" s="48"/>
      <c r="AH77" s="48"/>
    </row>
    <row r="78" spans="1:34">
      <c r="E78" s="3" t="s">
        <v>37</v>
      </c>
      <c r="F78">
        <v>140</v>
      </c>
      <c r="G78">
        <v>318.66698757574898</v>
      </c>
      <c r="H78">
        <v>0.7</v>
      </c>
      <c r="I78">
        <v>0.71776897076154</v>
      </c>
      <c r="J78">
        <v>0.4</v>
      </c>
      <c r="K78">
        <v>0.63200000000000001</v>
      </c>
      <c r="L78">
        <v>0.73732718894009197</v>
      </c>
      <c r="M78">
        <v>0.2</v>
      </c>
      <c r="N78">
        <v>0.19999999999999901</v>
      </c>
      <c r="O78">
        <v>0.241935483870967</v>
      </c>
      <c r="P78">
        <v>0.23200000000000001</v>
      </c>
      <c r="Q78">
        <v>0.241935483870968</v>
      </c>
      <c r="R78">
        <v>0.2</v>
      </c>
      <c r="S78">
        <v>0.2</v>
      </c>
      <c r="T78">
        <v>0.25345622119815697</v>
      </c>
    </row>
    <row r="79" spans="1:34" s="18" customFormat="1">
      <c r="A79" s="18">
        <v>35</v>
      </c>
      <c r="B79" s="18">
        <v>15</v>
      </c>
      <c r="D79" s="18">
        <f t="shared" ref="D79" si="45">AVERAGE(G79:G80)/10</f>
        <v>33.894620695356195</v>
      </c>
      <c r="E79" s="22" t="s">
        <v>36</v>
      </c>
      <c r="F79" s="18">
        <v>150</v>
      </c>
      <c r="G79" s="18">
        <v>339.15216255810299</v>
      </c>
      <c r="H79" s="18">
        <v>0.75</v>
      </c>
      <c r="I79" s="18">
        <v>0.77500585403606703</v>
      </c>
      <c r="J79" s="18">
        <v>0.4</v>
      </c>
      <c r="K79" s="18">
        <v>0.63200000000000101</v>
      </c>
      <c r="L79" s="18">
        <v>0.72580645161290303</v>
      </c>
      <c r="M79" s="18">
        <v>0.2</v>
      </c>
      <c r="N79" s="18">
        <v>0.2</v>
      </c>
      <c r="O79" s="18">
        <v>0.25345622119815697</v>
      </c>
      <c r="P79" s="18">
        <v>0.24</v>
      </c>
      <c r="Q79" s="18">
        <v>0.207373271889401</v>
      </c>
      <c r="R79" s="18">
        <v>0.2</v>
      </c>
      <c r="S79" s="18">
        <v>0.192</v>
      </c>
      <c r="T79" s="18">
        <v>0.26497695852534497</v>
      </c>
      <c r="U79" s="52"/>
      <c r="AB79" s="48"/>
      <c r="AF79" s="48"/>
      <c r="AH79" s="48"/>
    </row>
    <row r="80" spans="1:34">
      <c r="E80" s="3" t="s">
        <v>37</v>
      </c>
      <c r="F80">
        <v>150</v>
      </c>
      <c r="G80">
        <v>338.74025134902098</v>
      </c>
      <c r="H80">
        <v>0.75</v>
      </c>
      <c r="I80">
        <v>0.77608200823040396</v>
      </c>
      <c r="J80">
        <v>0.4</v>
      </c>
      <c r="K80">
        <v>0.63200000000000101</v>
      </c>
      <c r="L80">
        <v>0.72580645161290303</v>
      </c>
      <c r="M80">
        <v>0.2</v>
      </c>
      <c r="N80">
        <v>0.2</v>
      </c>
      <c r="O80">
        <v>0.25345622119815697</v>
      </c>
      <c r="P80">
        <v>0.23200000000000001</v>
      </c>
      <c r="Q80">
        <v>0.207373271889401</v>
      </c>
      <c r="R80">
        <v>0.2</v>
      </c>
      <c r="S80">
        <v>0.2</v>
      </c>
      <c r="T80">
        <v>0.26497695852534497</v>
      </c>
    </row>
    <row r="81" spans="1:34" s="18" customFormat="1">
      <c r="A81" s="18">
        <v>36</v>
      </c>
      <c r="B81" s="18">
        <v>16</v>
      </c>
      <c r="D81" s="18">
        <f t="shared" ref="D81" si="46">AVERAGE(G81:G82)/10</f>
        <v>35.184237729207055</v>
      </c>
      <c r="E81" s="22" t="s">
        <v>36</v>
      </c>
      <c r="F81" s="18">
        <v>160</v>
      </c>
      <c r="G81" s="18">
        <v>351.315407486754</v>
      </c>
      <c r="H81" s="18">
        <v>0.8</v>
      </c>
      <c r="I81" s="18">
        <v>0.81370246983747296</v>
      </c>
      <c r="J81" s="18">
        <v>0.4</v>
      </c>
      <c r="K81" s="18">
        <v>0.624</v>
      </c>
      <c r="L81" s="18">
        <v>0.71428571428571397</v>
      </c>
      <c r="M81" s="18">
        <v>0.2</v>
      </c>
      <c r="N81" s="18">
        <v>0.248</v>
      </c>
      <c r="O81" s="18">
        <v>0.230414746543778</v>
      </c>
      <c r="P81" s="18">
        <v>0.17599999999999999</v>
      </c>
      <c r="Q81" s="18">
        <v>0.241935483870968</v>
      </c>
      <c r="R81" s="18">
        <v>0.2</v>
      </c>
      <c r="S81" s="18">
        <v>0.19999999999999901</v>
      </c>
      <c r="T81" s="18">
        <v>0.241935483870967</v>
      </c>
      <c r="U81" s="52"/>
      <c r="AB81" s="48"/>
      <c r="AF81" s="48"/>
      <c r="AH81" s="48"/>
    </row>
    <row r="82" spans="1:34">
      <c r="E82" s="3" t="s">
        <v>37</v>
      </c>
      <c r="F82">
        <v>160</v>
      </c>
      <c r="G82">
        <v>352.36934709738699</v>
      </c>
      <c r="H82">
        <v>0.8</v>
      </c>
      <c r="I82">
        <v>0.82613755151767498</v>
      </c>
      <c r="J82">
        <v>0.4</v>
      </c>
      <c r="K82">
        <v>0.624</v>
      </c>
      <c r="L82">
        <v>0.71428571428571397</v>
      </c>
      <c r="M82">
        <v>0.2</v>
      </c>
      <c r="N82">
        <v>0.2</v>
      </c>
      <c r="O82">
        <v>0.230414746543778</v>
      </c>
      <c r="P82">
        <v>0.224</v>
      </c>
      <c r="Q82">
        <v>0.241935483870968</v>
      </c>
      <c r="R82">
        <v>0.2</v>
      </c>
      <c r="S82">
        <v>0.19999999999999901</v>
      </c>
      <c r="T82">
        <v>0.241935483870967</v>
      </c>
    </row>
    <row r="83" spans="1:34" s="18" customFormat="1">
      <c r="A83" s="18">
        <v>37</v>
      </c>
      <c r="B83" s="18">
        <v>17</v>
      </c>
      <c r="D83" s="18">
        <f t="shared" ref="D83" si="47">AVERAGE(G83:G84)/10</f>
        <v>43.918675205678902</v>
      </c>
      <c r="E83" s="22" t="s">
        <v>36</v>
      </c>
      <c r="F83" s="18">
        <v>170</v>
      </c>
      <c r="G83" s="18">
        <v>438.59537373165102</v>
      </c>
      <c r="H83" s="18">
        <v>0.85</v>
      </c>
      <c r="I83" s="18">
        <v>0.87366343576743299</v>
      </c>
      <c r="J83" s="18">
        <v>0.4</v>
      </c>
      <c r="K83" s="18">
        <v>0.69599999999999995</v>
      </c>
      <c r="L83" s="18">
        <v>0.79493087557603703</v>
      </c>
      <c r="M83" s="18">
        <v>0.2</v>
      </c>
      <c r="N83" s="18">
        <v>0.192</v>
      </c>
      <c r="O83" s="18">
        <v>0.230414746543779</v>
      </c>
      <c r="P83" s="18">
        <v>0.30399999999999999</v>
      </c>
      <c r="Q83" s="18">
        <v>0.32258064516128998</v>
      </c>
      <c r="R83" s="18">
        <v>0.2</v>
      </c>
      <c r="S83" s="18">
        <v>0.19999999999999901</v>
      </c>
      <c r="T83" s="18">
        <v>0.241935483870968</v>
      </c>
      <c r="U83" s="52"/>
      <c r="AB83" s="48"/>
      <c r="AF83" s="48"/>
      <c r="AH83" s="48"/>
    </row>
    <row r="84" spans="1:34">
      <c r="E84" s="3" t="s">
        <v>37</v>
      </c>
      <c r="F84">
        <v>170</v>
      </c>
      <c r="G84">
        <v>439.77813038192699</v>
      </c>
      <c r="H84">
        <v>0.85</v>
      </c>
      <c r="I84">
        <v>0.88279442909094297</v>
      </c>
      <c r="J84">
        <v>0.4</v>
      </c>
      <c r="K84">
        <v>0.69599999999999995</v>
      </c>
      <c r="L84">
        <v>0.79493087557603703</v>
      </c>
      <c r="M84">
        <v>0.2</v>
      </c>
      <c r="N84">
        <v>0.192</v>
      </c>
      <c r="O84">
        <v>0.230414746543779</v>
      </c>
      <c r="P84">
        <v>0.30399999999999999</v>
      </c>
      <c r="Q84">
        <v>0.32258064516128998</v>
      </c>
      <c r="R84">
        <v>0.2</v>
      </c>
      <c r="S84">
        <v>0.19999999999999901</v>
      </c>
      <c r="T84">
        <v>0.241935483870968</v>
      </c>
    </row>
    <row r="85" spans="1:34" s="18" customFormat="1">
      <c r="A85" s="18">
        <v>38</v>
      </c>
      <c r="B85" s="18">
        <v>18</v>
      </c>
      <c r="D85" s="18">
        <f t="shared" ref="D85" si="48">AVERAGE(G85:G86)/10</f>
        <v>40.990252148332203</v>
      </c>
      <c r="E85" s="22" t="s">
        <v>36</v>
      </c>
      <c r="F85" s="18">
        <v>180</v>
      </c>
      <c r="G85" s="18">
        <v>409.78362409131699</v>
      </c>
      <c r="H85" s="18">
        <v>0.9</v>
      </c>
      <c r="I85" s="18">
        <v>0.93049719005044595</v>
      </c>
      <c r="J85" s="18">
        <v>0.4</v>
      </c>
      <c r="K85" s="18">
        <v>0.64000000000000101</v>
      </c>
      <c r="L85" s="18">
        <v>0.73732718894009297</v>
      </c>
      <c r="M85" s="18">
        <v>0.2</v>
      </c>
      <c r="N85" s="18">
        <v>0.20800000000000099</v>
      </c>
      <c r="O85" s="18">
        <v>0.241935483870968</v>
      </c>
      <c r="P85" s="18">
        <v>0.23200000000000001</v>
      </c>
      <c r="Q85" s="18">
        <v>0.230414746543779</v>
      </c>
      <c r="R85" s="18">
        <v>0.2</v>
      </c>
      <c r="S85" s="18">
        <v>0.19999999999999901</v>
      </c>
      <c r="T85" s="18">
        <v>0.26497695852534497</v>
      </c>
      <c r="U85" s="52"/>
      <c r="AB85" s="48"/>
      <c r="AF85" s="48"/>
      <c r="AH85" s="48"/>
    </row>
    <row r="86" spans="1:34">
      <c r="E86" s="3" t="s">
        <v>37</v>
      </c>
      <c r="F86">
        <v>180</v>
      </c>
      <c r="G86">
        <v>410.02141887532702</v>
      </c>
      <c r="H86">
        <v>0.9</v>
      </c>
      <c r="I86">
        <v>0.93088472322740801</v>
      </c>
      <c r="J86">
        <v>0.4</v>
      </c>
      <c r="K86">
        <v>0.64000000000000101</v>
      </c>
      <c r="L86">
        <v>0.73732718894009297</v>
      </c>
      <c r="M86">
        <v>0.2</v>
      </c>
      <c r="N86">
        <v>0.20000000000000101</v>
      </c>
      <c r="O86">
        <v>0.241935483870968</v>
      </c>
      <c r="P86">
        <v>0.24</v>
      </c>
      <c r="Q86">
        <v>0.230414746543779</v>
      </c>
      <c r="R86">
        <v>0.2</v>
      </c>
      <c r="S86">
        <v>0.19999999999999901</v>
      </c>
      <c r="T86">
        <v>0.26497695852534497</v>
      </c>
    </row>
    <row r="87" spans="1:34" s="18" customFormat="1">
      <c r="A87" s="18">
        <v>39</v>
      </c>
      <c r="B87" s="18">
        <v>19</v>
      </c>
      <c r="D87" s="18">
        <f t="shared" ref="D87" si="49">AVERAGE(G87:G88)/10</f>
        <v>44.361657944909595</v>
      </c>
      <c r="E87" s="22" t="s">
        <v>36</v>
      </c>
      <c r="F87" s="18">
        <v>190</v>
      </c>
      <c r="G87" s="18">
        <v>444.22754431839701</v>
      </c>
      <c r="H87" s="18">
        <v>0.95</v>
      </c>
      <c r="I87" s="18">
        <v>0.98588439019026497</v>
      </c>
      <c r="J87" s="18">
        <v>0.4</v>
      </c>
      <c r="K87" s="18">
        <v>0.64800000000000002</v>
      </c>
      <c r="L87" s="18">
        <v>0.74884792626728103</v>
      </c>
      <c r="M87" s="18">
        <v>0.2</v>
      </c>
      <c r="N87" s="18">
        <v>0.19999999999999901</v>
      </c>
      <c r="O87" s="18">
        <v>0.241935483870968</v>
      </c>
      <c r="P87" s="18">
        <v>0.24</v>
      </c>
      <c r="Q87" s="18">
        <v>0.230414746543779</v>
      </c>
      <c r="R87" s="18">
        <v>0.2</v>
      </c>
      <c r="S87" s="18">
        <v>0.20799999999999999</v>
      </c>
      <c r="T87" s="18">
        <v>0.27649769585253398</v>
      </c>
      <c r="U87" s="52"/>
      <c r="AB87" s="48"/>
      <c r="AF87" s="48"/>
      <c r="AH87" s="48"/>
    </row>
    <row r="88" spans="1:34">
      <c r="E88" s="3" t="s">
        <v>37</v>
      </c>
      <c r="F88">
        <v>190</v>
      </c>
      <c r="G88">
        <v>443.00561457979501</v>
      </c>
      <c r="H88">
        <v>0.95</v>
      </c>
      <c r="I88">
        <v>0.97454339692791303</v>
      </c>
      <c r="J88">
        <v>0.4</v>
      </c>
      <c r="K88">
        <v>0.64800000000000002</v>
      </c>
      <c r="L88">
        <v>0.74884792626728103</v>
      </c>
      <c r="M88">
        <v>0.2</v>
      </c>
      <c r="N88">
        <v>0.19999999999999901</v>
      </c>
      <c r="O88">
        <v>0.241935483870968</v>
      </c>
      <c r="P88">
        <v>0.248</v>
      </c>
      <c r="Q88">
        <v>0.230414746543779</v>
      </c>
      <c r="R88">
        <v>0.2</v>
      </c>
      <c r="S88">
        <v>0.2</v>
      </c>
      <c r="T88">
        <v>0.27649769585253398</v>
      </c>
    </row>
    <row r="89" spans="1:34" s="18" customFormat="1">
      <c r="A89" s="18">
        <v>40</v>
      </c>
      <c r="B89" s="18">
        <v>20</v>
      </c>
      <c r="D89" s="18">
        <f t="shared" ref="D89" si="50">AVERAGE(G89:G90)/10</f>
        <v>48.140276765775148</v>
      </c>
      <c r="E89" s="22" t="s">
        <v>36</v>
      </c>
      <c r="F89" s="18">
        <v>200</v>
      </c>
      <c r="G89" s="18">
        <v>481.40869256554902</v>
      </c>
      <c r="H89" s="18">
        <v>1</v>
      </c>
      <c r="I89" s="18">
        <v>1.0244840971179301</v>
      </c>
      <c r="J89" s="18">
        <v>0.4</v>
      </c>
      <c r="K89" s="18">
        <v>0.66400000000000103</v>
      </c>
      <c r="L89" s="18">
        <v>0.74884792626728103</v>
      </c>
      <c r="M89" s="18">
        <v>0.2</v>
      </c>
      <c r="N89" s="18">
        <v>0.19999999999999901</v>
      </c>
      <c r="O89" s="18">
        <v>0.241935483870968</v>
      </c>
      <c r="P89" s="18">
        <v>0.26400000000000101</v>
      </c>
      <c r="Q89" s="18">
        <v>0.26497695852534497</v>
      </c>
      <c r="R89" s="18">
        <v>0.2</v>
      </c>
      <c r="S89" s="18">
        <v>0.2</v>
      </c>
      <c r="T89" s="18">
        <v>0.241935483870968</v>
      </c>
      <c r="U89" s="52"/>
      <c r="AB89" s="48"/>
      <c r="AF89" s="48"/>
      <c r="AH89" s="48"/>
    </row>
    <row r="90" spans="1:34">
      <c r="E90" s="3" t="s">
        <v>37</v>
      </c>
      <c r="F90">
        <v>200</v>
      </c>
      <c r="G90">
        <v>481.39684274995398</v>
      </c>
      <c r="H90">
        <v>1</v>
      </c>
      <c r="I90">
        <v>1.0289851614335901</v>
      </c>
      <c r="J90">
        <v>0.4</v>
      </c>
      <c r="K90">
        <v>0.66400000000000103</v>
      </c>
      <c r="L90">
        <v>0.74884792626728103</v>
      </c>
      <c r="M90">
        <v>0.2</v>
      </c>
      <c r="N90">
        <v>0.19999999999999901</v>
      </c>
      <c r="O90">
        <v>0.241935483870968</v>
      </c>
      <c r="P90">
        <v>0.26400000000000101</v>
      </c>
      <c r="Q90">
        <v>0.26497695852534497</v>
      </c>
      <c r="R90">
        <v>0.2</v>
      </c>
      <c r="S90">
        <v>0.2</v>
      </c>
      <c r="T90">
        <v>0.241935483870968</v>
      </c>
    </row>
    <row r="91" spans="1:34" s="18" customFormat="1">
      <c r="A91" s="18">
        <v>41</v>
      </c>
      <c r="B91" s="18">
        <v>1</v>
      </c>
      <c r="D91" s="18">
        <f t="shared" ref="D91" si="51">AVERAGE(G91:G92)/10</f>
        <v>2.48865777949498</v>
      </c>
      <c r="E91" s="22" t="s">
        <v>36</v>
      </c>
      <c r="F91" s="18">
        <v>10</v>
      </c>
      <c r="G91" s="18">
        <v>24.810022550283598</v>
      </c>
      <c r="H91" s="18">
        <v>0.05</v>
      </c>
      <c r="I91" s="18">
        <v>5.1175595128192697E-2</v>
      </c>
      <c r="J91" s="18">
        <v>0.4</v>
      </c>
      <c r="K91" s="18">
        <v>0.59199999999999997</v>
      </c>
      <c r="L91" s="18">
        <v>0.76036866359446997</v>
      </c>
      <c r="M91" s="18">
        <v>0.2</v>
      </c>
      <c r="N91" s="18">
        <v>0.23199999999999901</v>
      </c>
      <c r="O91" s="18">
        <v>0.218894009216591</v>
      </c>
      <c r="P91" s="18">
        <v>0.16800000000000001</v>
      </c>
      <c r="Q91" s="18">
        <v>0.31105990783410098</v>
      </c>
      <c r="R91" s="18">
        <v>0.2</v>
      </c>
      <c r="S91" s="18">
        <v>0.192</v>
      </c>
      <c r="T91" s="18">
        <v>0.230414746543778</v>
      </c>
      <c r="U91" s="52"/>
      <c r="AB91" s="48"/>
      <c r="AF91" s="48"/>
      <c r="AH91" s="48"/>
    </row>
    <row r="92" spans="1:34">
      <c r="E92" s="3" t="s">
        <v>37</v>
      </c>
      <c r="F92">
        <v>10</v>
      </c>
      <c r="G92">
        <v>24.963133039616</v>
      </c>
      <c r="H92">
        <v>0.05</v>
      </c>
      <c r="I92">
        <v>5.1770246076188201E-2</v>
      </c>
      <c r="J92">
        <v>0.4</v>
      </c>
      <c r="K92">
        <v>0.6</v>
      </c>
      <c r="L92">
        <v>0.76036866359446997</v>
      </c>
      <c r="M92">
        <v>0.2</v>
      </c>
      <c r="N92">
        <v>0.152</v>
      </c>
      <c r="O92">
        <v>0.218894009216591</v>
      </c>
      <c r="P92">
        <v>0.30399999999999899</v>
      </c>
      <c r="Q92">
        <v>0.31105990783410098</v>
      </c>
      <c r="R92">
        <v>0.2</v>
      </c>
      <c r="S92">
        <v>0.14399999999999999</v>
      </c>
      <c r="T92">
        <v>0.230414746543778</v>
      </c>
    </row>
    <row r="93" spans="1:34" s="18" customFormat="1">
      <c r="A93" s="18">
        <v>42</v>
      </c>
      <c r="B93" s="18">
        <v>2</v>
      </c>
      <c r="D93" s="18">
        <f t="shared" ref="D93" si="52">AVERAGE(G93:G94)/10</f>
        <v>4.9278681966262905</v>
      </c>
      <c r="E93" s="22" t="s">
        <v>36</v>
      </c>
      <c r="F93" s="18">
        <v>20</v>
      </c>
      <c r="G93" s="18">
        <v>49.335402938889104</v>
      </c>
      <c r="H93" s="18">
        <v>0.1</v>
      </c>
      <c r="I93" s="18">
        <v>0.102654478417065</v>
      </c>
      <c r="J93" s="18">
        <v>0.4</v>
      </c>
      <c r="K93" s="18">
        <v>0.624000000000001</v>
      </c>
      <c r="L93" s="18">
        <v>0.72580645161290303</v>
      </c>
      <c r="M93" s="18">
        <v>0.2</v>
      </c>
      <c r="N93" s="18">
        <v>0.17600000000000099</v>
      </c>
      <c r="O93" s="18">
        <v>0.218894009216589</v>
      </c>
      <c r="P93" s="18">
        <v>0.27200000000000002</v>
      </c>
      <c r="Q93" s="18">
        <v>0.27649769585253597</v>
      </c>
      <c r="R93" s="18">
        <v>0.2</v>
      </c>
      <c r="S93" s="18">
        <v>0.17599999999999899</v>
      </c>
      <c r="T93" s="18">
        <v>0.230414746543778</v>
      </c>
      <c r="U93" s="52"/>
      <c r="AB93" s="48"/>
      <c r="AF93" s="48"/>
      <c r="AH93" s="48"/>
    </row>
    <row r="94" spans="1:34">
      <c r="E94" s="3" t="s">
        <v>37</v>
      </c>
      <c r="F94">
        <v>20</v>
      </c>
      <c r="G94">
        <v>49.221960993636699</v>
      </c>
      <c r="H94">
        <v>0.1</v>
      </c>
      <c r="I94">
        <v>0.101870998366202</v>
      </c>
      <c r="J94">
        <v>0.4</v>
      </c>
      <c r="K94">
        <v>0.61600000000000099</v>
      </c>
      <c r="L94">
        <v>0.72580645161290303</v>
      </c>
      <c r="M94">
        <v>0.2</v>
      </c>
      <c r="N94">
        <v>0.17600000000000099</v>
      </c>
      <c r="O94">
        <v>0.218894009216589</v>
      </c>
      <c r="P94">
        <v>0.27200000000000002</v>
      </c>
      <c r="Q94">
        <v>0.27649769585253597</v>
      </c>
      <c r="R94">
        <v>0.2</v>
      </c>
      <c r="S94">
        <v>0.16799999999999901</v>
      </c>
      <c r="T94">
        <v>0.230414746543778</v>
      </c>
    </row>
    <row r="95" spans="1:34" s="18" customFormat="1">
      <c r="A95" s="18">
        <v>43</v>
      </c>
      <c r="B95" s="18">
        <v>3</v>
      </c>
      <c r="D95" s="18">
        <f t="shared" ref="D95" si="53">AVERAGE(G95:G96)/10</f>
        <v>7.398128428264525</v>
      </c>
      <c r="E95" s="22" t="s">
        <v>36</v>
      </c>
      <c r="F95" s="18">
        <v>30</v>
      </c>
      <c r="G95" s="18">
        <v>74.040871934905695</v>
      </c>
      <c r="H95" s="18">
        <v>0.15</v>
      </c>
      <c r="I95" s="18">
        <v>0.155308742391362</v>
      </c>
      <c r="J95" s="18">
        <v>0.4</v>
      </c>
      <c r="K95" s="18">
        <v>0.64000000000000201</v>
      </c>
      <c r="L95" s="18">
        <v>0.74884792626728103</v>
      </c>
      <c r="M95" s="18">
        <v>0.2</v>
      </c>
      <c r="N95" s="18">
        <v>0.184</v>
      </c>
      <c r="O95" s="18">
        <v>0.25345622119815697</v>
      </c>
      <c r="P95" s="18">
        <v>0.28000000000000103</v>
      </c>
      <c r="Q95" s="18">
        <v>0.26497695852534497</v>
      </c>
      <c r="R95" s="18">
        <v>0.2</v>
      </c>
      <c r="S95" s="18">
        <v>0.17599999999999999</v>
      </c>
      <c r="T95" s="18">
        <v>0.230414746543779</v>
      </c>
      <c r="U95" s="52"/>
      <c r="AB95" s="48"/>
      <c r="AF95" s="48"/>
      <c r="AH95" s="48"/>
    </row>
    <row r="96" spans="1:34">
      <c r="E96" s="3" t="s">
        <v>37</v>
      </c>
      <c r="F96">
        <v>30</v>
      </c>
      <c r="G96">
        <v>73.921696630384801</v>
      </c>
      <c r="H96">
        <v>0.15</v>
      </c>
      <c r="I96">
        <v>0.15671164887573499</v>
      </c>
      <c r="J96">
        <v>0.4</v>
      </c>
      <c r="K96">
        <v>0.64000000000000201</v>
      </c>
      <c r="L96">
        <v>0.74884792626728103</v>
      </c>
      <c r="M96">
        <v>0.2</v>
      </c>
      <c r="N96">
        <v>0.17599999999999999</v>
      </c>
      <c r="O96">
        <v>0.25345622119815697</v>
      </c>
      <c r="P96">
        <v>0.28000000000000103</v>
      </c>
      <c r="Q96">
        <v>0.26497695852534497</v>
      </c>
      <c r="R96">
        <v>0.2</v>
      </c>
      <c r="S96">
        <v>0.184</v>
      </c>
      <c r="T96">
        <v>0.230414746543779</v>
      </c>
    </row>
    <row r="97" spans="1:34" s="18" customFormat="1">
      <c r="A97" s="18">
        <v>44</v>
      </c>
      <c r="B97" s="18">
        <v>4</v>
      </c>
      <c r="D97" s="18">
        <f t="shared" ref="D97" si="54">AVERAGE(G97:G98)/10</f>
        <v>9.8457103929965939</v>
      </c>
      <c r="E97" s="22" t="s">
        <v>36</v>
      </c>
      <c r="F97" s="18">
        <v>40</v>
      </c>
      <c r="G97" s="18">
        <v>97.932939784401796</v>
      </c>
      <c r="H97" s="18">
        <v>0.2</v>
      </c>
      <c r="I97" s="18">
        <v>0.23204440340164501</v>
      </c>
      <c r="J97" s="18">
        <v>0.4</v>
      </c>
      <c r="K97" s="18">
        <v>0.64800000000000002</v>
      </c>
      <c r="L97" s="18">
        <v>0.77188940092165903</v>
      </c>
      <c r="M97" s="18">
        <v>0.2</v>
      </c>
      <c r="N97" s="18">
        <v>0.184</v>
      </c>
      <c r="O97" s="18">
        <v>0.241935483870967</v>
      </c>
      <c r="P97" s="18">
        <v>0.27199999999999902</v>
      </c>
      <c r="Q97" s="18">
        <v>0.27649769585253597</v>
      </c>
      <c r="R97" s="18">
        <v>0.2</v>
      </c>
      <c r="S97" s="18">
        <v>0.192</v>
      </c>
      <c r="T97" s="18">
        <v>0.25345622119815697</v>
      </c>
      <c r="U97" s="52"/>
      <c r="AB97" s="48"/>
      <c r="AF97" s="48"/>
      <c r="AH97" s="48"/>
    </row>
    <row r="98" spans="1:34">
      <c r="E98" s="3" t="s">
        <v>37</v>
      </c>
      <c r="F98">
        <v>40</v>
      </c>
      <c r="G98">
        <v>98.981268075530096</v>
      </c>
      <c r="H98">
        <v>0.2</v>
      </c>
      <c r="I98">
        <v>0.20576655348889999</v>
      </c>
      <c r="J98">
        <v>0.4</v>
      </c>
      <c r="K98">
        <v>0.64800000000000002</v>
      </c>
      <c r="L98">
        <v>0.77188940092165903</v>
      </c>
      <c r="M98">
        <v>0.2</v>
      </c>
      <c r="N98">
        <v>0.184</v>
      </c>
      <c r="O98">
        <v>0.241935483870967</v>
      </c>
      <c r="P98">
        <v>0.28799999999999898</v>
      </c>
      <c r="Q98">
        <v>0.27649769585253597</v>
      </c>
      <c r="R98">
        <v>0.2</v>
      </c>
      <c r="S98">
        <v>0.17599999999999999</v>
      </c>
      <c r="T98">
        <v>0.25345622119815697</v>
      </c>
    </row>
    <row r="99" spans="1:34" s="18" customFormat="1">
      <c r="A99" s="18">
        <v>45</v>
      </c>
      <c r="B99" s="18">
        <v>5</v>
      </c>
      <c r="D99" s="18">
        <f t="shared" ref="D99" si="55">AVERAGE(G99:G100)/10</f>
        <v>11.101500071831151</v>
      </c>
      <c r="E99" s="22" t="s">
        <v>36</v>
      </c>
      <c r="F99" s="18">
        <v>50</v>
      </c>
      <c r="G99" s="18">
        <v>110.98390776839</v>
      </c>
      <c r="H99" s="18">
        <v>0.25</v>
      </c>
      <c r="I99" s="18">
        <v>0.25718980798580998</v>
      </c>
      <c r="J99" s="18">
        <v>0.4</v>
      </c>
      <c r="K99" s="18">
        <v>0.60800000000000098</v>
      </c>
      <c r="L99" s="18">
        <v>0.67972350230414802</v>
      </c>
      <c r="M99" s="18">
        <v>0.2</v>
      </c>
      <c r="N99" s="18">
        <v>0.192</v>
      </c>
      <c r="O99" s="18">
        <v>0.21889400921659</v>
      </c>
      <c r="P99" s="18">
        <v>0.215999999999999</v>
      </c>
      <c r="Q99" s="18">
        <v>0.25345622119815697</v>
      </c>
      <c r="R99" s="18">
        <v>0.2</v>
      </c>
      <c r="S99" s="18">
        <v>0.20000000000000101</v>
      </c>
      <c r="T99" s="18">
        <v>0.207373271889401</v>
      </c>
      <c r="U99" s="52"/>
      <c r="AB99" s="48"/>
      <c r="AF99" s="48"/>
      <c r="AH99" s="48"/>
    </row>
    <row r="100" spans="1:34">
      <c r="E100" s="3" t="s">
        <v>37</v>
      </c>
      <c r="F100">
        <v>50</v>
      </c>
      <c r="G100">
        <v>111.046093668233</v>
      </c>
      <c r="H100">
        <v>0.25</v>
      </c>
      <c r="I100">
        <v>0.25857987732180698</v>
      </c>
      <c r="J100">
        <v>0.4</v>
      </c>
      <c r="K100">
        <v>0.6</v>
      </c>
      <c r="L100">
        <v>0.67972350230414802</v>
      </c>
      <c r="M100">
        <v>0.2</v>
      </c>
      <c r="N100">
        <v>0.184</v>
      </c>
      <c r="O100">
        <v>0.21889400921659</v>
      </c>
      <c r="P100">
        <v>0.22399999999999901</v>
      </c>
      <c r="Q100">
        <v>0.25345622119815697</v>
      </c>
      <c r="R100">
        <v>0.2</v>
      </c>
      <c r="S100">
        <v>0.192</v>
      </c>
      <c r="T100">
        <v>0.207373271889401</v>
      </c>
    </row>
    <row r="101" spans="1:34" s="18" customFormat="1">
      <c r="A101" s="18">
        <v>46</v>
      </c>
      <c r="B101" s="18">
        <v>6</v>
      </c>
      <c r="D101" s="18">
        <f t="shared" ref="D101" si="56">AVERAGE(G101:G102)/10</f>
        <v>15.970422130252848</v>
      </c>
      <c r="E101" s="22" t="s">
        <v>36</v>
      </c>
      <c r="F101" s="18">
        <v>60</v>
      </c>
      <c r="G101" s="18">
        <v>159.94238912231199</v>
      </c>
      <c r="H101" s="18">
        <v>0.3</v>
      </c>
      <c r="I101" s="18">
        <v>0.318494040479749</v>
      </c>
      <c r="J101" s="18">
        <v>0.4</v>
      </c>
      <c r="K101" s="18">
        <v>0.68799999999999994</v>
      </c>
      <c r="L101" s="18">
        <v>0.81797235023041504</v>
      </c>
      <c r="M101" s="18">
        <v>0.2</v>
      </c>
      <c r="N101" s="18">
        <v>0.184</v>
      </c>
      <c r="O101" s="18">
        <v>0.26497695852534597</v>
      </c>
      <c r="P101" s="18">
        <v>0.33599999999999902</v>
      </c>
      <c r="Q101" s="18">
        <v>0.32258064516128998</v>
      </c>
      <c r="R101" s="18">
        <v>0.2</v>
      </c>
      <c r="S101" s="18">
        <v>0.16800000000000001</v>
      </c>
      <c r="T101" s="18">
        <v>0.230414746543778</v>
      </c>
      <c r="U101" s="52"/>
      <c r="AB101" s="48"/>
      <c r="AF101" s="48"/>
      <c r="AH101" s="48"/>
    </row>
    <row r="102" spans="1:34">
      <c r="E102" s="3" t="s">
        <v>37</v>
      </c>
      <c r="F102">
        <v>60</v>
      </c>
      <c r="G102">
        <v>159.466053482745</v>
      </c>
      <c r="H102">
        <v>0.3</v>
      </c>
      <c r="I102">
        <v>0.31342042607423098</v>
      </c>
      <c r="J102">
        <v>0.4</v>
      </c>
      <c r="K102">
        <v>0.69599999999999995</v>
      </c>
      <c r="L102">
        <v>0.81797235023041504</v>
      </c>
      <c r="M102">
        <v>0.2</v>
      </c>
      <c r="N102">
        <v>0.184</v>
      </c>
      <c r="O102">
        <v>0.26497695852534597</v>
      </c>
      <c r="P102">
        <v>0.311999999999999</v>
      </c>
      <c r="Q102">
        <v>0.32258064516128998</v>
      </c>
      <c r="R102">
        <v>0.2</v>
      </c>
      <c r="S102">
        <v>0.2</v>
      </c>
      <c r="T102">
        <v>0.230414746543778</v>
      </c>
    </row>
    <row r="103" spans="1:34" s="18" customFormat="1">
      <c r="A103" s="18">
        <v>47</v>
      </c>
      <c r="B103" s="18">
        <v>7</v>
      </c>
      <c r="D103" s="18">
        <f t="shared" ref="D103" si="57">AVERAGE(G103:G104)/10</f>
        <v>17.549060091139349</v>
      </c>
      <c r="E103" s="22" t="s">
        <v>36</v>
      </c>
      <c r="F103" s="18">
        <v>70</v>
      </c>
      <c r="G103" s="18">
        <v>174.657043426228</v>
      </c>
      <c r="H103" s="18">
        <v>0.35</v>
      </c>
      <c r="I103" s="18">
        <v>0.36223145074952601</v>
      </c>
      <c r="J103" s="18">
        <v>0.4</v>
      </c>
      <c r="K103" s="18">
        <v>0.67200000000000004</v>
      </c>
      <c r="L103" s="18">
        <v>0.79493087557603703</v>
      </c>
      <c r="M103" s="18">
        <v>0.2</v>
      </c>
      <c r="N103" s="18">
        <v>0.192</v>
      </c>
      <c r="O103" s="18">
        <v>0.26497695852534497</v>
      </c>
      <c r="P103" s="18">
        <v>0.28799999999999898</v>
      </c>
      <c r="Q103" s="18">
        <v>0.26497695852534597</v>
      </c>
      <c r="R103" s="18">
        <v>0.2</v>
      </c>
      <c r="S103" s="18">
        <v>0.192</v>
      </c>
      <c r="T103" s="18">
        <v>0.26497695852534497</v>
      </c>
      <c r="U103" s="52"/>
      <c r="AB103" s="48"/>
      <c r="AF103" s="48"/>
      <c r="AH103" s="48"/>
    </row>
    <row r="104" spans="1:34">
      <c r="E104" s="3" t="s">
        <v>37</v>
      </c>
      <c r="F104">
        <v>70</v>
      </c>
      <c r="G104">
        <v>176.324158396559</v>
      </c>
      <c r="H104">
        <v>0.35</v>
      </c>
      <c r="I104">
        <v>0.36271224101729199</v>
      </c>
      <c r="J104">
        <v>0.4</v>
      </c>
      <c r="K104">
        <v>0.67200000000000004</v>
      </c>
      <c r="L104">
        <v>0.79493087557603703</v>
      </c>
      <c r="M104">
        <v>0.2</v>
      </c>
      <c r="N104">
        <v>0.192</v>
      </c>
      <c r="O104">
        <v>0.26497695852534497</v>
      </c>
      <c r="P104">
        <v>0.28799999999999898</v>
      </c>
      <c r="Q104">
        <v>0.26497695852534597</v>
      </c>
      <c r="R104">
        <v>0.2</v>
      </c>
      <c r="S104">
        <v>0.192</v>
      </c>
      <c r="T104">
        <v>0.26497695852534497</v>
      </c>
    </row>
    <row r="105" spans="1:34" s="18" customFormat="1">
      <c r="A105" s="18">
        <v>48</v>
      </c>
      <c r="B105" s="18">
        <v>8</v>
      </c>
      <c r="D105" s="18">
        <f t="shared" ref="D105" si="58">AVERAGE(G105:G106)/10</f>
        <v>17.952844571781704</v>
      </c>
      <c r="E105" s="22" t="s">
        <v>36</v>
      </c>
      <c r="F105" s="18">
        <v>80</v>
      </c>
      <c r="G105" s="18">
        <v>179.713152694439</v>
      </c>
      <c r="H105" s="18">
        <v>0.4</v>
      </c>
      <c r="I105" s="18">
        <v>0.41708787444655099</v>
      </c>
      <c r="J105" s="18">
        <v>0.4</v>
      </c>
      <c r="K105" s="18">
        <v>0.61599999999999999</v>
      </c>
      <c r="L105" s="18">
        <v>0.71428571428571397</v>
      </c>
      <c r="M105" s="18">
        <v>0.2</v>
      </c>
      <c r="N105" s="18">
        <v>0.184</v>
      </c>
      <c r="O105" s="18">
        <v>0.241935483870968</v>
      </c>
      <c r="P105" s="18">
        <v>0.23999999999999899</v>
      </c>
      <c r="Q105" s="18">
        <v>0.241935483870968</v>
      </c>
      <c r="R105" s="18">
        <v>0.2</v>
      </c>
      <c r="S105" s="18">
        <v>0.192</v>
      </c>
      <c r="T105" s="18">
        <v>0.230414746543778</v>
      </c>
      <c r="U105" s="52"/>
      <c r="AB105" s="48"/>
      <c r="AF105" s="48"/>
      <c r="AH105" s="48"/>
    </row>
    <row r="106" spans="1:34">
      <c r="E106" s="3" t="s">
        <v>37</v>
      </c>
      <c r="F106">
        <v>80</v>
      </c>
      <c r="G106">
        <v>179.34373874119501</v>
      </c>
      <c r="H106">
        <v>0.4</v>
      </c>
      <c r="I106">
        <v>0.41642699128418298</v>
      </c>
      <c r="J106">
        <v>0.4</v>
      </c>
      <c r="K106">
        <v>0.61599999999999999</v>
      </c>
      <c r="L106">
        <v>0.71428571428571397</v>
      </c>
      <c r="M106">
        <v>0.2</v>
      </c>
      <c r="N106">
        <v>0.184</v>
      </c>
      <c r="O106">
        <v>0.241935483870968</v>
      </c>
      <c r="P106">
        <v>0.23999999999999899</v>
      </c>
      <c r="Q106">
        <v>0.241935483870968</v>
      </c>
      <c r="R106">
        <v>0.2</v>
      </c>
      <c r="S106">
        <v>0.192</v>
      </c>
      <c r="T106">
        <v>0.230414746543778</v>
      </c>
    </row>
    <row r="107" spans="1:34" s="18" customFormat="1">
      <c r="A107" s="18">
        <v>49</v>
      </c>
      <c r="B107" s="18">
        <v>9</v>
      </c>
      <c r="D107" s="18">
        <f t="shared" ref="D107" si="59">AVERAGE(G107:G108)/10</f>
        <v>19.9456785141738</v>
      </c>
      <c r="E107" s="22" t="s">
        <v>36</v>
      </c>
      <c r="F107" s="18">
        <v>90</v>
      </c>
      <c r="G107" s="18">
        <v>199.45260207575399</v>
      </c>
      <c r="H107" s="18">
        <v>0.45</v>
      </c>
      <c r="I107" s="18">
        <v>0.46738523068704302</v>
      </c>
      <c r="J107" s="18">
        <v>0.4</v>
      </c>
      <c r="K107" s="18">
        <v>0.61599999999999999</v>
      </c>
      <c r="L107" s="18">
        <v>0.72580645161290303</v>
      </c>
      <c r="M107" s="18">
        <v>0.2</v>
      </c>
      <c r="N107" s="18">
        <v>0.192</v>
      </c>
      <c r="O107" s="18">
        <v>0.25345622119815697</v>
      </c>
      <c r="P107" s="18">
        <v>0.22399999999999901</v>
      </c>
      <c r="Q107" s="18">
        <v>0.2073732718894</v>
      </c>
      <c r="R107" s="18">
        <v>0.2</v>
      </c>
      <c r="S107" s="18">
        <v>0.2</v>
      </c>
      <c r="T107" s="18">
        <v>0.26497695852534497</v>
      </c>
      <c r="U107" s="52"/>
      <c r="AB107" s="48"/>
      <c r="AF107" s="48"/>
      <c r="AH107" s="48"/>
    </row>
    <row r="108" spans="1:34">
      <c r="E108" s="3" t="s">
        <v>37</v>
      </c>
      <c r="F108">
        <v>90</v>
      </c>
      <c r="G108">
        <v>199.460968207722</v>
      </c>
      <c r="H108">
        <v>0.45</v>
      </c>
      <c r="I108">
        <v>0.46863399063190098</v>
      </c>
      <c r="J108">
        <v>0.4</v>
      </c>
      <c r="K108">
        <v>0.61599999999999999</v>
      </c>
      <c r="L108">
        <v>0.72580645161290303</v>
      </c>
      <c r="M108">
        <v>0.2</v>
      </c>
      <c r="N108">
        <v>0.192</v>
      </c>
      <c r="O108">
        <v>0.25345622119815697</v>
      </c>
      <c r="P108">
        <v>0.23199999999999901</v>
      </c>
      <c r="Q108">
        <v>0.2073732718894</v>
      </c>
      <c r="R108">
        <v>0.2</v>
      </c>
      <c r="S108">
        <v>0.192</v>
      </c>
      <c r="T108">
        <v>0.26497695852534497</v>
      </c>
    </row>
    <row r="109" spans="1:34" s="18" customFormat="1">
      <c r="A109" s="18">
        <v>50</v>
      </c>
      <c r="B109" s="18">
        <v>10</v>
      </c>
      <c r="D109" s="18">
        <f t="shared" ref="D109" si="60">AVERAGE(G109:G110)/10</f>
        <v>22.604504576591548</v>
      </c>
      <c r="E109" s="22" t="s">
        <v>36</v>
      </c>
      <c r="F109" s="18">
        <v>100</v>
      </c>
      <c r="G109" s="18">
        <v>225.86643420870999</v>
      </c>
      <c r="H109" s="18">
        <v>0.5</v>
      </c>
      <c r="I109" s="18">
        <v>0.51545172606786605</v>
      </c>
      <c r="J109" s="18">
        <v>0.4</v>
      </c>
      <c r="K109" s="18">
        <v>0.624000000000001</v>
      </c>
      <c r="L109" s="18">
        <v>0.72580645161290303</v>
      </c>
      <c r="M109" s="18">
        <v>0.2</v>
      </c>
      <c r="N109" s="18">
        <v>0.191999999999999</v>
      </c>
      <c r="O109" s="18">
        <v>0.241935483870968</v>
      </c>
      <c r="P109" s="18">
        <v>0.24</v>
      </c>
      <c r="Q109" s="18">
        <v>0.241935483870967</v>
      </c>
      <c r="R109" s="18">
        <v>0.2</v>
      </c>
      <c r="S109" s="18">
        <v>0.192000000000001</v>
      </c>
      <c r="T109" s="18">
        <v>0.241935483870968</v>
      </c>
      <c r="U109" s="52"/>
      <c r="AB109" s="48"/>
      <c r="AF109" s="48"/>
      <c r="AH109" s="48"/>
    </row>
    <row r="110" spans="1:34">
      <c r="E110" s="3" t="s">
        <v>37</v>
      </c>
      <c r="F110">
        <v>100</v>
      </c>
      <c r="G110">
        <v>226.22365732312099</v>
      </c>
      <c r="H110">
        <v>0.5</v>
      </c>
      <c r="I110">
        <v>0.51705738160157499</v>
      </c>
      <c r="J110">
        <v>0.4</v>
      </c>
      <c r="K110">
        <v>0.624000000000001</v>
      </c>
      <c r="L110">
        <v>0.72580645161290303</v>
      </c>
      <c r="M110">
        <v>0.2</v>
      </c>
      <c r="N110">
        <v>0.191999999999999</v>
      </c>
      <c r="O110">
        <v>0.241935483870968</v>
      </c>
      <c r="P110">
        <v>0.23200000000000001</v>
      </c>
      <c r="Q110">
        <v>0.241935483870967</v>
      </c>
      <c r="R110">
        <v>0.2</v>
      </c>
      <c r="S110">
        <v>0.20000000000000101</v>
      </c>
      <c r="T110">
        <v>0.241935483870968</v>
      </c>
    </row>
    <row r="111" spans="1:34" s="18" customFormat="1">
      <c r="A111" s="18">
        <v>51</v>
      </c>
      <c r="B111" s="18">
        <v>11</v>
      </c>
      <c r="D111" s="18">
        <f t="shared" ref="D111" si="61">AVERAGE(G111:G112)/10</f>
        <v>25.114006411055051</v>
      </c>
      <c r="E111" s="22" t="s">
        <v>36</v>
      </c>
      <c r="F111" s="18">
        <v>110</v>
      </c>
      <c r="G111" s="18">
        <v>251.40891174564101</v>
      </c>
      <c r="H111" s="18">
        <v>0.55000000000000004</v>
      </c>
      <c r="I111" s="18">
        <v>0.56921548273803801</v>
      </c>
      <c r="J111" s="18">
        <v>0.4</v>
      </c>
      <c r="K111" s="18">
        <v>0.63200000000000101</v>
      </c>
      <c r="L111" s="18">
        <v>0.72580645161290303</v>
      </c>
      <c r="M111" s="18">
        <v>0.2</v>
      </c>
      <c r="N111" s="18">
        <v>0.192</v>
      </c>
      <c r="O111" s="18">
        <v>0.230414746543778</v>
      </c>
      <c r="P111" s="18">
        <v>0.23999999999999899</v>
      </c>
      <c r="Q111" s="18">
        <v>0.26497695852534497</v>
      </c>
      <c r="R111" s="18">
        <v>0.2</v>
      </c>
      <c r="S111" s="18">
        <v>0.20000000000000101</v>
      </c>
      <c r="T111" s="18">
        <v>0.230414746543779</v>
      </c>
      <c r="U111" s="52"/>
      <c r="AB111" s="48"/>
      <c r="AF111" s="48"/>
      <c r="AH111" s="48"/>
    </row>
    <row r="112" spans="1:34">
      <c r="E112" s="3" t="s">
        <v>37</v>
      </c>
      <c r="F112">
        <v>110</v>
      </c>
      <c r="G112">
        <v>250.87121647545999</v>
      </c>
      <c r="H112">
        <v>0.55000000000000004</v>
      </c>
      <c r="I112">
        <v>0.56689565063761904</v>
      </c>
      <c r="J112">
        <v>0.4</v>
      </c>
      <c r="K112">
        <v>0.63200000000000101</v>
      </c>
      <c r="L112">
        <v>0.72580645161290303</v>
      </c>
      <c r="M112">
        <v>0.2</v>
      </c>
      <c r="N112">
        <v>0.2</v>
      </c>
      <c r="O112">
        <v>0.230414746543778</v>
      </c>
      <c r="P112">
        <v>0.23199999999999901</v>
      </c>
      <c r="Q112">
        <v>0.26497695852534497</v>
      </c>
      <c r="R112">
        <v>0.2</v>
      </c>
      <c r="S112">
        <v>0.20000000000000101</v>
      </c>
      <c r="T112">
        <v>0.230414746543779</v>
      </c>
    </row>
    <row r="113" spans="1:34" s="18" customFormat="1">
      <c r="A113" s="18">
        <v>52</v>
      </c>
      <c r="B113" s="18">
        <v>12</v>
      </c>
      <c r="D113" s="18">
        <f t="shared" ref="D113" si="62">AVERAGE(G113:G114)/10</f>
        <v>26.970679326992649</v>
      </c>
      <c r="E113" s="22" t="s">
        <v>36</v>
      </c>
      <c r="F113" s="18">
        <v>120</v>
      </c>
      <c r="G113" s="18">
        <v>269.23725189200297</v>
      </c>
      <c r="H113" s="18">
        <v>0.6</v>
      </c>
      <c r="I113" s="18">
        <v>0.61709488828641001</v>
      </c>
      <c r="J113" s="18">
        <v>0.4</v>
      </c>
      <c r="K113" s="18">
        <v>0.624</v>
      </c>
      <c r="L113" s="18">
        <v>0.74884792626728003</v>
      </c>
      <c r="M113" s="18">
        <v>0.2</v>
      </c>
      <c r="N113" s="18">
        <v>0.192</v>
      </c>
      <c r="O113" s="18">
        <v>0.26497695852534497</v>
      </c>
      <c r="P113" s="18">
        <v>0.23999999999999899</v>
      </c>
      <c r="Q113" s="18">
        <v>0.241935483870968</v>
      </c>
      <c r="R113" s="18">
        <v>0.2</v>
      </c>
      <c r="S113" s="18">
        <v>0.192</v>
      </c>
      <c r="T113" s="18">
        <v>0.241935483870967</v>
      </c>
      <c r="U113" s="52"/>
      <c r="AB113" s="48"/>
      <c r="AF113" s="48"/>
      <c r="AH113" s="48"/>
    </row>
    <row r="114" spans="1:34">
      <c r="E114" s="3" t="s">
        <v>37</v>
      </c>
      <c r="F114">
        <v>120</v>
      </c>
      <c r="G114">
        <v>270.17633464785001</v>
      </c>
      <c r="H114">
        <v>0.6</v>
      </c>
      <c r="I114">
        <v>0.62411991379159604</v>
      </c>
      <c r="J114">
        <v>0.4</v>
      </c>
      <c r="K114">
        <v>0.624</v>
      </c>
      <c r="L114">
        <v>0.74884792626728003</v>
      </c>
      <c r="M114">
        <v>0.2</v>
      </c>
      <c r="N114">
        <v>0.192</v>
      </c>
      <c r="O114">
        <v>0.26497695852534497</v>
      </c>
      <c r="P114">
        <v>0.23999999999999899</v>
      </c>
      <c r="Q114">
        <v>0.241935483870968</v>
      </c>
      <c r="R114">
        <v>0.2</v>
      </c>
      <c r="S114">
        <v>0.192</v>
      </c>
      <c r="T114">
        <v>0.241935483870967</v>
      </c>
    </row>
    <row r="115" spans="1:34" s="18" customFormat="1">
      <c r="A115" s="18">
        <v>53</v>
      </c>
      <c r="B115" s="18">
        <v>13</v>
      </c>
      <c r="D115" s="18">
        <f t="shared" ref="D115" si="63">AVERAGE(G115:G116)/10</f>
        <v>28.573835834167898</v>
      </c>
      <c r="E115" s="22" t="s">
        <v>36</v>
      </c>
      <c r="F115" s="18">
        <v>130</v>
      </c>
      <c r="G115" s="18">
        <v>285.95342145447597</v>
      </c>
      <c r="H115" s="18">
        <v>0.65</v>
      </c>
      <c r="I115" s="18">
        <v>0.67565926574618396</v>
      </c>
      <c r="J115" s="18">
        <v>0.4</v>
      </c>
      <c r="K115" s="18">
        <v>0.61600000000000099</v>
      </c>
      <c r="L115" s="18">
        <v>0.73732718894009297</v>
      </c>
      <c r="M115" s="18">
        <v>0.2</v>
      </c>
      <c r="N115" s="18">
        <v>0.192</v>
      </c>
      <c r="O115" s="18">
        <v>0.241935483870968</v>
      </c>
      <c r="P115" s="18">
        <v>0.224000000000001</v>
      </c>
      <c r="Q115" s="18">
        <v>0.230414746543778</v>
      </c>
      <c r="R115" s="18">
        <v>0.2</v>
      </c>
      <c r="S115" s="18">
        <v>0.2</v>
      </c>
      <c r="T115" s="18">
        <v>0.26497695852534597</v>
      </c>
      <c r="U115" s="52"/>
      <c r="AB115" s="48"/>
      <c r="AF115" s="48"/>
      <c r="AH115" s="48"/>
    </row>
    <row r="116" spans="1:34">
      <c r="E116" s="3" t="s">
        <v>37</v>
      </c>
      <c r="F116">
        <v>130</v>
      </c>
      <c r="G116">
        <v>285.52329522888198</v>
      </c>
      <c r="H116">
        <v>0.65</v>
      </c>
      <c r="I116">
        <v>0.66871814458698997</v>
      </c>
      <c r="J116">
        <v>0.4</v>
      </c>
      <c r="K116">
        <v>0.61600000000000099</v>
      </c>
      <c r="L116">
        <v>0.73732718894009297</v>
      </c>
      <c r="M116">
        <v>0.2</v>
      </c>
      <c r="N116">
        <v>0.192</v>
      </c>
      <c r="O116">
        <v>0.241935483870968</v>
      </c>
      <c r="P116">
        <v>0.224000000000001</v>
      </c>
      <c r="Q116">
        <v>0.230414746543778</v>
      </c>
      <c r="R116">
        <v>0.2</v>
      </c>
      <c r="S116">
        <v>0.2</v>
      </c>
      <c r="T116">
        <v>0.26497695852534597</v>
      </c>
    </row>
    <row r="117" spans="1:34" s="18" customFormat="1">
      <c r="A117" s="18">
        <v>54</v>
      </c>
      <c r="B117" s="18">
        <v>14</v>
      </c>
      <c r="D117" s="18">
        <f t="shared" ref="D117" si="64">AVERAGE(G117:G118)/10</f>
        <v>32.697631118677052</v>
      </c>
      <c r="E117" s="22" t="s">
        <v>36</v>
      </c>
      <c r="F117" s="18">
        <v>140</v>
      </c>
      <c r="G117" s="18">
        <v>326.95028008625098</v>
      </c>
      <c r="H117" s="18">
        <v>0.7</v>
      </c>
      <c r="I117" s="18">
        <v>0.72156105349508703</v>
      </c>
      <c r="J117" s="18">
        <v>0.4</v>
      </c>
      <c r="K117" s="18">
        <v>0.64800000000000002</v>
      </c>
      <c r="L117" s="18">
        <v>0.76036866359446997</v>
      </c>
      <c r="M117" s="18">
        <v>0.2</v>
      </c>
      <c r="N117" s="18">
        <v>0.2</v>
      </c>
      <c r="O117" s="18">
        <v>0.27649769585253398</v>
      </c>
      <c r="P117" s="18">
        <v>0.25599999999999901</v>
      </c>
      <c r="Q117" s="18">
        <v>0.241935483870968</v>
      </c>
      <c r="R117" s="18">
        <v>0.2</v>
      </c>
      <c r="S117" s="18">
        <v>0.192</v>
      </c>
      <c r="T117" s="18">
        <v>0.241935483870968</v>
      </c>
      <c r="U117" s="52"/>
      <c r="AB117" s="48"/>
      <c r="AF117" s="48"/>
      <c r="AH117" s="48"/>
    </row>
    <row r="118" spans="1:34">
      <c r="E118" s="3" t="s">
        <v>37</v>
      </c>
      <c r="F118">
        <v>140</v>
      </c>
      <c r="G118">
        <v>327.00234228728999</v>
      </c>
      <c r="H118">
        <v>0.7</v>
      </c>
      <c r="I118">
        <v>0.72833384116722</v>
      </c>
      <c r="J118">
        <v>0.4</v>
      </c>
      <c r="K118">
        <v>0.64800000000000002</v>
      </c>
      <c r="L118">
        <v>0.76036866359446997</v>
      </c>
      <c r="M118">
        <v>0.2</v>
      </c>
      <c r="N118">
        <v>0.2</v>
      </c>
      <c r="O118">
        <v>0.27649769585253398</v>
      </c>
      <c r="P118">
        <v>0.247999999999999</v>
      </c>
      <c r="Q118">
        <v>0.241935483870968</v>
      </c>
      <c r="R118">
        <v>0.2</v>
      </c>
      <c r="S118">
        <v>0.2</v>
      </c>
      <c r="T118">
        <v>0.241935483870968</v>
      </c>
    </row>
    <row r="119" spans="1:34" s="18" customFormat="1">
      <c r="A119" s="18">
        <v>55</v>
      </c>
      <c r="B119" s="18">
        <v>15</v>
      </c>
      <c r="D119" s="18">
        <f t="shared" ref="D119" si="65">AVERAGE(G119:G120)/10</f>
        <v>38.889234467321401</v>
      </c>
      <c r="E119" s="22" t="s">
        <v>36</v>
      </c>
      <c r="F119" s="18">
        <v>150</v>
      </c>
      <c r="G119" s="18">
        <v>388.14983883911998</v>
      </c>
      <c r="H119" s="18">
        <v>0.75</v>
      </c>
      <c r="I119" s="18">
        <v>0.77194278629936297</v>
      </c>
      <c r="J119" s="18">
        <v>0.4</v>
      </c>
      <c r="K119" s="18">
        <v>0.69600000000000095</v>
      </c>
      <c r="L119" s="18">
        <v>0.78341013824884798</v>
      </c>
      <c r="M119" s="18">
        <v>0.2</v>
      </c>
      <c r="N119" s="18">
        <v>0.2</v>
      </c>
      <c r="O119" s="18">
        <v>0.230414746543778</v>
      </c>
      <c r="P119" s="18">
        <v>0.29599999999999899</v>
      </c>
      <c r="Q119" s="18">
        <v>0.29953917050691198</v>
      </c>
      <c r="R119" s="18">
        <v>0.2</v>
      </c>
      <c r="S119" s="18">
        <v>0.20000000000000101</v>
      </c>
      <c r="T119" s="18">
        <v>0.25345622119815697</v>
      </c>
      <c r="U119" s="52"/>
      <c r="AB119" s="48"/>
      <c r="AF119" s="48"/>
      <c r="AH119" s="48"/>
    </row>
    <row r="120" spans="1:34">
      <c r="E120" s="3" t="s">
        <v>37</v>
      </c>
      <c r="F120">
        <v>150</v>
      </c>
      <c r="G120">
        <v>389.63485050730799</v>
      </c>
      <c r="H120">
        <v>0.75</v>
      </c>
      <c r="I120">
        <v>0.77890639349068602</v>
      </c>
      <c r="J120">
        <v>0.4</v>
      </c>
      <c r="K120">
        <v>0.69600000000000095</v>
      </c>
      <c r="L120">
        <v>0.78341013824884798</v>
      </c>
      <c r="M120">
        <v>0.2</v>
      </c>
      <c r="N120">
        <v>0.192</v>
      </c>
      <c r="O120">
        <v>0.230414746543778</v>
      </c>
      <c r="P120">
        <v>0.29599999999999899</v>
      </c>
      <c r="Q120">
        <v>0.29953917050691198</v>
      </c>
      <c r="R120">
        <v>0.2</v>
      </c>
      <c r="S120">
        <v>0.20800000000000099</v>
      </c>
      <c r="T120">
        <v>0.25345622119815697</v>
      </c>
    </row>
    <row r="121" spans="1:34" s="18" customFormat="1">
      <c r="A121" s="18">
        <v>56</v>
      </c>
      <c r="B121" s="18">
        <v>16</v>
      </c>
      <c r="D121" s="18">
        <f t="shared" ref="D121" si="66">AVERAGE(G121:G122)/10</f>
        <v>37.161628916481902</v>
      </c>
      <c r="E121" s="22" t="s">
        <v>36</v>
      </c>
      <c r="F121" s="18">
        <v>160</v>
      </c>
      <c r="G121" s="18">
        <v>371.82454417132999</v>
      </c>
      <c r="H121" s="18">
        <v>0.8</v>
      </c>
      <c r="I121" s="18">
        <v>0.82022963017128403</v>
      </c>
      <c r="J121" s="18">
        <v>0.4</v>
      </c>
      <c r="K121" s="18">
        <v>0.64800000000000002</v>
      </c>
      <c r="L121" s="18">
        <v>0.72580645161290303</v>
      </c>
      <c r="M121" s="18">
        <v>0.2</v>
      </c>
      <c r="N121" s="18">
        <v>0.2</v>
      </c>
      <c r="O121" s="18">
        <v>0.218894009216589</v>
      </c>
      <c r="P121" s="18">
        <v>0.248</v>
      </c>
      <c r="Q121" s="18">
        <v>0.241935483870968</v>
      </c>
      <c r="R121" s="18">
        <v>0.2</v>
      </c>
      <c r="S121" s="18">
        <v>0.19999999999999901</v>
      </c>
      <c r="T121" s="18">
        <v>0.26497695852534597</v>
      </c>
      <c r="U121" s="52"/>
      <c r="AB121" s="48"/>
      <c r="AF121" s="48"/>
      <c r="AH121" s="48"/>
    </row>
    <row r="122" spans="1:34">
      <c r="E122" s="3" t="s">
        <v>37</v>
      </c>
      <c r="F122">
        <v>160</v>
      </c>
      <c r="G122">
        <v>371.408034158308</v>
      </c>
      <c r="H122">
        <v>0.8</v>
      </c>
      <c r="I122">
        <v>0.83003171338245396</v>
      </c>
      <c r="J122">
        <v>0.4</v>
      </c>
      <c r="K122">
        <v>0.64800000000000002</v>
      </c>
      <c r="L122">
        <v>0.72580645161290303</v>
      </c>
      <c r="M122">
        <v>0.2</v>
      </c>
      <c r="N122">
        <v>0.2</v>
      </c>
      <c r="O122">
        <v>0.218894009216589</v>
      </c>
      <c r="P122">
        <v>0.248</v>
      </c>
      <c r="Q122">
        <v>0.241935483870968</v>
      </c>
      <c r="R122">
        <v>0.2</v>
      </c>
      <c r="S122">
        <v>0.19999999999999901</v>
      </c>
      <c r="T122">
        <v>0.26497695852534597</v>
      </c>
    </row>
    <row r="123" spans="1:34" s="18" customFormat="1">
      <c r="A123" s="18">
        <v>57</v>
      </c>
      <c r="B123" s="18">
        <v>17</v>
      </c>
      <c r="D123" s="18">
        <f t="shared" ref="D123" si="67">AVERAGE(G123:G124)/10</f>
        <v>37.595697820941098</v>
      </c>
      <c r="E123" s="22" t="s">
        <v>36</v>
      </c>
      <c r="F123" s="18">
        <v>170</v>
      </c>
      <c r="G123" s="18">
        <v>375.22831644752898</v>
      </c>
      <c r="H123" s="18">
        <v>0.85</v>
      </c>
      <c r="I123" s="18">
        <v>0.87751241876564701</v>
      </c>
      <c r="J123" s="18">
        <v>0.4</v>
      </c>
      <c r="K123" s="18">
        <v>0.624</v>
      </c>
      <c r="L123" s="18">
        <v>0.73732718894009297</v>
      </c>
      <c r="M123" s="18">
        <v>0.2</v>
      </c>
      <c r="N123" s="18">
        <v>0.19999999999999901</v>
      </c>
      <c r="O123" s="18">
        <v>0.241935483870968</v>
      </c>
      <c r="P123" s="18">
        <v>0.23200000000000101</v>
      </c>
      <c r="Q123" s="18">
        <v>0.21889400921659</v>
      </c>
      <c r="R123" s="18">
        <v>0.2</v>
      </c>
      <c r="S123" s="18">
        <v>0.191999999999999</v>
      </c>
      <c r="T123" s="18">
        <v>0.27649769585253497</v>
      </c>
      <c r="U123" s="52"/>
      <c r="AB123" s="48"/>
      <c r="AF123" s="48"/>
      <c r="AH123" s="48"/>
    </row>
    <row r="124" spans="1:34">
      <c r="E124" s="3" t="s">
        <v>37</v>
      </c>
      <c r="F124">
        <v>170</v>
      </c>
      <c r="G124">
        <v>376.68563997129303</v>
      </c>
      <c r="H124">
        <v>0.85</v>
      </c>
      <c r="I124">
        <v>0.88096014229584796</v>
      </c>
      <c r="J124">
        <v>0.4</v>
      </c>
      <c r="K124">
        <v>0.624</v>
      </c>
      <c r="L124">
        <v>0.73732718894009297</v>
      </c>
      <c r="M124">
        <v>0.2</v>
      </c>
      <c r="N124">
        <v>0.19999999999999901</v>
      </c>
      <c r="O124">
        <v>0.241935483870968</v>
      </c>
      <c r="P124">
        <v>0.224</v>
      </c>
      <c r="Q124">
        <v>0.21889400921659</v>
      </c>
      <c r="R124">
        <v>0.2</v>
      </c>
      <c r="S124">
        <v>0.2</v>
      </c>
      <c r="T124">
        <v>0.27649769585253497</v>
      </c>
    </row>
    <row r="125" spans="1:34" s="18" customFormat="1">
      <c r="A125" s="18">
        <v>58</v>
      </c>
      <c r="B125" s="18">
        <v>18</v>
      </c>
      <c r="D125" s="18">
        <f t="shared" ref="D125" si="68">AVERAGE(G125:G126)/10</f>
        <v>41.45994074842455</v>
      </c>
      <c r="E125" s="22" t="s">
        <v>36</v>
      </c>
      <c r="F125" s="18">
        <v>180</v>
      </c>
      <c r="G125" s="18">
        <v>413.88786549241001</v>
      </c>
      <c r="H125" s="18">
        <v>0.9</v>
      </c>
      <c r="I125" s="18">
        <v>0.92204234381098604</v>
      </c>
      <c r="J125" s="18">
        <v>0.4</v>
      </c>
      <c r="K125" s="18">
        <v>0.64000000000000101</v>
      </c>
      <c r="L125" s="18">
        <v>0.73732718894009197</v>
      </c>
      <c r="M125" s="18">
        <v>0.2</v>
      </c>
      <c r="N125" s="18">
        <v>0.2</v>
      </c>
      <c r="O125" s="18">
        <v>0.25345622119815697</v>
      </c>
      <c r="P125" s="18">
        <v>0.248</v>
      </c>
      <c r="Q125" s="18">
        <v>0.241935483870968</v>
      </c>
      <c r="R125" s="18">
        <v>0.2</v>
      </c>
      <c r="S125" s="18">
        <v>0.192</v>
      </c>
      <c r="T125" s="18">
        <v>0.241935483870967</v>
      </c>
      <c r="U125" s="52"/>
      <c r="AB125" s="48"/>
      <c r="AF125" s="48"/>
      <c r="AH125" s="48"/>
    </row>
    <row r="126" spans="1:34">
      <c r="E126" s="3" t="s">
        <v>37</v>
      </c>
      <c r="F126">
        <v>180</v>
      </c>
      <c r="G126">
        <v>415.31094947608102</v>
      </c>
      <c r="H126">
        <v>0.9</v>
      </c>
      <c r="I126">
        <v>0.93099754602108897</v>
      </c>
      <c r="J126">
        <v>0.4</v>
      </c>
      <c r="K126">
        <v>0.64000000000000101</v>
      </c>
      <c r="L126">
        <v>0.73732718894009197</v>
      </c>
      <c r="M126">
        <v>0.2</v>
      </c>
      <c r="N126">
        <v>0.2</v>
      </c>
      <c r="O126">
        <v>0.25345622119815697</v>
      </c>
      <c r="P126">
        <v>0.248</v>
      </c>
      <c r="Q126">
        <v>0.241935483870968</v>
      </c>
      <c r="R126">
        <v>0.2</v>
      </c>
      <c r="S126">
        <v>0.192</v>
      </c>
      <c r="T126">
        <v>0.241935483870967</v>
      </c>
    </row>
    <row r="127" spans="1:34" s="18" customFormat="1">
      <c r="A127" s="18">
        <v>59</v>
      </c>
      <c r="B127" s="18">
        <v>19</v>
      </c>
      <c r="D127" s="18">
        <f t="shared" ref="D127" si="69">AVERAGE(G127:G128)/10</f>
        <v>44.258708691374601</v>
      </c>
      <c r="E127" s="22" t="s">
        <v>36</v>
      </c>
      <c r="F127" s="18">
        <v>190</v>
      </c>
      <c r="G127" s="18">
        <v>442.18526282780101</v>
      </c>
      <c r="H127" s="18">
        <v>0.95</v>
      </c>
      <c r="I127" s="18">
        <v>0.97644753615008995</v>
      </c>
      <c r="J127" s="18">
        <v>0.4</v>
      </c>
      <c r="K127" s="18">
        <v>0.64800000000000002</v>
      </c>
      <c r="L127" s="18">
        <v>0.76036866359446997</v>
      </c>
      <c r="M127" s="18">
        <v>0.2</v>
      </c>
      <c r="N127" s="18">
        <v>0.19999999999999901</v>
      </c>
      <c r="O127" s="18">
        <v>0.241935483870968</v>
      </c>
      <c r="P127" s="18">
        <v>0.248000000000001</v>
      </c>
      <c r="Q127" s="18">
        <v>0.27649769585253497</v>
      </c>
      <c r="R127" s="18">
        <v>0.2</v>
      </c>
      <c r="S127" s="18">
        <v>0.19999999999999901</v>
      </c>
      <c r="T127" s="18">
        <v>0.241935483870967</v>
      </c>
      <c r="U127" s="52"/>
      <c r="AB127" s="48"/>
      <c r="AF127" s="48"/>
      <c r="AH127" s="48"/>
    </row>
    <row r="128" spans="1:34">
      <c r="E128" s="3" t="s">
        <v>37</v>
      </c>
      <c r="F128">
        <v>190</v>
      </c>
      <c r="G128">
        <v>442.98891099969097</v>
      </c>
      <c r="H128">
        <v>0.95</v>
      </c>
      <c r="I128">
        <v>0.98051545631179204</v>
      </c>
      <c r="J128">
        <v>0.4</v>
      </c>
      <c r="K128">
        <v>0.64800000000000002</v>
      </c>
      <c r="L128">
        <v>0.76036866359446997</v>
      </c>
      <c r="M128">
        <v>0.2</v>
      </c>
      <c r="N128">
        <v>0.20799999999999999</v>
      </c>
      <c r="O128">
        <v>0.241935483870968</v>
      </c>
      <c r="P128">
        <v>0.25600000000000001</v>
      </c>
      <c r="Q128">
        <v>0.27649769585253497</v>
      </c>
      <c r="R128">
        <v>0.2</v>
      </c>
      <c r="S128">
        <v>0.183999999999999</v>
      </c>
      <c r="T128">
        <v>0.241935483870967</v>
      </c>
    </row>
    <row r="129" spans="1:35" s="18" customFormat="1">
      <c r="A129" s="18">
        <v>60</v>
      </c>
      <c r="B129" s="18">
        <v>20</v>
      </c>
      <c r="D129" s="18">
        <f t="shared" ref="D129" si="70">AVERAGE(G129:G130)/10</f>
        <v>45.547168769963299</v>
      </c>
      <c r="E129" s="22" t="s">
        <v>36</v>
      </c>
      <c r="F129" s="18">
        <v>200</v>
      </c>
      <c r="G129" s="18">
        <v>456.26979445949598</v>
      </c>
      <c r="H129" s="18">
        <v>1</v>
      </c>
      <c r="I129" s="18">
        <v>1.02591506491716</v>
      </c>
      <c r="J129" s="18">
        <v>0.4</v>
      </c>
      <c r="K129" s="18">
        <v>0.64</v>
      </c>
      <c r="L129" s="18">
        <v>0.74884792626728103</v>
      </c>
      <c r="M129" s="18">
        <v>0.2</v>
      </c>
      <c r="N129" s="18">
        <v>0.2</v>
      </c>
      <c r="O129" s="18">
        <v>0.25345622119815697</v>
      </c>
      <c r="P129" s="18">
        <v>0.23199999999999901</v>
      </c>
      <c r="Q129" s="18">
        <v>0.2073732718894</v>
      </c>
      <c r="R129" s="18">
        <v>0.2</v>
      </c>
      <c r="S129" s="18">
        <v>0.20799999999999999</v>
      </c>
      <c r="T129" s="18">
        <v>0.28801843317972398</v>
      </c>
      <c r="U129" s="52"/>
      <c r="AB129" s="48"/>
      <c r="AF129" s="48"/>
      <c r="AH129" s="48"/>
    </row>
    <row r="130" spans="1:35">
      <c r="E130" s="3" t="s">
        <v>37</v>
      </c>
      <c r="F130">
        <v>200</v>
      </c>
      <c r="G130">
        <v>454.67358093976998</v>
      </c>
      <c r="H130">
        <v>1</v>
      </c>
      <c r="I130">
        <v>1.04096616637254</v>
      </c>
      <c r="J130">
        <v>0.4</v>
      </c>
      <c r="K130">
        <v>0.64</v>
      </c>
      <c r="L130">
        <v>0.74884792626728103</v>
      </c>
      <c r="M130">
        <v>0.2</v>
      </c>
      <c r="N130">
        <v>0.2</v>
      </c>
      <c r="O130">
        <v>0.25345622119815697</v>
      </c>
      <c r="P130">
        <v>0.23199999999999901</v>
      </c>
      <c r="Q130">
        <v>0.2073732718894</v>
      </c>
      <c r="R130">
        <v>0.2</v>
      </c>
      <c r="S130">
        <v>0.20799999999999999</v>
      </c>
      <c r="T130">
        <v>0.28801843317972398</v>
      </c>
    </row>
    <row r="131" spans="1:35" s="33" customFormat="1">
      <c r="A131" s="33" t="s">
        <v>38</v>
      </c>
      <c r="K131" s="33">
        <f>AVERAGE(K11:K130)</f>
        <v>0.64359322033898314</v>
      </c>
      <c r="L131" s="33">
        <f t="shared" ref="L131:T131" si="71">AVERAGE(L11:L130)</f>
        <v>0.75158166054830877</v>
      </c>
      <c r="N131" s="33">
        <f t="shared" si="71"/>
        <v>0.19437288135593203</v>
      </c>
      <c r="O131" s="33">
        <f t="shared" si="71"/>
        <v>0.24271655080840421</v>
      </c>
      <c r="P131" s="33">
        <f t="shared" si="71"/>
        <v>0.25525423728813518</v>
      </c>
      <c r="Q131" s="33">
        <f t="shared" si="71"/>
        <v>0.26497695852534547</v>
      </c>
      <c r="S131" s="33">
        <f t="shared" si="71"/>
        <v>0.19396610169491502</v>
      </c>
      <c r="T131" s="33">
        <f t="shared" si="71"/>
        <v>0.24388815121455906</v>
      </c>
      <c r="U131" s="53"/>
      <c r="AB131" s="49"/>
      <c r="AF131" s="49"/>
      <c r="AH131" s="49"/>
    </row>
    <row r="132" spans="1:35">
      <c r="A132" t="s">
        <v>39</v>
      </c>
      <c r="K132">
        <f>STDEV(K11:K130)</f>
        <v>3.1580107686747828E-2</v>
      </c>
      <c r="L132">
        <f t="shared" ref="L132:T132" si="72">STDEV(L11:L130)</f>
        <v>3.617170837645526E-2</v>
      </c>
      <c r="N132">
        <f t="shared" si="72"/>
        <v>2.6897652364806311E-2</v>
      </c>
      <c r="O132">
        <f t="shared" si="72"/>
        <v>2.501171191475882E-2</v>
      </c>
      <c r="P132">
        <f t="shared" si="72"/>
        <v>4.2344776656597895E-2</v>
      </c>
      <c r="Q132">
        <f t="shared" si="72"/>
        <v>4.2603701707007446E-2</v>
      </c>
      <c r="S132">
        <f t="shared" si="72"/>
        <v>2.3918641374171185E-2</v>
      </c>
      <c r="T132">
        <f t="shared" si="72"/>
        <v>2.373532311775307E-2</v>
      </c>
    </row>
    <row r="133" spans="1:35">
      <c r="A133" t="s">
        <v>40</v>
      </c>
      <c r="K133">
        <f>K132/SQRT(118)</f>
        <v>2.9071845566915788E-3</v>
      </c>
      <c r="L133">
        <f t="shared" ref="L133:T133" si="73">L132/SQRT(118)</f>
        <v>3.3298756617384886E-3</v>
      </c>
      <c r="N133">
        <f t="shared" si="73"/>
        <v>2.4761296048093503E-3</v>
      </c>
      <c r="O133">
        <f t="shared" si="73"/>
        <v>2.3025147138912043E-3</v>
      </c>
      <c r="P133">
        <f t="shared" si="73"/>
        <v>3.8981526590637452E-3</v>
      </c>
      <c r="Q133">
        <f t="shared" si="73"/>
        <v>3.9219886419982527E-3</v>
      </c>
      <c r="S133">
        <f t="shared" si="73"/>
        <v>2.2018894143674668E-3</v>
      </c>
      <c r="T133">
        <f t="shared" si="73"/>
        <v>2.1850136009818775E-3</v>
      </c>
    </row>
    <row r="135" spans="1:35">
      <c r="A135" t="s">
        <v>41</v>
      </c>
      <c r="K135">
        <f>MAX(K11:K130)</f>
        <v>0.72000000000000097</v>
      </c>
      <c r="L135">
        <f t="shared" ref="L135:T135" si="74">MAX(L11:L130)</f>
        <v>0.84101382488479304</v>
      </c>
      <c r="N135">
        <f t="shared" si="74"/>
        <v>0.40800000000000097</v>
      </c>
      <c r="O135">
        <f t="shared" si="74"/>
        <v>0.27649769585253597</v>
      </c>
      <c r="P135">
        <f t="shared" si="74"/>
        <v>0.38399999999999901</v>
      </c>
      <c r="Q135">
        <f t="shared" si="74"/>
        <v>0.40322580645161399</v>
      </c>
      <c r="S135">
        <f t="shared" si="74"/>
        <v>0.40799999999999997</v>
      </c>
      <c r="T135">
        <f t="shared" si="74"/>
        <v>0.28801843317972398</v>
      </c>
    </row>
    <row r="136" spans="1:35">
      <c r="A136" t="s">
        <v>42</v>
      </c>
      <c r="K136">
        <f>MIN(K11:K130)</f>
        <v>0.58400000000000096</v>
      </c>
      <c r="L136">
        <f t="shared" ref="L136:T136" si="75">MIN(L11:L130)</f>
        <v>0.67972350230414702</v>
      </c>
      <c r="N136">
        <f t="shared" si="75"/>
        <v>4.8000000000000001E-2</v>
      </c>
      <c r="O136">
        <f t="shared" si="75"/>
        <v>0.103686635944699</v>
      </c>
      <c r="P136">
        <f t="shared" si="75"/>
        <v>4.8000000000000001E-2</v>
      </c>
      <c r="Q136">
        <f t="shared" si="75"/>
        <v>0.2073732718894</v>
      </c>
      <c r="S136">
        <f t="shared" si="75"/>
        <v>0.13600000000000001</v>
      </c>
      <c r="T136">
        <f t="shared" si="75"/>
        <v>0.17281105990783399</v>
      </c>
    </row>
    <row r="138" spans="1:35">
      <c r="A138" s="19" t="s">
        <v>54</v>
      </c>
      <c r="B138" s="10"/>
      <c r="C138" s="10"/>
      <c r="D138" s="11"/>
      <c r="E138" s="10"/>
      <c r="F138" s="10"/>
      <c r="G138" s="12"/>
      <c r="H138" s="10"/>
      <c r="I138" s="12"/>
      <c r="J138" s="10"/>
      <c r="K138" s="40"/>
      <c r="L138" s="12"/>
      <c r="M138" s="10"/>
      <c r="N138" s="12"/>
      <c r="O138" s="10"/>
      <c r="R138" s="3"/>
      <c r="U138" s="5"/>
      <c r="V138" s="7"/>
      <c r="W138" s="7"/>
    </row>
    <row r="139" spans="1:35">
      <c r="A139" s="9" t="s">
        <v>47</v>
      </c>
    </row>
    <row r="140" spans="1:35" s="18" customFormat="1" ht="75">
      <c r="A140" s="13" t="s">
        <v>1</v>
      </c>
      <c r="B140" s="14" t="s">
        <v>2</v>
      </c>
      <c r="C140" s="14" t="s">
        <v>3</v>
      </c>
      <c r="D140" s="15" t="s">
        <v>4</v>
      </c>
      <c r="E140" s="14" t="s">
        <v>5</v>
      </c>
      <c r="F140" s="14" t="s">
        <v>6</v>
      </c>
      <c r="G140" s="14" t="s">
        <v>7</v>
      </c>
      <c r="H140" s="14" t="s">
        <v>8</v>
      </c>
      <c r="I140" s="14" t="s">
        <v>9</v>
      </c>
      <c r="J140" s="14" t="s">
        <v>10</v>
      </c>
      <c r="K140" s="44" t="s">
        <v>11</v>
      </c>
      <c r="L140" s="14" t="s">
        <v>12</v>
      </c>
      <c r="M140" s="14" t="s">
        <v>13</v>
      </c>
      <c r="N140" s="14" t="s">
        <v>14</v>
      </c>
      <c r="O140" s="14" t="s">
        <v>15</v>
      </c>
      <c r="P140" s="14" t="s">
        <v>16</v>
      </c>
      <c r="Q140" s="14" t="s">
        <v>17</v>
      </c>
      <c r="R140" s="14" t="s">
        <v>18</v>
      </c>
      <c r="S140" s="14" t="s">
        <v>19</v>
      </c>
      <c r="T140" s="14" t="s">
        <v>20</v>
      </c>
      <c r="U140" s="16"/>
      <c r="V140" s="14" t="s">
        <v>1</v>
      </c>
      <c r="W140" s="14" t="s">
        <v>21</v>
      </c>
      <c r="X140" s="14" t="s">
        <v>22</v>
      </c>
      <c r="Y140" s="14" t="s">
        <v>23</v>
      </c>
      <c r="Z140" s="14" t="s">
        <v>24</v>
      </c>
      <c r="AA140" s="14" t="s">
        <v>25</v>
      </c>
      <c r="AB140" s="17" t="s">
        <v>1</v>
      </c>
      <c r="AC140" s="14" t="s">
        <v>26</v>
      </c>
      <c r="AD140" s="14" t="s">
        <v>27</v>
      </c>
      <c r="AE140" s="14" t="s">
        <v>28</v>
      </c>
      <c r="AF140" s="17" t="s">
        <v>29</v>
      </c>
      <c r="AG140" s="14" t="s">
        <v>30</v>
      </c>
      <c r="AH140" s="17" t="s">
        <v>56</v>
      </c>
      <c r="AI140" s="14"/>
    </row>
    <row r="141" spans="1:35" s="4" customFormat="1">
      <c r="A141" s="20"/>
      <c r="B141" s="20"/>
      <c r="C141" s="20"/>
      <c r="D141" s="21"/>
      <c r="E141" s="20"/>
      <c r="F141" s="20"/>
      <c r="G141" s="20"/>
      <c r="H141" s="20"/>
      <c r="I141" s="20"/>
      <c r="J141" s="20"/>
      <c r="K141" s="45"/>
      <c r="L141" s="20"/>
      <c r="M141" s="20"/>
      <c r="N141" s="20"/>
      <c r="O141" s="20"/>
      <c r="P141" s="20"/>
      <c r="Q141" s="20"/>
      <c r="R141" s="20"/>
      <c r="S141" s="20"/>
      <c r="T141" s="20"/>
      <c r="U141" s="51"/>
      <c r="V141" s="20"/>
      <c r="W141" s="20"/>
      <c r="X141" s="20"/>
      <c r="Y141" s="20"/>
      <c r="Z141" s="20"/>
      <c r="AA141" s="20"/>
      <c r="AB141" s="47"/>
      <c r="AC141" s="20"/>
      <c r="AD141" s="20"/>
      <c r="AE141" s="20"/>
      <c r="AF141" s="47"/>
      <c r="AG141" s="20"/>
      <c r="AH141" s="47"/>
      <c r="AI141" s="20"/>
    </row>
    <row r="142" spans="1:35" s="18" customFormat="1">
      <c r="A142" s="18">
        <v>61</v>
      </c>
      <c r="B142" s="18">
        <v>1</v>
      </c>
      <c r="D142" s="18">
        <f>AVERAGE(G142:G143)/10</f>
        <v>2.5743596576584049</v>
      </c>
      <c r="E142" s="22" t="s">
        <v>36</v>
      </c>
      <c r="F142" s="18">
        <v>10</v>
      </c>
      <c r="G142" s="18">
        <v>25.7041788713329</v>
      </c>
      <c r="H142" s="18">
        <v>0.05</v>
      </c>
      <c r="I142" s="18">
        <v>5.2671897458843403E-2</v>
      </c>
      <c r="J142" s="18">
        <v>0.4</v>
      </c>
      <c r="K142" s="18">
        <v>0.624000000000001</v>
      </c>
      <c r="L142" s="18">
        <v>0.72580645161290303</v>
      </c>
      <c r="M142" s="18">
        <v>0.2</v>
      </c>
      <c r="N142" s="18">
        <v>0.16800000000000001</v>
      </c>
      <c r="O142" s="18">
        <v>0.207373271889401</v>
      </c>
      <c r="P142" s="18">
        <v>0.312000000000001</v>
      </c>
      <c r="Q142" s="18">
        <v>0.28801843317972298</v>
      </c>
      <c r="R142" s="18">
        <v>0.2</v>
      </c>
      <c r="S142" s="18">
        <v>0.14399999999999899</v>
      </c>
      <c r="T142" s="18">
        <v>0.230414746543778</v>
      </c>
      <c r="U142" s="52"/>
      <c r="V142" s="18">
        <v>61</v>
      </c>
      <c r="W142" s="18">
        <v>4.6333799999999998</v>
      </c>
      <c r="Y142"/>
      <c r="Z142" s="18">
        <v>5.1782000000000004</v>
      </c>
      <c r="AA142" s="18">
        <v>0.54482000000000097</v>
      </c>
      <c r="AB142" s="48"/>
      <c r="AF142" s="48"/>
      <c r="AH142" s="48"/>
    </row>
    <row r="143" spans="1:35">
      <c r="E143" s="3" t="s">
        <v>37</v>
      </c>
      <c r="F143">
        <v>10</v>
      </c>
      <c r="G143">
        <v>25.7830142818352</v>
      </c>
      <c r="H143">
        <v>0.05</v>
      </c>
      <c r="I143">
        <v>5.6159332219564803E-2</v>
      </c>
      <c r="J143">
        <v>0.4</v>
      </c>
      <c r="K143">
        <v>0.60800000000000098</v>
      </c>
      <c r="L143">
        <v>0.72580645161290303</v>
      </c>
      <c r="M143">
        <v>0.2</v>
      </c>
      <c r="N143">
        <v>0.224000000000001</v>
      </c>
      <c r="O143">
        <v>0.207373271889401</v>
      </c>
      <c r="P143">
        <v>0.23200000000000001</v>
      </c>
      <c r="Q143">
        <v>0.28801843317972298</v>
      </c>
      <c r="R143">
        <v>0.2</v>
      </c>
      <c r="S143">
        <v>0.151999999999999</v>
      </c>
      <c r="T143">
        <v>0.230414746543778</v>
      </c>
      <c r="V143">
        <v>62</v>
      </c>
      <c r="W143">
        <v>4.08352</v>
      </c>
      <c r="Z143">
        <v>4.6293499999999996</v>
      </c>
      <c r="AA143">
        <v>0.54583000000000004</v>
      </c>
    </row>
    <row r="144" spans="1:35" s="18" customFormat="1">
      <c r="A144" s="18">
        <v>62</v>
      </c>
      <c r="B144" s="18">
        <v>2</v>
      </c>
      <c r="D144" s="18">
        <f t="shared" ref="D144" si="76">AVERAGE(G144:G145)/10</f>
        <v>4.8592256162754452</v>
      </c>
      <c r="E144" s="22" t="s">
        <v>36</v>
      </c>
      <c r="F144" s="18">
        <v>20</v>
      </c>
      <c r="G144" s="18">
        <v>48.437553216199497</v>
      </c>
      <c r="H144" s="18">
        <v>0.1</v>
      </c>
      <c r="I144" s="18">
        <v>0.124820948295167</v>
      </c>
      <c r="J144" s="18">
        <v>0.4</v>
      </c>
      <c r="K144" s="18">
        <v>0.61599999999999999</v>
      </c>
      <c r="L144" s="18">
        <v>0.73732718894009197</v>
      </c>
      <c r="M144" s="18">
        <v>0.2</v>
      </c>
      <c r="N144" s="18">
        <v>0.224</v>
      </c>
      <c r="O144" s="18">
        <v>0.230414746543778</v>
      </c>
      <c r="P144" s="18">
        <v>0.20799999999999899</v>
      </c>
      <c r="Q144" s="18">
        <v>0.27649769585253497</v>
      </c>
      <c r="R144" s="18">
        <v>0.2</v>
      </c>
      <c r="S144" s="18">
        <v>0.184</v>
      </c>
      <c r="T144" s="18">
        <v>0.230414746543778</v>
      </c>
      <c r="U144" s="52"/>
      <c r="V144" s="18">
        <v>63</v>
      </c>
      <c r="W144" s="18">
        <v>5.2457599999999998</v>
      </c>
      <c r="Y144"/>
      <c r="Z144" s="18">
        <v>5.7919299999999998</v>
      </c>
      <c r="AA144" s="18">
        <v>0.54617000000000004</v>
      </c>
      <c r="AB144" s="48"/>
      <c r="AF144" s="48"/>
      <c r="AH144" s="48"/>
    </row>
    <row r="145" spans="1:34">
      <c r="E145" s="3" t="s">
        <v>37</v>
      </c>
      <c r="F145">
        <v>20</v>
      </c>
      <c r="G145">
        <v>48.746959109309401</v>
      </c>
      <c r="H145">
        <v>0.1</v>
      </c>
      <c r="I145">
        <v>0.104419199690561</v>
      </c>
      <c r="J145">
        <v>0.4</v>
      </c>
      <c r="K145">
        <v>0.624</v>
      </c>
      <c r="L145">
        <v>0.73732718894009197</v>
      </c>
      <c r="M145">
        <v>0.2</v>
      </c>
      <c r="N145">
        <v>0.17599999999999999</v>
      </c>
      <c r="O145">
        <v>0.230414746543778</v>
      </c>
      <c r="P145">
        <v>0.27999999999999903</v>
      </c>
      <c r="Q145">
        <v>0.27649769585253497</v>
      </c>
      <c r="R145">
        <v>0.2</v>
      </c>
      <c r="S145">
        <v>0.16800000000000001</v>
      </c>
      <c r="T145">
        <v>0.230414746543778</v>
      </c>
      <c r="V145">
        <v>64</v>
      </c>
      <c r="W145">
        <v>5.77264</v>
      </c>
      <c r="Z145">
        <v>6.3184699999999996</v>
      </c>
      <c r="AA145">
        <v>0.54583000000000004</v>
      </c>
    </row>
    <row r="146" spans="1:34" s="18" customFormat="1">
      <c r="A146" s="18">
        <v>63</v>
      </c>
      <c r="B146" s="18">
        <v>3</v>
      </c>
      <c r="D146" s="18">
        <f t="shared" ref="D146" si="77">AVERAGE(G146:G147)/10</f>
        <v>7.3873881382809046</v>
      </c>
      <c r="E146" s="22" t="s">
        <v>36</v>
      </c>
      <c r="F146" s="18">
        <v>30</v>
      </c>
      <c r="G146" s="18">
        <v>73.822532038661294</v>
      </c>
      <c r="H146" s="18">
        <v>0.15</v>
      </c>
      <c r="I146" s="18">
        <v>0.15598588258849599</v>
      </c>
      <c r="J146" s="18">
        <v>0.4</v>
      </c>
      <c r="K146" s="18">
        <v>0.64800000000000102</v>
      </c>
      <c r="L146" s="18">
        <v>0.74884792626728103</v>
      </c>
      <c r="M146" s="18">
        <v>0.2</v>
      </c>
      <c r="N146" s="18">
        <v>0.17599999999999999</v>
      </c>
      <c r="O146" s="18">
        <v>0.21889400921659</v>
      </c>
      <c r="P146" s="18">
        <v>0.28799999999999998</v>
      </c>
      <c r="Q146" s="18">
        <v>0.28801843317972298</v>
      </c>
      <c r="R146" s="18">
        <v>0.2</v>
      </c>
      <c r="S146" s="18">
        <v>0.184</v>
      </c>
      <c r="T146" s="18">
        <v>0.241935483870968</v>
      </c>
      <c r="U146" s="52"/>
      <c r="V146" s="18">
        <v>65</v>
      </c>
      <c r="W146" s="18">
        <v>5.9842000000000004</v>
      </c>
      <c r="Y146"/>
      <c r="Z146" s="18">
        <v>6.53003</v>
      </c>
      <c r="AA146" s="18">
        <v>0.54583000000000004</v>
      </c>
      <c r="AB146" s="48"/>
      <c r="AF146" s="48"/>
      <c r="AH146" s="48"/>
    </row>
    <row r="147" spans="1:34">
      <c r="E147" s="3" t="s">
        <v>37</v>
      </c>
      <c r="F147">
        <v>30</v>
      </c>
      <c r="G147">
        <v>73.925230726956798</v>
      </c>
      <c r="H147">
        <v>0.15</v>
      </c>
      <c r="I147">
        <v>0.15381881199633099</v>
      </c>
      <c r="J147">
        <v>0.4</v>
      </c>
      <c r="K147">
        <v>0.64000000000000101</v>
      </c>
      <c r="L147">
        <v>0.74884792626728103</v>
      </c>
      <c r="M147">
        <v>0.2</v>
      </c>
      <c r="N147">
        <v>0.184</v>
      </c>
      <c r="O147">
        <v>0.21889400921659</v>
      </c>
      <c r="P147">
        <v>0.27200000000000002</v>
      </c>
      <c r="Q147">
        <v>0.28801843317972298</v>
      </c>
      <c r="R147">
        <v>0.2</v>
      </c>
      <c r="S147">
        <v>0.184</v>
      </c>
      <c r="T147">
        <v>0.241935483870968</v>
      </c>
      <c r="V147">
        <v>66</v>
      </c>
      <c r="W147">
        <v>4.9040900000000001</v>
      </c>
      <c r="Z147">
        <v>5.4637700000000002</v>
      </c>
      <c r="AA147">
        <v>0.55967999999999996</v>
      </c>
    </row>
    <row r="148" spans="1:34" s="18" customFormat="1">
      <c r="A148" s="18">
        <v>64</v>
      </c>
      <c r="B148" s="18">
        <v>4</v>
      </c>
      <c r="D148" s="18">
        <f t="shared" ref="D148" si="78">AVERAGE(G148:G149)/10</f>
        <v>6.3232461509749447</v>
      </c>
      <c r="E148" s="22" t="s">
        <v>36</v>
      </c>
      <c r="F148" s="18">
        <v>40</v>
      </c>
      <c r="G148" s="18">
        <v>63.134948029887298</v>
      </c>
      <c r="H148" s="18">
        <v>0.2</v>
      </c>
      <c r="I148" s="18">
        <v>0.20384605896847999</v>
      </c>
      <c r="J148" s="18">
        <v>0.4</v>
      </c>
      <c r="K148" s="18">
        <v>0.47199999999999998</v>
      </c>
      <c r="L148" s="18">
        <v>0.59907834101382595</v>
      </c>
      <c r="M148" s="18">
        <v>0.2</v>
      </c>
      <c r="N148" s="18">
        <v>0.191999999999999</v>
      </c>
      <c r="O148" s="18">
        <v>0.25345622119815697</v>
      </c>
      <c r="P148" s="18">
        <v>9.6000000000000099E-2</v>
      </c>
      <c r="Q148" s="18">
        <v>0.115207373271889</v>
      </c>
      <c r="R148" s="18">
        <v>0.2</v>
      </c>
      <c r="S148" s="18">
        <v>0.184000000000001</v>
      </c>
      <c r="T148" s="18">
        <v>0.230414746543779</v>
      </c>
      <c r="U148" s="52"/>
      <c r="V148" s="18">
        <v>67</v>
      </c>
      <c r="W148" s="18">
        <v>4.1768000000000001</v>
      </c>
      <c r="Y148"/>
      <c r="Z148" s="18">
        <v>4.7222900000000001</v>
      </c>
      <c r="AA148" s="18">
        <v>0.54549000000000003</v>
      </c>
      <c r="AB148" s="48"/>
      <c r="AF148" s="48"/>
      <c r="AH148" s="48"/>
    </row>
    <row r="149" spans="1:34">
      <c r="E149" s="3" t="s">
        <v>37</v>
      </c>
      <c r="F149">
        <v>40</v>
      </c>
      <c r="G149">
        <v>63.3299749896116</v>
      </c>
      <c r="H149">
        <v>0.2</v>
      </c>
      <c r="I149">
        <v>0.20670420150315799</v>
      </c>
      <c r="J149">
        <v>0.4</v>
      </c>
      <c r="K149">
        <v>0.47199999999999998</v>
      </c>
      <c r="L149">
        <v>0.59907834101382595</v>
      </c>
      <c r="M149">
        <v>0.2</v>
      </c>
      <c r="N149">
        <v>0.184</v>
      </c>
      <c r="O149">
        <v>0.25345622119815697</v>
      </c>
      <c r="P149">
        <v>0.103999999999999</v>
      </c>
      <c r="Q149">
        <v>0.115207373271889</v>
      </c>
      <c r="R149">
        <v>0.2</v>
      </c>
      <c r="S149">
        <v>0.184000000000001</v>
      </c>
      <c r="T149">
        <v>0.230414746543779</v>
      </c>
      <c r="V149">
        <v>68</v>
      </c>
      <c r="W149">
        <v>4.7195600000000004</v>
      </c>
      <c r="Z149">
        <v>5.26539</v>
      </c>
      <c r="AA149">
        <v>0.54583000000000004</v>
      </c>
    </row>
    <row r="150" spans="1:34" s="18" customFormat="1">
      <c r="A150" s="18">
        <v>65</v>
      </c>
      <c r="B150" s="18">
        <v>5</v>
      </c>
      <c r="D150" s="18">
        <f t="shared" ref="D150" si="79">AVERAGE(G150:G151)/10</f>
        <v>12.1601938742096</v>
      </c>
      <c r="E150" s="22" t="s">
        <v>36</v>
      </c>
      <c r="F150" s="18">
        <v>50</v>
      </c>
      <c r="G150" s="18">
        <v>121.139502366101</v>
      </c>
      <c r="H150" s="18">
        <v>0.25</v>
      </c>
      <c r="I150" s="18">
        <v>0.27278809128350201</v>
      </c>
      <c r="J150" s="18">
        <v>0.4</v>
      </c>
      <c r="K150" s="18">
        <v>0.64</v>
      </c>
      <c r="L150" s="18">
        <v>0.76036866359447097</v>
      </c>
      <c r="M150" s="18">
        <v>0.2</v>
      </c>
      <c r="N150" s="18">
        <v>0.224</v>
      </c>
      <c r="O150" s="18">
        <v>0.26497695852534597</v>
      </c>
      <c r="P150" s="18">
        <v>0.17599999999999999</v>
      </c>
      <c r="Q150" s="18">
        <v>0.28801843317972298</v>
      </c>
      <c r="R150" s="18">
        <v>0.2</v>
      </c>
      <c r="S150" s="18">
        <v>0.23999999999999899</v>
      </c>
      <c r="T150" s="18">
        <v>0.207373271889401</v>
      </c>
      <c r="U150" s="52"/>
      <c r="V150" s="18">
        <v>69</v>
      </c>
      <c r="W150" s="18">
        <v>5.9662899999999999</v>
      </c>
      <c r="Y150"/>
      <c r="Z150" s="18">
        <v>6.5128000000000004</v>
      </c>
      <c r="AA150" s="18">
        <v>0.54651000000000105</v>
      </c>
      <c r="AB150" s="48"/>
      <c r="AF150" s="48"/>
      <c r="AH150" s="48"/>
    </row>
    <row r="151" spans="1:34">
      <c r="E151" s="3" t="s">
        <v>37</v>
      </c>
      <c r="F151">
        <v>50</v>
      </c>
      <c r="G151">
        <v>122.06437511809099</v>
      </c>
      <c r="H151">
        <v>0.25</v>
      </c>
      <c r="I151">
        <v>0.25802825329918</v>
      </c>
      <c r="J151">
        <v>0.4</v>
      </c>
      <c r="K151">
        <v>0.64800000000000102</v>
      </c>
      <c r="L151">
        <v>0.76036866359447097</v>
      </c>
      <c r="M151">
        <v>0.2</v>
      </c>
      <c r="N151">
        <v>0.192</v>
      </c>
      <c r="O151">
        <v>0.26497695852534597</v>
      </c>
      <c r="P151">
        <v>0.28000000000000103</v>
      </c>
      <c r="Q151">
        <v>0.28801843317972298</v>
      </c>
      <c r="R151">
        <v>0.2</v>
      </c>
      <c r="S151">
        <v>0.17599999999999899</v>
      </c>
      <c r="T151">
        <v>0.207373271889401</v>
      </c>
      <c r="V151">
        <v>70</v>
      </c>
      <c r="W151">
        <v>4.86015</v>
      </c>
      <c r="Z151">
        <v>5.4100400000000004</v>
      </c>
      <c r="AA151">
        <v>0.54988999999999999</v>
      </c>
    </row>
    <row r="152" spans="1:34" s="18" customFormat="1">
      <c r="A152" s="18">
        <v>66</v>
      </c>
      <c r="B152" s="18">
        <v>6</v>
      </c>
      <c r="D152" s="18">
        <f t="shared" ref="D152" si="80">AVERAGE(G152:G153)/10</f>
        <v>14.685076470897503</v>
      </c>
      <c r="E152" s="22" t="s">
        <v>36</v>
      </c>
      <c r="F152" s="18">
        <v>60</v>
      </c>
      <c r="G152" s="18">
        <v>146.68882077542401</v>
      </c>
      <c r="H152" s="18">
        <v>0.3</v>
      </c>
      <c r="I152" s="18">
        <v>0.31026811306205099</v>
      </c>
      <c r="J152" s="18">
        <v>0.4</v>
      </c>
      <c r="K152" s="18">
        <v>0.65600000000000003</v>
      </c>
      <c r="L152" s="18">
        <v>0.73732718894009297</v>
      </c>
      <c r="M152" s="18">
        <v>0.2</v>
      </c>
      <c r="N152" s="18">
        <v>0.192</v>
      </c>
      <c r="O152" s="18">
        <v>0.218894009216591</v>
      </c>
      <c r="P152" s="18">
        <v>0.27199999999999902</v>
      </c>
      <c r="Q152" s="18">
        <v>0.27649769585253398</v>
      </c>
      <c r="R152" s="18">
        <v>0.2</v>
      </c>
      <c r="S152" s="18">
        <v>0.192</v>
      </c>
      <c r="T152" s="18">
        <v>0.241935483870968</v>
      </c>
      <c r="U152" s="52"/>
      <c r="V152" s="18">
        <v>71</v>
      </c>
      <c r="W152" s="18">
        <v>5.4529300000000003</v>
      </c>
      <c r="Y152"/>
      <c r="Z152" s="18">
        <v>6.0001100000000003</v>
      </c>
      <c r="AA152" s="18">
        <v>0.54718</v>
      </c>
      <c r="AB152" s="48"/>
      <c r="AF152" s="48"/>
      <c r="AH152" s="48"/>
    </row>
    <row r="153" spans="1:34">
      <c r="E153" s="3" t="s">
        <v>37</v>
      </c>
      <c r="F153">
        <v>60</v>
      </c>
      <c r="G153">
        <v>147.01270864252601</v>
      </c>
      <c r="H153">
        <v>0.3</v>
      </c>
      <c r="I153">
        <v>0.31229295472672203</v>
      </c>
      <c r="J153">
        <v>0.4</v>
      </c>
      <c r="K153">
        <v>0.65600000000000003</v>
      </c>
      <c r="L153">
        <v>0.73732718894009297</v>
      </c>
      <c r="M153">
        <v>0.2</v>
      </c>
      <c r="N153">
        <v>0.192</v>
      </c>
      <c r="O153">
        <v>0.218894009216591</v>
      </c>
      <c r="P153">
        <v>0.27999999999999903</v>
      </c>
      <c r="Q153">
        <v>0.27649769585253398</v>
      </c>
      <c r="R153">
        <v>0.2</v>
      </c>
      <c r="S153">
        <v>0.184</v>
      </c>
      <c r="T153">
        <v>0.241935483870968</v>
      </c>
      <c r="V153">
        <v>72</v>
      </c>
      <c r="W153">
        <v>5.6472600000000002</v>
      </c>
      <c r="Z153">
        <v>6.1944400000000002</v>
      </c>
      <c r="AA153">
        <v>0.54718</v>
      </c>
    </row>
    <row r="154" spans="1:34" s="18" customFormat="1">
      <c r="A154" s="18">
        <v>67</v>
      </c>
      <c r="B154" s="18">
        <v>7</v>
      </c>
      <c r="D154" s="18">
        <f t="shared" ref="D154" si="81">AVERAGE(G154:G155)/10</f>
        <v>17.55027384350965</v>
      </c>
      <c r="E154" s="22" t="s">
        <v>36</v>
      </c>
      <c r="F154" s="18">
        <v>70</v>
      </c>
      <c r="G154" s="18">
        <v>175.72033861389201</v>
      </c>
      <c r="H154" s="18">
        <v>0.35</v>
      </c>
      <c r="I154" s="18">
        <v>0.36822876628941997</v>
      </c>
      <c r="J154" s="18">
        <v>0.4</v>
      </c>
      <c r="K154" s="18">
        <v>0.67200000000000104</v>
      </c>
      <c r="L154" s="18">
        <v>0.74884792626728103</v>
      </c>
      <c r="M154" s="18">
        <v>0.2</v>
      </c>
      <c r="N154" s="18">
        <v>0.192</v>
      </c>
      <c r="O154" s="18">
        <v>0.19585253456221199</v>
      </c>
      <c r="P154" s="18">
        <v>0.28799999999999898</v>
      </c>
      <c r="Q154" s="18">
        <v>0.29953917050691298</v>
      </c>
      <c r="R154" s="18">
        <v>0.2</v>
      </c>
      <c r="S154" s="18">
        <v>0.192000000000001</v>
      </c>
      <c r="T154" s="18">
        <v>0.25345622119815697</v>
      </c>
      <c r="U154" s="52"/>
      <c r="V154" s="18">
        <v>73</v>
      </c>
      <c r="W154" s="18">
        <v>4.7702499999999999</v>
      </c>
      <c r="Y154"/>
      <c r="Z154" s="18">
        <v>5.3170999999999999</v>
      </c>
      <c r="AA154" s="18">
        <v>0.54684999999999995</v>
      </c>
      <c r="AB154" s="48"/>
      <c r="AF154" s="48"/>
      <c r="AH154" s="48"/>
    </row>
    <row r="155" spans="1:34">
      <c r="E155" s="3" t="s">
        <v>37</v>
      </c>
      <c r="F155">
        <v>70</v>
      </c>
      <c r="G155">
        <v>175.285138256301</v>
      </c>
      <c r="H155">
        <v>0.35</v>
      </c>
      <c r="I155">
        <v>0.362599130025551</v>
      </c>
      <c r="J155">
        <v>0.4</v>
      </c>
      <c r="K155">
        <v>0.67200000000000104</v>
      </c>
      <c r="L155">
        <v>0.74884792626728103</v>
      </c>
      <c r="M155">
        <v>0.2</v>
      </c>
      <c r="N155">
        <v>0.192</v>
      </c>
      <c r="O155">
        <v>0.19585253456221199</v>
      </c>
      <c r="P155">
        <v>0.28799999999999898</v>
      </c>
      <c r="Q155">
        <v>0.29953917050691298</v>
      </c>
      <c r="R155">
        <v>0.2</v>
      </c>
      <c r="S155">
        <v>0.192000000000001</v>
      </c>
      <c r="T155">
        <v>0.25345622119815697</v>
      </c>
      <c r="V155">
        <v>74</v>
      </c>
      <c r="W155">
        <v>5.1122699999999996</v>
      </c>
      <c r="Z155">
        <v>5.6621499999999996</v>
      </c>
      <c r="AA155">
        <v>0.54988000000000004</v>
      </c>
    </row>
    <row r="156" spans="1:34" s="18" customFormat="1">
      <c r="A156" s="18">
        <v>68</v>
      </c>
      <c r="B156" s="18">
        <v>8</v>
      </c>
      <c r="D156" s="18">
        <f t="shared" ref="D156" si="82">AVERAGE(G156:G157)/10</f>
        <v>20.628190681686853</v>
      </c>
      <c r="E156" s="22" t="s">
        <v>36</v>
      </c>
      <c r="F156" s="18">
        <v>80</v>
      </c>
      <c r="G156" s="18">
        <v>206.18543186517101</v>
      </c>
      <c r="H156" s="18">
        <v>0.4</v>
      </c>
      <c r="I156" s="18">
        <v>0.41910948389983099</v>
      </c>
      <c r="J156" s="18">
        <v>0.4</v>
      </c>
      <c r="K156" s="18">
        <v>0.68800000000000106</v>
      </c>
      <c r="L156" s="18">
        <v>0.77188940092165803</v>
      </c>
      <c r="M156" s="18">
        <v>0.2</v>
      </c>
      <c r="N156" s="18">
        <v>0.184000000000001</v>
      </c>
      <c r="O156" s="18">
        <v>0.241935483870967</v>
      </c>
      <c r="P156" s="18">
        <v>0.30399999999999999</v>
      </c>
      <c r="Q156" s="18">
        <v>0.29953917050691198</v>
      </c>
      <c r="R156" s="18">
        <v>0.2</v>
      </c>
      <c r="S156" s="18">
        <v>0.19999999999999901</v>
      </c>
      <c r="T156" s="18">
        <v>0.230414746543779</v>
      </c>
      <c r="U156" s="52"/>
      <c r="V156" s="18">
        <v>75</v>
      </c>
      <c r="W156" s="18">
        <v>4.5617299999999998</v>
      </c>
      <c r="Y156"/>
      <c r="Z156" s="18">
        <v>5.1078999999999999</v>
      </c>
      <c r="AA156" s="18">
        <v>0.54617000000000004</v>
      </c>
      <c r="AB156" s="48"/>
      <c r="AF156" s="48"/>
      <c r="AH156" s="48"/>
    </row>
    <row r="157" spans="1:34">
      <c r="E157" s="3" t="s">
        <v>37</v>
      </c>
      <c r="F157">
        <v>80</v>
      </c>
      <c r="G157">
        <v>206.37838176856599</v>
      </c>
      <c r="H157">
        <v>0.4</v>
      </c>
      <c r="I157">
        <v>0.41254539785056499</v>
      </c>
      <c r="J157">
        <v>0.4</v>
      </c>
      <c r="K157">
        <v>0.68800000000000106</v>
      </c>
      <c r="L157">
        <v>0.77188940092165803</v>
      </c>
      <c r="M157">
        <v>0.2</v>
      </c>
      <c r="N157">
        <v>0.192000000000001</v>
      </c>
      <c r="O157">
        <v>0.241935483870967</v>
      </c>
      <c r="P157">
        <v>0.30399999999999999</v>
      </c>
      <c r="Q157">
        <v>0.29953917050691198</v>
      </c>
      <c r="R157">
        <v>0.2</v>
      </c>
      <c r="S157">
        <v>0.191999999999999</v>
      </c>
      <c r="T157">
        <v>0.230414746543779</v>
      </c>
      <c r="V157">
        <v>76</v>
      </c>
      <c r="W157">
        <v>4.8162200000000004</v>
      </c>
      <c r="Z157">
        <v>5.36137</v>
      </c>
      <c r="AA157">
        <v>0.54515000000000002</v>
      </c>
    </row>
    <row r="158" spans="1:34" s="18" customFormat="1">
      <c r="A158" s="18">
        <v>69</v>
      </c>
      <c r="B158" s="18">
        <v>9</v>
      </c>
      <c r="D158" s="18">
        <f t="shared" ref="D158" si="83">AVERAGE(G158:G159)/10</f>
        <v>20.300241568718899</v>
      </c>
      <c r="E158" s="22" t="s">
        <v>36</v>
      </c>
      <c r="F158" s="18">
        <v>90</v>
      </c>
      <c r="G158" s="18">
        <v>203.156675360408</v>
      </c>
      <c r="H158" s="18">
        <v>0.45</v>
      </c>
      <c r="I158" s="18">
        <v>0.468335502927886</v>
      </c>
      <c r="J158" s="18">
        <v>0.4</v>
      </c>
      <c r="K158" s="18">
        <v>0.624</v>
      </c>
      <c r="L158" s="18">
        <v>0.72580645161290303</v>
      </c>
      <c r="M158" s="18">
        <v>0.2</v>
      </c>
      <c r="N158" s="18">
        <v>0.192</v>
      </c>
      <c r="O158" s="18">
        <v>0.25345622119815697</v>
      </c>
      <c r="P158" s="18">
        <v>0.23199999999999901</v>
      </c>
      <c r="Q158" s="18">
        <v>0.230414746543778</v>
      </c>
      <c r="R158" s="18">
        <v>0.2</v>
      </c>
      <c r="S158" s="18">
        <v>0.2</v>
      </c>
      <c r="T158" s="18">
        <v>0.241935483870968</v>
      </c>
      <c r="U158" s="52"/>
      <c r="V158" s="18">
        <v>77</v>
      </c>
      <c r="W158" s="18">
        <v>4.0656100000000004</v>
      </c>
      <c r="Y158"/>
      <c r="Z158" s="18">
        <v>4.61144</v>
      </c>
      <c r="AA158" s="18">
        <v>0.54583000000000004</v>
      </c>
      <c r="AB158" s="48"/>
      <c r="AF158" s="48"/>
      <c r="AH158" s="48"/>
    </row>
    <row r="159" spans="1:34">
      <c r="E159" s="3" t="s">
        <v>37</v>
      </c>
      <c r="F159">
        <v>90</v>
      </c>
      <c r="G159">
        <v>202.84815601397</v>
      </c>
      <c r="H159">
        <v>0.45</v>
      </c>
      <c r="I159">
        <v>0.46787826427622298</v>
      </c>
      <c r="J159">
        <v>0.4</v>
      </c>
      <c r="K159">
        <v>0.624</v>
      </c>
      <c r="L159">
        <v>0.72580645161290303</v>
      </c>
      <c r="M159">
        <v>0.2</v>
      </c>
      <c r="N159">
        <v>0.192</v>
      </c>
      <c r="O159">
        <v>0.25345622119815697</v>
      </c>
      <c r="P159">
        <v>0.23199999999999901</v>
      </c>
      <c r="Q159">
        <v>0.230414746543778</v>
      </c>
      <c r="R159">
        <v>0.2</v>
      </c>
      <c r="S159">
        <v>0.2</v>
      </c>
      <c r="T159">
        <v>0.241935483870968</v>
      </c>
      <c r="V159">
        <v>78</v>
      </c>
      <c r="W159">
        <v>4.2531800000000004</v>
      </c>
      <c r="Z159">
        <v>4.7986700000000004</v>
      </c>
      <c r="AA159">
        <v>0.54549000000000003</v>
      </c>
    </row>
    <row r="160" spans="1:34" s="18" customFormat="1">
      <c r="A160" s="18">
        <v>70</v>
      </c>
      <c r="B160" s="18">
        <v>10</v>
      </c>
      <c r="D160" s="18">
        <f t="shared" ref="D160" si="84">AVERAGE(G160:G161)/10</f>
        <v>29.018371496809102</v>
      </c>
      <c r="E160" s="22" t="s">
        <v>36</v>
      </c>
      <c r="F160" s="18">
        <v>100</v>
      </c>
      <c r="G160" s="18">
        <v>290.38710458439903</v>
      </c>
      <c r="H160" s="18">
        <v>0.5</v>
      </c>
      <c r="I160" s="18">
        <v>0.51988265802013001</v>
      </c>
      <c r="J160" s="18">
        <v>0.4</v>
      </c>
      <c r="K160" s="18">
        <v>0.752000000000001</v>
      </c>
      <c r="L160" s="18">
        <v>0.84101382488479204</v>
      </c>
      <c r="M160" s="18">
        <v>0.2</v>
      </c>
      <c r="N160" s="18">
        <v>0.192000000000001</v>
      </c>
      <c r="O160" s="18">
        <v>0.241935483870968</v>
      </c>
      <c r="P160" s="18">
        <v>0.375999999999999</v>
      </c>
      <c r="Q160" s="18">
        <v>0.36866359447004599</v>
      </c>
      <c r="R160" s="18">
        <v>0.2</v>
      </c>
      <c r="S160" s="18">
        <v>0.184</v>
      </c>
      <c r="T160" s="18">
        <v>0.230414746543778</v>
      </c>
      <c r="U160" s="52"/>
      <c r="V160" s="18">
        <v>79</v>
      </c>
      <c r="W160" s="18">
        <v>5.2156799999999999</v>
      </c>
      <c r="Y160"/>
      <c r="Z160" s="18">
        <v>5.7615100000000004</v>
      </c>
      <c r="AA160" s="18">
        <v>0.54583000000000104</v>
      </c>
      <c r="AB160" s="48"/>
      <c r="AF160" s="48"/>
      <c r="AH160" s="48"/>
    </row>
    <row r="161" spans="1:34">
      <c r="E161" s="3" t="s">
        <v>37</v>
      </c>
      <c r="F161">
        <v>100</v>
      </c>
      <c r="G161">
        <v>289.98032535178299</v>
      </c>
      <c r="H161">
        <v>0.5</v>
      </c>
      <c r="I161">
        <v>0.51934019980539903</v>
      </c>
      <c r="J161">
        <v>0.4</v>
      </c>
      <c r="K161">
        <v>0.752000000000001</v>
      </c>
      <c r="L161">
        <v>0.84101382488479204</v>
      </c>
      <c r="M161">
        <v>0.2</v>
      </c>
      <c r="N161">
        <v>0.192000000000001</v>
      </c>
      <c r="O161">
        <v>0.241935483870968</v>
      </c>
      <c r="P161">
        <v>0.35999999999999899</v>
      </c>
      <c r="Q161">
        <v>0.36866359447004599</v>
      </c>
      <c r="R161">
        <v>0.2</v>
      </c>
      <c r="S161">
        <v>0.2</v>
      </c>
      <c r="T161">
        <v>0.230414746543778</v>
      </c>
      <c r="V161">
        <v>80</v>
      </c>
      <c r="W161">
        <v>5.0639399999999997</v>
      </c>
      <c r="Z161">
        <v>5.6128099999999996</v>
      </c>
      <c r="AA161">
        <v>0.54886999999999997</v>
      </c>
    </row>
    <row r="162" spans="1:34" s="18" customFormat="1">
      <c r="A162" s="18">
        <v>71</v>
      </c>
      <c r="B162" s="18">
        <v>11</v>
      </c>
      <c r="D162" s="18">
        <f t="shared" ref="D162" si="85">AVERAGE(G162:G163)/10</f>
        <v>23.161633854297101</v>
      </c>
      <c r="E162" s="22" t="s">
        <v>36</v>
      </c>
      <c r="F162" s="18">
        <v>110</v>
      </c>
      <c r="G162" s="18">
        <v>231.65897502783699</v>
      </c>
      <c r="H162" s="18">
        <v>0.55000000000000004</v>
      </c>
      <c r="I162" s="18">
        <v>0.572022910738198</v>
      </c>
      <c r="J162" s="18">
        <v>0.4</v>
      </c>
      <c r="K162" s="18">
        <v>0.60000000000000098</v>
      </c>
      <c r="L162" s="18">
        <v>0.69124423963133597</v>
      </c>
      <c r="M162" s="18">
        <v>0.2</v>
      </c>
      <c r="N162" s="18">
        <v>0.2</v>
      </c>
      <c r="O162" s="18">
        <v>0.230414746543778</v>
      </c>
      <c r="P162" s="18">
        <v>0.184</v>
      </c>
      <c r="Q162" s="18">
        <v>0.17281105990783399</v>
      </c>
      <c r="R162" s="18">
        <v>0.2</v>
      </c>
      <c r="S162" s="18">
        <v>0.216</v>
      </c>
      <c r="T162" s="18">
        <v>0.28801843317972398</v>
      </c>
      <c r="U162" s="52"/>
      <c r="AB162" s="48"/>
      <c r="AF162" s="48"/>
      <c r="AH162" s="48"/>
    </row>
    <row r="163" spans="1:34">
      <c r="E163" s="3" t="s">
        <v>37</v>
      </c>
      <c r="F163">
        <v>110</v>
      </c>
      <c r="G163">
        <v>231.573702058105</v>
      </c>
      <c r="H163">
        <v>0.55000000000000004</v>
      </c>
      <c r="I163">
        <v>0.57177636952643196</v>
      </c>
      <c r="J163">
        <v>0.4</v>
      </c>
      <c r="K163">
        <v>0.60000000000000098</v>
      </c>
      <c r="L163">
        <v>0.69124423963133597</v>
      </c>
      <c r="M163">
        <v>0.2</v>
      </c>
      <c r="N163">
        <v>0.192</v>
      </c>
      <c r="O163">
        <v>0.230414746543778</v>
      </c>
      <c r="P163">
        <v>0.20799999999999999</v>
      </c>
      <c r="Q163">
        <v>0.17281105990783399</v>
      </c>
      <c r="R163">
        <v>0.2</v>
      </c>
      <c r="S163">
        <v>0.2</v>
      </c>
      <c r="T163">
        <v>0.28801843317972398</v>
      </c>
    </row>
    <row r="164" spans="1:34" s="18" customFormat="1">
      <c r="A164" s="18">
        <v>72</v>
      </c>
      <c r="B164" s="18">
        <v>12</v>
      </c>
      <c r="D164" s="18">
        <f t="shared" ref="D164" si="86">AVERAGE(G164:G165)/10</f>
        <v>28.897210906220902</v>
      </c>
      <c r="E164" s="22" t="s">
        <v>36</v>
      </c>
      <c r="F164" s="18">
        <v>120</v>
      </c>
      <c r="G164" s="18">
        <v>289.10441185588701</v>
      </c>
      <c r="H164" s="18">
        <v>0.6</v>
      </c>
      <c r="I164" s="18">
        <v>0.62155645954347005</v>
      </c>
      <c r="J164" s="18">
        <v>0.4</v>
      </c>
      <c r="K164" s="18">
        <v>0.65600000000000003</v>
      </c>
      <c r="L164" s="18">
        <v>0.76036866359446997</v>
      </c>
      <c r="M164" s="18">
        <v>0.2</v>
      </c>
      <c r="N164" s="18">
        <v>0.192</v>
      </c>
      <c r="O164" s="18">
        <v>0.25345622119815697</v>
      </c>
      <c r="P164" s="18">
        <v>0.27199999999999902</v>
      </c>
      <c r="Q164" s="18">
        <v>0.27649769585253497</v>
      </c>
      <c r="R164" s="18">
        <v>0.2</v>
      </c>
      <c r="S164" s="18">
        <v>0.192</v>
      </c>
      <c r="T164" s="18">
        <v>0.230414746543778</v>
      </c>
      <c r="U164" s="52"/>
      <c r="AB164" s="48"/>
      <c r="AF164" s="48"/>
      <c r="AH164" s="48"/>
    </row>
    <row r="165" spans="1:34">
      <c r="E165" s="3" t="s">
        <v>37</v>
      </c>
      <c r="F165">
        <v>120</v>
      </c>
      <c r="G165">
        <v>288.83980626853099</v>
      </c>
      <c r="H165">
        <v>0.6</v>
      </c>
      <c r="I165">
        <v>0.62640650471219295</v>
      </c>
      <c r="J165">
        <v>0.4</v>
      </c>
      <c r="K165">
        <v>0.65600000000000003</v>
      </c>
      <c r="L165">
        <v>0.76036866359446997</v>
      </c>
      <c r="M165">
        <v>0.2</v>
      </c>
      <c r="N165">
        <v>0.192</v>
      </c>
      <c r="O165">
        <v>0.25345622119815697</v>
      </c>
      <c r="P165">
        <v>0.26400000000000001</v>
      </c>
      <c r="Q165">
        <v>0.27649769585253497</v>
      </c>
      <c r="R165">
        <v>0.2</v>
      </c>
      <c r="S165">
        <v>0.19999999999999901</v>
      </c>
      <c r="T165">
        <v>0.230414746543778</v>
      </c>
    </row>
    <row r="166" spans="1:34" s="18" customFormat="1">
      <c r="A166" s="18">
        <v>73</v>
      </c>
      <c r="B166" s="18">
        <v>13</v>
      </c>
      <c r="D166" s="18">
        <f t="shared" ref="D166" si="87">AVERAGE(G166:G167)/10</f>
        <v>18.105977546305702</v>
      </c>
      <c r="E166" s="22" t="s">
        <v>36</v>
      </c>
      <c r="F166" s="18">
        <v>130</v>
      </c>
      <c r="G166" s="18">
        <v>181.604515506469</v>
      </c>
      <c r="H166" s="18">
        <v>0.65</v>
      </c>
      <c r="I166" s="18">
        <v>0.67187651675193705</v>
      </c>
      <c r="J166" s="18">
        <v>0.4</v>
      </c>
      <c r="K166" s="18">
        <v>0.46400000000000002</v>
      </c>
      <c r="L166" s="18">
        <v>0.54147465437787901</v>
      </c>
      <c r="M166" s="18">
        <v>0.2</v>
      </c>
      <c r="N166" s="18">
        <v>0.2</v>
      </c>
      <c r="O166" s="18">
        <v>0.241935483870967</v>
      </c>
      <c r="P166" s="18">
        <v>6.4000000000000098E-2</v>
      </c>
      <c r="Q166" s="18">
        <v>3.4562211981566698E-2</v>
      </c>
      <c r="R166" s="18">
        <v>0.2</v>
      </c>
      <c r="S166" s="18">
        <v>0.19999999999999901</v>
      </c>
      <c r="T166" s="18">
        <v>0.26497695852534497</v>
      </c>
      <c r="U166" s="52"/>
      <c r="AB166" s="48"/>
      <c r="AF166" s="48"/>
      <c r="AH166" s="48"/>
    </row>
    <row r="167" spans="1:34">
      <c r="E167" s="3" t="s">
        <v>37</v>
      </c>
      <c r="F167">
        <v>130</v>
      </c>
      <c r="G167">
        <v>180.51503541964499</v>
      </c>
      <c r="H167">
        <v>0.65</v>
      </c>
      <c r="I167">
        <v>0.66972313881983303</v>
      </c>
      <c r="J167">
        <v>0.4</v>
      </c>
      <c r="K167">
        <v>0.46400000000000002</v>
      </c>
      <c r="L167">
        <v>0.54147465437787901</v>
      </c>
      <c r="M167">
        <v>0.2</v>
      </c>
      <c r="N167">
        <v>0.2</v>
      </c>
      <c r="O167">
        <v>0.241935483870967</v>
      </c>
      <c r="P167">
        <v>6.4000000000000098E-2</v>
      </c>
      <c r="Q167">
        <v>3.4562211981566698E-2</v>
      </c>
      <c r="R167">
        <v>0.2</v>
      </c>
      <c r="S167">
        <v>0.19999999999999901</v>
      </c>
      <c r="T167">
        <v>0.26497695852534497</v>
      </c>
    </row>
    <row r="168" spans="1:34" s="18" customFormat="1">
      <c r="A168" s="18">
        <v>74</v>
      </c>
      <c r="B168" s="18">
        <v>14</v>
      </c>
      <c r="D168" s="18">
        <f t="shared" ref="D168" si="88">AVERAGE(G168:G169)/10</f>
        <v>41.089518048711099</v>
      </c>
      <c r="E168" s="22" t="s">
        <v>36</v>
      </c>
      <c r="F168" s="18">
        <v>140</v>
      </c>
      <c r="G168" s="18">
        <v>412.12620840244398</v>
      </c>
      <c r="H168" s="18">
        <v>0.7</v>
      </c>
      <c r="I168" s="18">
        <v>0.72654016927500498</v>
      </c>
      <c r="J168" s="18">
        <v>0.4</v>
      </c>
      <c r="K168" s="18">
        <v>0.76800000000000002</v>
      </c>
      <c r="L168" s="18">
        <v>0.85253456221197998</v>
      </c>
      <c r="M168" s="18">
        <v>0.2</v>
      </c>
      <c r="N168" s="18">
        <v>0.19999999999999901</v>
      </c>
      <c r="O168" s="18">
        <v>0.25345622119815697</v>
      </c>
      <c r="P168" s="18">
        <v>0.36799999999999999</v>
      </c>
      <c r="Q168" s="18">
        <v>0.35714285714285698</v>
      </c>
      <c r="R168" s="18">
        <v>0.2</v>
      </c>
      <c r="S168" s="18">
        <v>0.2</v>
      </c>
      <c r="T168" s="18">
        <v>0.241935483870967</v>
      </c>
      <c r="U168" s="52"/>
      <c r="AB168" s="48"/>
      <c r="AF168" s="48"/>
      <c r="AH168" s="48"/>
    </row>
    <row r="169" spans="1:34">
      <c r="E169" s="3" t="s">
        <v>37</v>
      </c>
      <c r="F169">
        <v>140</v>
      </c>
      <c r="G169">
        <v>409.664152571778</v>
      </c>
      <c r="H169">
        <v>0.7</v>
      </c>
      <c r="I169">
        <v>0.72591105040748305</v>
      </c>
      <c r="J169">
        <v>0.4</v>
      </c>
      <c r="K169">
        <v>0.76800000000000002</v>
      </c>
      <c r="L169">
        <v>0.85253456221197998</v>
      </c>
      <c r="M169">
        <v>0.2</v>
      </c>
      <c r="N169">
        <v>0.19999999999999901</v>
      </c>
      <c r="O169">
        <v>0.25345622119815697</v>
      </c>
      <c r="P169">
        <v>0.36799999999999999</v>
      </c>
      <c r="Q169">
        <v>0.35714285714285698</v>
      </c>
      <c r="R169">
        <v>0.2</v>
      </c>
      <c r="S169">
        <v>0.2</v>
      </c>
      <c r="T169">
        <v>0.241935483870967</v>
      </c>
    </row>
    <row r="170" spans="1:34" s="18" customFormat="1">
      <c r="A170" s="18">
        <v>75</v>
      </c>
      <c r="B170" s="18">
        <v>15</v>
      </c>
      <c r="D170" s="18">
        <f t="shared" ref="D170" si="89">AVERAGE(G170:G171)/10</f>
        <v>31.879323877338749</v>
      </c>
      <c r="E170" s="22" t="s">
        <v>36</v>
      </c>
      <c r="F170" s="18">
        <v>150</v>
      </c>
      <c r="G170" s="18">
        <v>318.979888155597</v>
      </c>
      <c r="H170" s="18">
        <v>0.75</v>
      </c>
      <c r="I170" s="18">
        <v>0.77671695869806001</v>
      </c>
      <c r="J170" s="18">
        <v>0.4</v>
      </c>
      <c r="K170" s="18">
        <v>0.63200000000000101</v>
      </c>
      <c r="L170" s="18">
        <v>0.70276497695852602</v>
      </c>
      <c r="M170" s="18">
        <v>0.2</v>
      </c>
      <c r="N170" s="18">
        <v>0.2</v>
      </c>
      <c r="O170" s="18">
        <v>0.241935483870968</v>
      </c>
      <c r="P170" s="18">
        <v>0.20800000000000099</v>
      </c>
      <c r="Q170" s="18">
        <v>0.18433179723502199</v>
      </c>
      <c r="R170" s="18">
        <v>0.2</v>
      </c>
      <c r="S170" s="18">
        <v>0.22399999999999901</v>
      </c>
      <c r="T170" s="18">
        <v>0.27649769585253597</v>
      </c>
      <c r="U170" s="52"/>
      <c r="AB170" s="48"/>
      <c r="AF170" s="48"/>
      <c r="AH170" s="48"/>
    </row>
    <row r="171" spans="1:34">
      <c r="E171" s="3" t="s">
        <v>37</v>
      </c>
      <c r="F171">
        <v>150</v>
      </c>
      <c r="G171">
        <v>318.60658939117798</v>
      </c>
      <c r="H171">
        <v>0.75</v>
      </c>
      <c r="I171">
        <v>0.77700489658597904</v>
      </c>
      <c r="J171">
        <v>0.4</v>
      </c>
      <c r="K171">
        <v>0.60800000000000098</v>
      </c>
      <c r="L171">
        <v>0.70276497695852602</v>
      </c>
      <c r="M171">
        <v>0.2</v>
      </c>
      <c r="N171">
        <v>0.2</v>
      </c>
      <c r="O171">
        <v>0.241935483870968</v>
      </c>
      <c r="P171">
        <v>0.20000000000000101</v>
      </c>
      <c r="Q171">
        <v>0.18433179723502199</v>
      </c>
      <c r="R171">
        <v>0.2</v>
      </c>
      <c r="S171">
        <v>0.20799999999999899</v>
      </c>
      <c r="T171">
        <v>0.27649769585253597</v>
      </c>
    </row>
    <row r="172" spans="1:34" s="18" customFormat="1">
      <c r="A172" s="18">
        <v>76</v>
      </c>
      <c r="B172" s="18">
        <v>16</v>
      </c>
      <c r="D172" s="18">
        <f t="shared" ref="D172" si="90">AVERAGE(G172:G173)/10</f>
        <v>44.037985550175094</v>
      </c>
      <c r="E172" s="22" t="s">
        <v>36</v>
      </c>
      <c r="F172" s="18">
        <v>160</v>
      </c>
      <c r="G172" s="18">
        <v>440.47410685869602</v>
      </c>
      <c r="H172" s="18">
        <v>0.8</v>
      </c>
      <c r="I172" s="18">
        <v>0.82464738619464095</v>
      </c>
      <c r="J172" s="18">
        <v>0.4</v>
      </c>
      <c r="K172" s="18">
        <v>0.72800000000000098</v>
      </c>
      <c r="L172" s="18">
        <v>0.84101382488479304</v>
      </c>
      <c r="M172" s="18">
        <v>0.2</v>
      </c>
      <c r="N172" s="18">
        <v>0.20000000000000101</v>
      </c>
      <c r="O172" s="18">
        <v>0.26497695852534597</v>
      </c>
      <c r="P172" s="18">
        <v>0.33599999999999902</v>
      </c>
      <c r="Q172" s="18">
        <v>0.33410138248847998</v>
      </c>
      <c r="R172" s="18">
        <v>0.2</v>
      </c>
      <c r="S172" s="18">
        <v>0.192</v>
      </c>
      <c r="T172" s="18">
        <v>0.241935483870967</v>
      </c>
      <c r="U172" s="52"/>
      <c r="AB172" s="48"/>
      <c r="AF172" s="48"/>
      <c r="AH172" s="48"/>
    </row>
    <row r="173" spans="1:34">
      <c r="E173" s="3" t="s">
        <v>37</v>
      </c>
      <c r="F173">
        <v>160</v>
      </c>
      <c r="G173">
        <v>440.28560414480597</v>
      </c>
      <c r="H173">
        <v>0.8</v>
      </c>
      <c r="I173">
        <v>0.83014873361975094</v>
      </c>
      <c r="J173">
        <v>0.4</v>
      </c>
      <c r="K173">
        <v>0.72800000000000098</v>
      </c>
      <c r="L173">
        <v>0.84101382488479304</v>
      </c>
      <c r="M173">
        <v>0.2</v>
      </c>
      <c r="N173">
        <v>0.20000000000000101</v>
      </c>
      <c r="O173">
        <v>0.26497695852534597</v>
      </c>
      <c r="P173">
        <v>0.33599999999999902</v>
      </c>
      <c r="Q173">
        <v>0.33410138248847998</v>
      </c>
      <c r="R173">
        <v>0.2</v>
      </c>
      <c r="S173">
        <v>0.192</v>
      </c>
      <c r="T173">
        <v>0.241935483870967</v>
      </c>
    </row>
    <row r="174" spans="1:34" s="18" customFormat="1">
      <c r="A174" s="18">
        <v>77</v>
      </c>
      <c r="B174" s="18">
        <v>17</v>
      </c>
      <c r="D174" s="18">
        <f t="shared" ref="D174" si="91">AVERAGE(G174:G175)/10</f>
        <v>36.466881255574592</v>
      </c>
      <c r="E174" s="22" t="s">
        <v>36</v>
      </c>
      <c r="F174" s="18">
        <v>170</v>
      </c>
      <c r="G174" s="18">
        <v>364.43399371696597</v>
      </c>
      <c r="H174" s="18">
        <v>0.85</v>
      </c>
      <c r="I174" s="18">
        <v>0.86998073350730498</v>
      </c>
      <c r="J174" s="18">
        <v>0.4</v>
      </c>
      <c r="K174" s="18">
        <v>0.60799999999999998</v>
      </c>
      <c r="L174" s="18">
        <v>0.69124423963133597</v>
      </c>
      <c r="M174" s="18">
        <v>0.2</v>
      </c>
      <c r="N174" s="18">
        <v>0.2</v>
      </c>
      <c r="O174" s="18">
        <v>0.230414746543778</v>
      </c>
      <c r="P174" s="18">
        <v>0.20799999999999899</v>
      </c>
      <c r="Q174" s="18">
        <v>0.21889400921659</v>
      </c>
      <c r="R174" s="18">
        <v>0.2</v>
      </c>
      <c r="S174" s="18">
        <v>0.2</v>
      </c>
      <c r="T174" s="18">
        <v>0.241935483870968</v>
      </c>
      <c r="U174" s="52"/>
      <c r="AB174" s="48"/>
      <c r="AF174" s="48"/>
      <c r="AH174" s="48"/>
    </row>
    <row r="175" spans="1:34">
      <c r="E175" s="3" t="s">
        <v>37</v>
      </c>
      <c r="F175">
        <v>170</v>
      </c>
      <c r="G175">
        <v>364.90363139452597</v>
      </c>
      <c r="H175">
        <v>0.85</v>
      </c>
      <c r="I175">
        <v>0.88064966144425205</v>
      </c>
      <c r="J175">
        <v>0.4</v>
      </c>
      <c r="K175">
        <v>0.60799999999999998</v>
      </c>
      <c r="L175">
        <v>0.69124423963133597</v>
      </c>
      <c r="M175">
        <v>0.2</v>
      </c>
      <c r="N175">
        <v>0.192</v>
      </c>
      <c r="O175">
        <v>0.230414746543778</v>
      </c>
      <c r="P175">
        <v>0.22399999999999901</v>
      </c>
      <c r="Q175">
        <v>0.21889400921659</v>
      </c>
      <c r="R175">
        <v>0.2</v>
      </c>
      <c r="S175">
        <v>0.192</v>
      </c>
      <c r="T175">
        <v>0.241935483870968</v>
      </c>
    </row>
    <row r="176" spans="1:34" s="18" customFormat="1">
      <c r="A176" s="18">
        <v>78</v>
      </c>
      <c r="B176" s="18">
        <v>18</v>
      </c>
      <c r="D176" s="18">
        <f t="shared" ref="D176" si="92">AVERAGE(G176:G177)/10</f>
        <v>46.960610806741549</v>
      </c>
      <c r="E176" s="22" t="s">
        <v>36</v>
      </c>
      <c r="F176" s="18">
        <v>180</v>
      </c>
      <c r="G176" s="18">
        <v>470.90409199976301</v>
      </c>
      <c r="H176" s="18">
        <v>0.9</v>
      </c>
      <c r="I176" s="18">
        <v>0.93279615639674796</v>
      </c>
      <c r="J176" s="18">
        <v>0.4</v>
      </c>
      <c r="K176" s="18">
        <v>0.70400000000000096</v>
      </c>
      <c r="L176" s="18">
        <v>0.78341013824884798</v>
      </c>
      <c r="M176" s="18">
        <v>0.2</v>
      </c>
      <c r="N176" s="18">
        <v>0.2</v>
      </c>
      <c r="O176" s="18">
        <v>0.241935483870967</v>
      </c>
      <c r="P176" s="18">
        <v>0.29599999999999899</v>
      </c>
      <c r="Q176" s="18">
        <v>0.28801843317972398</v>
      </c>
      <c r="R176" s="18">
        <v>0.2</v>
      </c>
      <c r="S176" s="18">
        <v>0.20800000000000099</v>
      </c>
      <c r="T176" s="18">
        <v>0.25345622119815697</v>
      </c>
      <c r="U176" s="52"/>
      <c r="AB176" s="48"/>
      <c r="AF176" s="48"/>
      <c r="AH176" s="48"/>
    </row>
    <row r="177" spans="1:35">
      <c r="E177" s="3" t="s">
        <v>37</v>
      </c>
      <c r="F177">
        <v>180</v>
      </c>
      <c r="G177">
        <v>468.308124135068</v>
      </c>
      <c r="H177">
        <v>0.9</v>
      </c>
      <c r="I177">
        <v>0.920021301631337</v>
      </c>
      <c r="J177">
        <v>0.4</v>
      </c>
      <c r="K177">
        <v>0.70400000000000096</v>
      </c>
      <c r="L177">
        <v>0.78341013824884798</v>
      </c>
      <c r="M177">
        <v>0.2</v>
      </c>
      <c r="N177">
        <v>0.2</v>
      </c>
      <c r="O177">
        <v>0.241935483870967</v>
      </c>
      <c r="P177">
        <v>0.30399999999999899</v>
      </c>
      <c r="Q177">
        <v>0.28801843317972398</v>
      </c>
      <c r="R177">
        <v>0.2</v>
      </c>
      <c r="S177">
        <v>0.20000000000000101</v>
      </c>
      <c r="T177">
        <v>0.25345622119815697</v>
      </c>
    </row>
    <row r="178" spans="1:35" s="18" customFormat="1">
      <c r="A178" s="18">
        <v>79</v>
      </c>
      <c r="B178" s="18">
        <v>19</v>
      </c>
      <c r="D178" s="18">
        <f t="shared" ref="D178" si="93">AVERAGE(G178:G179)/10</f>
        <v>49.076958923590098</v>
      </c>
      <c r="E178" s="22" t="s">
        <v>36</v>
      </c>
      <c r="F178" s="18">
        <v>190</v>
      </c>
      <c r="G178" s="18">
        <v>489.79672255487998</v>
      </c>
      <c r="H178" s="18">
        <v>0.95</v>
      </c>
      <c r="I178" s="18">
        <v>0.97978903630467995</v>
      </c>
      <c r="J178" s="18">
        <v>0.4</v>
      </c>
      <c r="K178" s="18">
        <v>0.69600000000000095</v>
      </c>
      <c r="L178" s="18">
        <v>0.78341013824884798</v>
      </c>
      <c r="M178" s="18">
        <v>0.2</v>
      </c>
      <c r="N178" s="18">
        <v>0.2</v>
      </c>
      <c r="O178" s="18">
        <v>0.241935483870968</v>
      </c>
      <c r="P178" s="18">
        <v>0.29599999999999999</v>
      </c>
      <c r="Q178" s="18">
        <v>0.28801843317972198</v>
      </c>
      <c r="R178" s="18">
        <v>0.2</v>
      </c>
      <c r="S178" s="18">
        <v>0.2</v>
      </c>
      <c r="T178" s="18">
        <v>0.25345622119815697</v>
      </c>
      <c r="U178" s="52"/>
      <c r="AB178" s="48"/>
      <c r="AF178" s="48"/>
      <c r="AH178" s="48"/>
    </row>
    <row r="179" spans="1:35">
      <c r="E179" s="3" t="s">
        <v>37</v>
      </c>
      <c r="F179">
        <v>190</v>
      </c>
      <c r="G179">
        <v>491.74245591692198</v>
      </c>
      <c r="H179">
        <v>0.95</v>
      </c>
      <c r="I179">
        <v>1.0758823091166201</v>
      </c>
      <c r="J179">
        <v>0.4</v>
      </c>
      <c r="K179">
        <v>0.69600000000000095</v>
      </c>
      <c r="L179">
        <v>0.78341013824884798</v>
      </c>
      <c r="M179">
        <v>0.2</v>
      </c>
      <c r="N179">
        <v>0.192</v>
      </c>
      <c r="O179">
        <v>0.241935483870968</v>
      </c>
      <c r="P179">
        <v>0.30399999999999999</v>
      </c>
      <c r="Q179">
        <v>0.28801843317972198</v>
      </c>
      <c r="R179">
        <v>0.2</v>
      </c>
      <c r="S179">
        <v>0.2</v>
      </c>
      <c r="T179">
        <v>0.25345622119815697</v>
      </c>
    </row>
    <row r="180" spans="1:35" s="18" customFormat="1">
      <c r="A180" s="18">
        <v>80</v>
      </c>
      <c r="B180" s="18">
        <v>20</v>
      </c>
      <c r="D180" s="18">
        <f t="shared" ref="D180" si="94">AVERAGE(G180:G181)/10</f>
        <v>43.800948893381147</v>
      </c>
      <c r="E180" s="22" t="s">
        <v>36</v>
      </c>
      <c r="F180" s="18">
        <v>200</v>
      </c>
      <c r="G180" s="18">
        <v>438.32738746322099</v>
      </c>
      <c r="H180" s="18">
        <v>1</v>
      </c>
      <c r="I180" s="18">
        <v>1.0294243266372001</v>
      </c>
      <c r="J180" s="18">
        <v>0.4</v>
      </c>
      <c r="K180" s="18">
        <v>0.624</v>
      </c>
      <c r="L180" s="18">
        <v>0.71428571428571497</v>
      </c>
      <c r="M180" s="18">
        <v>0.2</v>
      </c>
      <c r="N180" s="18">
        <v>0.19999999999999901</v>
      </c>
      <c r="O180" s="18">
        <v>0.230414746543779</v>
      </c>
      <c r="P180" s="18">
        <v>0.216</v>
      </c>
      <c r="Q180" s="18">
        <v>0.241935483870968</v>
      </c>
      <c r="R180" s="18">
        <v>0.2</v>
      </c>
      <c r="S180" s="18">
        <v>0.20799999999999999</v>
      </c>
      <c r="T180" s="18">
        <v>0.241935483870968</v>
      </c>
      <c r="U180" s="52"/>
      <c r="AB180" s="48"/>
      <c r="AF180" s="48"/>
      <c r="AH180" s="48"/>
    </row>
    <row r="181" spans="1:35">
      <c r="E181" s="3" t="s">
        <v>37</v>
      </c>
      <c r="F181">
        <v>200</v>
      </c>
      <c r="G181">
        <v>437.69159040440201</v>
      </c>
      <c r="H181">
        <v>1</v>
      </c>
      <c r="I181">
        <v>1.0361773375986201</v>
      </c>
      <c r="J181">
        <v>0.4</v>
      </c>
      <c r="K181">
        <v>0.63200000000000001</v>
      </c>
      <c r="L181">
        <v>0.71428571428571497</v>
      </c>
      <c r="M181">
        <v>0.2</v>
      </c>
      <c r="N181">
        <v>0.19999999999999901</v>
      </c>
      <c r="O181">
        <v>0.230414746543779</v>
      </c>
      <c r="P181">
        <v>0.224</v>
      </c>
      <c r="Q181">
        <v>0.241935483870968</v>
      </c>
      <c r="R181">
        <v>0.2</v>
      </c>
      <c r="S181">
        <v>0.20799999999999999</v>
      </c>
      <c r="T181">
        <v>0.241935483870968</v>
      </c>
    </row>
    <row r="182" spans="1:35" s="33" customFormat="1">
      <c r="A182" s="33" t="s">
        <v>38</v>
      </c>
      <c r="K182" s="33">
        <f>AVERAGE(K142:K181)</f>
        <v>0.64300000000000057</v>
      </c>
      <c r="L182" s="33">
        <f t="shared" ref="L182:T182" si="95">AVERAGE(L142:L181)</f>
        <v>0.7379032258064514</v>
      </c>
      <c r="N182" s="33">
        <f t="shared" si="95"/>
        <v>0.19540000000000016</v>
      </c>
      <c r="O182" s="33">
        <f t="shared" si="95"/>
        <v>0.23790322580645151</v>
      </c>
      <c r="P182" s="33">
        <f t="shared" si="95"/>
        <v>0.2531999999999997</v>
      </c>
      <c r="Q182" s="33">
        <f t="shared" si="95"/>
        <v>0.25633640552995374</v>
      </c>
      <c r="S182" s="33">
        <f t="shared" si="95"/>
        <v>0.19439999999999999</v>
      </c>
      <c r="T182" s="33">
        <f t="shared" si="95"/>
        <v>0.24366359447004596</v>
      </c>
      <c r="U182" s="53"/>
      <c r="AB182" s="49"/>
      <c r="AF182" s="49"/>
      <c r="AH182" s="49"/>
    </row>
    <row r="183" spans="1:35">
      <c r="A183" t="s">
        <v>39</v>
      </c>
      <c r="K183">
        <f>STDEV(K142:K181)</f>
        <v>7.5606267546465419E-2</v>
      </c>
      <c r="L183">
        <f t="shared" ref="L183:T183" si="96">STDEV(L142:L181)</f>
        <v>7.3465911425327643E-2</v>
      </c>
      <c r="N183">
        <f t="shared" si="96"/>
        <v>1.1151175630789696E-2</v>
      </c>
      <c r="O183">
        <f t="shared" si="96"/>
        <v>1.7800115150254269E-2</v>
      </c>
      <c r="P183">
        <f t="shared" si="96"/>
        <v>7.7743562681816342E-2</v>
      </c>
      <c r="Q183">
        <f t="shared" si="96"/>
        <v>7.920809023918296E-2</v>
      </c>
      <c r="S183">
        <f t="shared" si="96"/>
        <v>1.6623739589776958E-2</v>
      </c>
      <c r="T183">
        <f t="shared" si="96"/>
        <v>1.7800115150254491E-2</v>
      </c>
    </row>
    <row r="184" spans="1:35">
      <c r="A184" t="s">
        <v>40</v>
      </c>
      <c r="K184">
        <f>K183/SQRT(40)</f>
        <v>1.1954400541545056E-2</v>
      </c>
      <c r="L184">
        <f t="shared" ref="L184:T184" si="97">L183/SQRT(40)</f>
        <v>1.1615980524211124E-2</v>
      </c>
      <c r="N184">
        <f t="shared" si="97"/>
        <v>1.7631556790930144E-3</v>
      </c>
      <c r="O184">
        <f t="shared" si="97"/>
        <v>2.8144453244036893E-3</v>
      </c>
      <c r="P184">
        <f t="shared" si="97"/>
        <v>1.2292336574530395E-2</v>
      </c>
      <c r="Q184">
        <f t="shared" si="97"/>
        <v>1.2523898713398466E-2</v>
      </c>
      <c r="S184">
        <f t="shared" si="97"/>
        <v>2.6284440166604167E-3</v>
      </c>
      <c r="T184">
        <f t="shared" si="97"/>
        <v>2.8144453244037244E-3</v>
      </c>
    </row>
    <row r="186" spans="1:35">
      <c r="A186" t="s">
        <v>41</v>
      </c>
      <c r="K186">
        <f>MAX(K142:K181)</f>
        <v>0.76800000000000002</v>
      </c>
      <c r="L186">
        <f t="shared" ref="L186:T186" si="98">MAX(L142:L181)</f>
        <v>0.85253456221197998</v>
      </c>
      <c r="N186">
        <f t="shared" si="98"/>
        <v>0.224000000000001</v>
      </c>
      <c r="O186">
        <f t="shared" si="98"/>
        <v>0.26497695852534597</v>
      </c>
      <c r="P186">
        <f t="shared" si="98"/>
        <v>0.375999999999999</v>
      </c>
      <c r="Q186">
        <f t="shared" si="98"/>
        <v>0.36866359447004599</v>
      </c>
      <c r="S186">
        <f t="shared" si="98"/>
        <v>0.23999999999999899</v>
      </c>
      <c r="T186">
        <f t="shared" si="98"/>
        <v>0.28801843317972398</v>
      </c>
    </row>
    <row r="187" spans="1:35">
      <c r="A187" t="s">
        <v>42</v>
      </c>
      <c r="K187">
        <f>MIN(K142:K181)</f>
        <v>0.46400000000000002</v>
      </c>
      <c r="L187">
        <f t="shared" ref="L187:T187" si="99">MIN(L142:L181)</f>
        <v>0.54147465437787901</v>
      </c>
      <c r="N187">
        <f t="shared" si="99"/>
        <v>0.16800000000000001</v>
      </c>
      <c r="O187">
        <f t="shared" si="99"/>
        <v>0.19585253456221199</v>
      </c>
      <c r="P187">
        <f t="shared" si="99"/>
        <v>6.4000000000000098E-2</v>
      </c>
      <c r="Q187">
        <f t="shared" si="99"/>
        <v>3.4562211981566698E-2</v>
      </c>
      <c r="S187">
        <f t="shared" si="99"/>
        <v>0.14399999999999899</v>
      </c>
      <c r="T187">
        <f t="shared" si="99"/>
        <v>0.207373271889401</v>
      </c>
    </row>
    <row r="189" spans="1:35">
      <c r="A189" s="19" t="s">
        <v>44</v>
      </c>
      <c r="B189" s="10"/>
      <c r="C189" s="10"/>
      <c r="D189" s="11"/>
      <c r="E189" s="10"/>
      <c r="F189" s="10"/>
      <c r="G189" s="12"/>
      <c r="H189" s="10"/>
      <c r="I189" s="12"/>
      <c r="J189" s="10"/>
      <c r="K189" s="40"/>
      <c r="L189" s="12"/>
      <c r="M189" s="10"/>
      <c r="N189" s="12"/>
      <c r="O189" s="10"/>
      <c r="R189" s="3"/>
      <c r="U189" s="5"/>
      <c r="V189" s="7"/>
      <c r="W189" s="7"/>
    </row>
    <row r="190" spans="1:35">
      <c r="A190" s="9" t="s">
        <v>55</v>
      </c>
    </row>
    <row r="191" spans="1:35" s="18" customFormat="1" ht="75">
      <c r="A191" s="13" t="s">
        <v>1</v>
      </c>
      <c r="B191" s="14" t="s">
        <v>2</v>
      </c>
      <c r="C191" s="14" t="s">
        <v>3</v>
      </c>
      <c r="D191" s="15" t="s">
        <v>4</v>
      </c>
      <c r="E191" s="14" t="s">
        <v>5</v>
      </c>
      <c r="F191" s="14" t="s">
        <v>6</v>
      </c>
      <c r="G191" s="14" t="s">
        <v>7</v>
      </c>
      <c r="H191" s="14" t="s">
        <v>8</v>
      </c>
      <c r="I191" s="14" t="s">
        <v>9</v>
      </c>
      <c r="J191" s="14" t="s">
        <v>10</v>
      </c>
      <c r="K191" s="44" t="s">
        <v>11</v>
      </c>
      <c r="L191" s="14" t="s">
        <v>12</v>
      </c>
      <c r="M191" s="14" t="s">
        <v>13</v>
      </c>
      <c r="N191" s="14" t="s">
        <v>14</v>
      </c>
      <c r="O191" s="14" t="s">
        <v>15</v>
      </c>
      <c r="P191" s="14" t="s">
        <v>16</v>
      </c>
      <c r="Q191" s="14" t="s">
        <v>17</v>
      </c>
      <c r="R191" s="14" t="s">
        <v>18</v>
      </c>
      <c r="S191" s="14" t="s">
        <v>19</v>
      </c>
      <c r="T191" s="14" t="s">
        <v>20</v>
      </c>
      <c r="U191" s="16"/>
      <c r="V191" s="14" t="s">
        <v>1</v>
      </c>
      <c r="W191" s="14" t="s">
        <v>21</v>
      </c>
      <c r="X191" s="14" t="s">
        <v>22</v>
      </c>
      <c r="Y191" s="14" t="s">
        <v>23</v>
      </c>
      <c r="Z191" s="14" t="s">
        <v>24</v>
      </c>
      <c r="AA191" s="14" t="s">
        <v>25</v>
      </c>
      <c r="AB191" s="17" t="s">
        <v>1</v>
      </c>
      <c r="AC191" s="14" t="s">
        <v>26</v>
      </c>
      <c r="AD191" s="14" t="s">
        <v>27</v>
      </c>
      <c r="AE191" s="14" t="s">
        <v>28</v>
      </c>
      <c r="AF191" s="17" t="s">
        <v>29</v>
      </c>
      <c r="AG191" s="14" t="s">
        <v>30</v>
      </c>
      <c r="AH191" s="17" t="s">
        <v>56</v>
      </c>
      <c r="AI191" s="14"/>
    </row>
    <row r="192" spans="1:35" s="4" customFormat="1">
      <c r="A192" s="20"/>
      <c r="B192" s="20"/>
      <c r="C192" s="20"/>
      <c r="D192" s="21"/>
      <c r="E192" s="20"/>
      <c r="F192" s="20"/>
      <c r="G192" s="20"/>
      <c r="H192" s="20"/>
      <c r="I192" s="20"/>
      <c r="J192" s="20"/>
      <c r="K192" s="45"/>
      <c r="L192" s="20"/>
      <c r="M192" s="20"/>
      <c r="N192" s="20"/>
      <c r="O192" s="20"/>
      <c r="P192" s="20"/>
      <c r="Q192" s="20"/>
      <c r="R192" s="20"/>
      <c r="S192" s="20"/>
      <c r="T192" s="20"/>
      <c r="U192" s="51"/>
      <c r="V192" s="20"/>
      <c r="W192" s="20"/>
      <c r="X192" s="20"/>
      <c r="Y192" s="20"/>
      <c r="Z192" s="20"/>
      <c r="AA192" s="20"/>
      <c r="AB192" s="47"/>
      <c r="AC192" s="20"/>
      <c r="AD192" s="20"/>
      <c r="AE192" s="20"/>
      <c r="AF192" s="47"/>
      <c r="AG192" s="20"/>
      <c r="AH192" s="47"/>
      <c r="AI192" s="20"/>
    </row>
    <row r="193" spans="1:34" s="18" customFormat="1">
      <c r="A193" s="18">
        <v>1</v>
      </c>
      <c r="B193" s="18">
        <v>1</v>
      </c>
      <c r="D193" s="18">
        <f>AVERAGE(G193:G194/10)</f>
        <v>2.4577797714768499</v>
      </c>
      <c r="E193" s="22" t="s">
        <v>36</v>
      </c>
      <c r="F193" s="18">
        <v>10</v>
      </c>
      <c r="G193" s="18">
        <v>24.577797714768501</v>
      </c>
      <c r="H193" s="18">
        <v>0.05</v>
      </c>
      <c r="I193" s="18">
        <v>5.08783438210543E-2</v>
      </c>
      <c r="J193" s="18">
        <v>0.4</v>
      </c>
      <c r="K193" s="18">
        <v>0.59199999999999997</v>
      </c>
      <c r="L193" s="18">
        <v>0.76036866359446997</v>
      </c>
      <c r="M193" s="18">
        <v>0.2</v>
      </c>
      <c r="N193" s="18">
        <v>0.23200000000000001</v>
      </c>
      <c r="O193" s="18">
        <v>0.241935483870967</v>
      </c>
      <c r="P193" s="18">
        <v>0.192</v>
      </c>
      <c r="Q193" s="18">
        <v>0.29953917050691298</v>
      </c>
      <c r="R193" s="18">
        <v>0.2</v>
      </c>
      <c r="S193" s="18">
        <v>0.16799999999999901</v>
      </c>
      <c r="T193" s="18">
        <v>0.21889400921659</v>
      </c>
      <c r="U193" s="52"/>
      <c r="V193" s="18">
        <v>1</v>
      </c>
      <c r="W193" s="18">
        <v>5.4688100000000004</v>
      </c>
      <c r="X193" s="18">
        <v>5.9048100000000003</v>
      </c>
      <c r="Y193" s="18">
        <v>5.9453899999999997</v>
      </c>
      <c r="Z193" s="18">
        <v>6.1877300000000002</v>
      </c>
      <c r="AA193" s="18">
        <v>0.436</v>
      </c>
      <c r="AB193" s="48">
        <v>1</v>
      </c>
      <c r="AC193" s="18">
        <v>5.8239999999999998</v>
      </c>
      <c r="AD193" s="18">
        <v>5.8771399999999998</v>
      </c>
      <c r="AE193" s="18">
        <v>5.3139999999999098E-2</v>
      </c>
      <c r="AF193" s="48">
        <f>X193-AD193</f>
        <v>2.7670000000000528E-2</v>
      </c>
      <c r="AG193" s="18">
        <f>Y193-X193</f>
        <v>4.0579999999999394E-2</v>
      </c>
      <c r="AH193" s="6">
        <f>Z193-X193</f>
        <v>0.28291999999999984</v>
      </c>
    </row>
    <row r="194" spans="1:34">
      <c r="E194" s="3" t="s">
        <v>37</v>
      </c>
      <c r="F194">
        <v>10</v>
      </c>
      <c r="G194">
        <v>24.345927228933601</v>
      </c>
      <c r="H194">
        <v>0.05</v>
      </c>
      <c r="I194">
        <v>5.2234364211514603E-2</v>
      </c>
      <c r="J194">
        <v>0.4</v>
      </c>
      <c r="K194">
        <v>0.57599999999999996</v>
      </c>
      <c r="L194">
        <v>0.76036866359446997</v>
      </c>
      <c r="M194">
        <v>0.2</v>
      </c>
      <c r="N194">
        <v>0.30399999999999999</v>
      </c>
      <c r="O194">
        <v>0.241935483870967</v>
      </c>
      <c r="P194">
        <v>0.14399999999999899</v>
      </c>
      <c r="Q194">
        <v>0.29953917050691298</v>
      </c>
      <c r="R194">
        <v>0.2</v>
      </c>
      <c r="S194">
        <v>0.128</v>
      </c>
      <c r="T194">
        <v>0.21889400921659</v>
      </c>
      <c r="V194">
        <v>2</v>
      </c>
      <c r="W194">
        <v>4.6201999999999996</v>
      </c>
      <c r="X194">
        <v>4.8730200000000004</v>
      </c>
      <c r="Y194">
        <v>4.9139400000000002</v>
      </c>
      <c r="Z194">
        <v>5.1552699999999998</v>
      </c>
      <c r="AA194">
        <v>0.25282000000000099</v>
      </c>
      <c r="AB194" s="6">
        <v>2</v>
      </c>
      <c r="AC194">
        <v>4.8079999999999998</v>
      </c>
      <c r="AD194">
        <v>4.8411400000000002</v>
      </c>
      <c r="AE194">
        <v>3.3140000000000398E-2</v>
      </c>
      <c r="AF194" s="48">
        <f t="shared" ref="AF194:AF232" si="100">X194-AD194</f>
        <v>3.188000000000013E-2</v>
      </c>
      <c r="AG194" s="18">
        <f t="shared" ref="AG194:AG232" si="101">Y194-X194</f>
        <v>4.0919999999999845E-2</v>
      </c>
      <c r="AH194" s="6">
        <f t="shared" ref="AH194:AH235" si="102">Z194-X194</f>
        <v>0.28224999999999945</v>
      </c>
    </row>
    <row r="195" spans="1:34" s="18" customFormat="1">
      <c r="A195" s="18">
        <v>2</v>
      </c>
      <c r="B195" s="18">
        <v>2</v>
      </c>
      <c r="D195" s="18">
        <f t="shared" ref="D195" si="103">AVERAGE(G195:G196/10)</f>
        <v>4.5709373555995096</v>
      </c>
      <c r="E195" s="22" t="s">
        <v>36</v>
      </c>
      <c r="F195" s="18">
        <v>20</v>
      </c>
      <c r="G195" s="18">
        <v>45.7093735559951</v>
      </c>
      <c r="H195" s="18">
        <v>0.1</v>
      </c>
      <c r="I195" s="18">
        <v>0.10243762492130799</v>
      </c>
      <c r="J195" s="18">
        <v>0.4</v>
      </c>
      <c r="K195" s="18">
        <v>0.58400000000000096</v>
      </c>
      <c r="L195" s="18">
        <v>0.73732718894009197</v>
      </c>
      <c r="M195" s="18">
        <v>0.2</v>
      </c>
      <c r="N195" s="18">
        <v>0.16800000000000001</v>
      </c>
      <c r="O195" s="18">
        <v>0.230414746543778</v>
      </c>
      <c r="P195" s="18">
        <v>0.23200000000000101</v>
      </c>
      <c r="Q195" s="18">
        <v>0.26497695852534497</v>
      </c>
      <c r="R195" s="18">
        <v>0.2</v>
      </c>
      <c r="S195" s="18">
        <v>0.183999999999999</v>
      </c>
      <c r="T195" s="18">
        <v>0.241935483870968</v>
      </c>
      <c r="U195" s="52"/>
      <c r="V195" s="18">
        <v>3</v>
      </c>
      <c r="W195" s="18">
        <v>5.2690799999999998</v>
      </c>
      <c r="X195" s="18">
        <v>5.47729</v>
      </c>
      <c r="Y195" s="18">
        <v>5.5202400000000003</v>
      </c>
      <c r="Z195" s="18">
        <v>5.7622400000000003</v>
      </c>
      <c r="AA195" s="18">
        <v>0.20821000000000001</v>
      </c>
      <c r="AB195" s="48">
        <v>3</v>
      </c>
      <c r="AC195" s="18">
        <v>5.3840000000000003</v>
      </c>
      <c r="AD195" s="18">
        <v>5.44686</v>
      </c>
      <c r="AE195" s="18">
        <v>6.2859999999999694E-2</v>
      </c>
      <c r="AF195" s="48">
        <f t="shared" si="100"/>
        <v>3.0429999999999957E-2</v>
      </c>
      <c r="AG195" s="18">
        <f t="shared" si="101"/>
        <v>4.2950000000000266E-2</v>
      </c>
      <c r="AH195" s="6">
        <f t="shared" si="102"/>
        <v>0.28495000000000026</v>
      </c>
    </row>
    <row r="196" spans="1:34">
      <c r="E196" s="3" t="s">
        <v>37</v>
      </c>
      <c r="F196">
        <v>20</v>
      </c>
      <c r="G196">
        <v>45.6517926573772</v>
      </c>
      <c r="H196">
        <v>0.1</v>
      </c>
      <c r="I196">
        <v>0.10384864645366999</v>
      </c>
      <c r="J196">
        <v>0.4</v>
      </c>
      <c r="K196">
        <v>0.58400000000000096</v>
      </c>
      <c r="L196">
        <v>0.73732718894009197</v>
      </c>
      <c r="M196">
        <v>0.2</v>
      </c>
      <c r="N196">
        <v>0.17599999999999999</v>
      </c>
      <c r="O196">
        <v>0.230414746543778</v>
      </c>
      <c r="P196">
        <v>0.248000000000001</v>
      </c>
      <c r="Q196">
        <v>0.26497695852534497</v>
      </c>
      <c r="R196">
        <v>0.2</v>
      </c>
      <c r="S196">
        <v>0.159999999999999</v>
      </c>
      <c r="T196">
        <v>0.241935483870968</v>
      </c>
      <c r="V196">
        <v>4</v>
      </c>
      <c r="W196">
        <v>4.5519299999999996</v>
      </c>
      <c r="X196">
        <v>4.8111699999999997</v>
      </c>
      <c r="Y196">
        <v>4.8517599999999996</v>
      </c>
      <c r="Z196">
        <v>5.0924100000000001</v>
      </c>
      <c r="AA196">
        <v>0.25924000000000003</v>
      </c>
      <c r="AB196" s="6">
        <v>4</v>
      </c>
      <c r="AC196">
        <v>4.7359999999999998</v>
      </c>
      <c r="AD196">
        <v>4.78</v>
      </c>
      <c r="AE196">
        <v>4.4000000000000497E-2</v>
      </c>
      <c r="AF196" s="48">
        <f t="shared" si="100"/>
        <v>3.1169999999999476E-2</v>
      </c>
      <c r="AG196" s="18">
        <f t="shared" si="101"/>
        <v>4.0589999999999904E-2</v>
      </c>
      <c r="AH196" s="6">
        <f t="shared" si="102"/>
        <v>0.28124000000000038</v>
      </c>
    </row>
    <row r="197" spans="1:34" s="18" customFormat="1">
      <c r="A197" s="18">
        <v>3</v>
      </c>
      <c r="B197" s="18">
        <v>3</v>
      </c>
      <c r="D197" s="18">
        <f t="shared" ref="D197" si="104">AVERAGE(G197:G198/10)</f>
        <v>7.3139533712385205</v>
      </c>
      <c r="E197" s="22" t="s">
        <v>36</v>
      </c>
      <c r="F197" s="18">
        <v>30</v>
      </c>
      <c r="G197" s="18">
        <v>73.139533712385202</v>
      </c>
      <c r="H197" s="18">
        <v>0.15</v>
      </c>
      <c r="I197" s="18">
        <v>0.181023621817403</v>
      </c>
      <c r="J197" s="18">
        <v>0.4</v>
      </c>
      <c r="K197" s="18">
        <v>0.624000000000001</v>
      </c>
      <c r="L197" s="18">
        <v>0.73732718894009297</v>
      </c>
      <c r="M197" s="18">
        <v>0.2</v>
      </c>
      <c r="N197" s="18">
        <v>0.17599999999999999</v>
      </c>
      <c r="O197" s="18">
        <v>0.21889400921659</v>
      </c>
      <c r="P197" s="18">
        <v>0.25600000000000001</v>
      </c>
      <c r="Q197" s="18">
        <v>0.29953917050691198</v>
      </c>
      <c r="R197" s="18">
        <v>0.2</v>
      </c>
      <c r="S197" s="18">
        <v>0.192</v>
      </c>
      <c r="T197" s="18">
        <v>0.218894009216591</v>
      </c>
      <c r="U197" s="52"/>
      <c r="V197" s="18">
        <v>5</v>
      </c>
      <c r="W197" s="18">
        <v>5.5881100000000004</v>
      </c>
      <c r="X197" s="18">
        <v>5.8088300000000004</v>
      </c>
      <c r="Y197" s="18">
        <v>5.8497500000000002</v>
      </c>
      <c r="Z197" s="18">
        <v>6.0910799999999998</v>
      </c>
      <c r="AA197" s="18">
        <v>0.22072</v>
      </c>
      <c r="AB197" s="48">
        <v>5</v>
      </c>
      <c r="AC197" s="18">
        <v>5.7359999999999998</v>
      </c>
      <c r="AD197" s="18">
        <v>5.7765700000000004</v>
      </c>
      <c r="AE197" s="18">
        <v>4.0569999999999801E-2</v>
      </c>
      <c r="AF197" s="48">
        <f t="shared" si="100"/>
        <v>3.2259999999999955E-2</v>
      </c>
      <c r="AG197" s="18">
        <f t="shared" si="101"/>
        <v>4.0919999999999845E-2</v>
      </c>
      <c r="AH197" s="6">
        <f t="shared" si="102"/>
        <v>0.28224999999999945</v>
      </c>
    </row>
    <row r="198" spans="1:34">
      <c r="E198" s="3" t="s">
        <v>37</v>
      </c>
      <c r="F198">
        <v>30</v>
      </c>
      <c r="G198">
        <v>73.946399526919294</v>
      </c>
      <c r="H198">
        <v>0.15</v>
      </c>
      <c r="I198">
        <v>0.15409637909597501</v>
      </c>
      <c r="J198">
        <v>0.4</v>
      </c>
      <c r="K198">
        <v>0.64000000000000101</v>
      </c>
      <c r="L198">
        <v>0.73732718894009297</v>
      </c>
      <c r="M198">
        <v>0.2</v>
      </c>
      <c r="N198">
        <v>0.184</v>
      </c>
      <c r="O198">
        <v>0.21889400921659</v>
      </c>
      <c r="P198">
        <v>0.28799999999999998</v>
      </c>
      <c r="Q198">
        <v>0.29953917050691198</v>
      </c>
      <c r="R198">
        <v>0.2</v>
      </c>
      <c r="S198">
        <v>0.16800000000000001</v>
      </c>
      <c r="T198">
        <v>0.218894009216591</v>
      </c>
      <c r="V198">
        <v>6</v>
      </c>
      <c r="W198">
        <v>4.8307500000000001</v>
      </c>
      <c r="X198">
        <v>5.0977600000000001</v>
      </c>
      <c r="Y198">
        <v>5.13835</v>
      </c>
      <c r="Z198">
        <v>5.37934</v>
      </c>
      <c r="AA198">
        <v>0.26701000000000003</v>
      </c>
      <c r="AB198" s="6">
        <v>6</v>
      </c>
      <c r="AC198">
        <v>5.032</v>
      </c>
      <c r="AD198">
        <v>5.0668600000000001</v>
      </c>
      <c r="AE198">
        <v>3.4859999999999197E-2</v>
      </c>
      <c r="AF198" s="48">
        <f t="shared" si="100"/>
        <v>3.0899999999999928E-2</v>
      </c>
      <c r="AG198" s="18">
        <f t="shared" si="101"/>
        <v>4.0589999999999904E-2</v>
      </c>
      <c r="AH198" s="6">
        <f t="shared" si="102"/>
        <v>0.28157999999999994</v>
      </c>
    </row>
    <row r="199" spans="1:34" s="18" customFormat="1">
      <c r="A199" s="18">
        <v>4</v>
      </c>
      <c r="B199" s="18">
        <v>4</v>
      </c>
      <c r="D199" s="18">
        <f t="shared" ref="D199" si="105">AVERAGE(G199:G200/10)</f>
        <v>9.3102278593767807</v>
      </c>
      <c r="E199" s="22" t="s">
        <v>36</v>
      </c>
      <c r="F199" s="18">
        <v>40</v>
      </c>
      <c r="G199" s="18">
        <v>93.102278593767807</v>
      </c>
      <c r="H199" s="18">
        <v>0.2</v>
      </c>
      <c r="I199" s="18">
        <v>0.20733074412697799</v>
      </c>
      <c r="J199" s="18">
        <v>0.4</v>
      </c>
      <c r="K199" s="18">
        <v>0.624000000000001</v>
      </c>
      <c r="L199" s="18">
        <v>0.72580645161290203</v>
      </c>
      <c r="M199" s="18">
        <v>0.2</v>
      </c>
      <c r="N199" s="18">
        <v>0.184</v>
      </c>
      <c r="O199" s="18">
        <v>0.230414746543778</v>
      </c>
      <c r="P199" s="18">
        <v>0.256000000000001</v>
      </c>
      <c r="Q199" s="18">
        <v>0.241935483870967</v>
      </c>
      <c r="R199" s="18">
        <v>0.2</v>
      </c>
      <c r="S199" s="18">
        <v>0.184</v>
      </c>
      <c r="T199" s="18">
        <v>0.25345622119815697</v>
      </c>
      <c r="U199" s="52"/>
      <c r="V199" s="18">
        <v>7</v>
      </c>
      <c r="W199" s="18">
        <v>4.3356399999999997</v>
      </c>
      <c r="X199" s="18">
        <v>4.6489500000000001</v>
      </c>
      <c r="Y199" s="18">
        <v>4.68954</v>
      </c>
      <c r="Z199" s="18">
        <v>4.9301899999999996</v>
      </c>
      <c r="AA199" s="18">
        <v>0.31330999999999998</v>
      </c>
      <c r="AB199" s="48">
        <v>7</v>
      </c>
      <c r="AC199" s="18">
        <v>4.5759999999999996</v>
      </c>
      <c r="AD199" s="18">
        <v>4.62</v>
      </c>
      <c r="AE199" s="18">
        <v>4.3999999999999602E-2</v>
      </c>
      <c r="AF199" s="48">
        <f t="shared" si="100"/>
        <v>2.8950000000000031E-2</v>
      </c>
      <c r="AG199" s="18">
        <f t="shared" si="101"/>
        <v>4.0589999999999904E-2</v>
      </c>
      <c r="AH199" s="6">
        <f t="shared" si="102"/>
        <v>0.28123999999999949</v>
      </c>
    </row>
    <row r="200" spans="1:34">
      <c r="E200" s="3" t="s">
        <v>37</v>
      </c>
      <c r="F200">
        <v>40</v>
      </c>
      <c r="G200">
        <v>93.229018916082595</v>
      </c>
      <c r="H200">
        <v>0.2</v>
      </c>
      <c r="I200">
        <v>0.207676817782975</v>
      </c>
      <c r="J200">
        <v>0.4</v>
      </c>
      <c r="K200">
        <v>0.624000000000001</v>
      </c>
      <c r="L200">
        <v>0.72580645161290203</v>
      </c>
      <c r="M200">
        <v>0.2</v>
      </c>
      <c r="N200">
        <v>0.184</v>
      </c>
      <c r="O200">
        <v>0.230414746543778</v>
      </c>
      <c r="P200">
        <v>0.256000000000001</v>
      </c>
      <c r="Q200">
        <v>0.241935483870967</v>
      </c>
      <c r="R200">
        <v>0.2</v>
      </c>
      <c r="S200">
        <v>0.184</v>
      </c>
      <c r="T200">
        <v>0.25345622119815697</v>
      </c>
      <c r="V200">
        <v>8</v>
      </c>
      <c r="W200">
        <v>4.2454000000000001</v>
      </c>
      <c r="X200">
        <v>4.6083999999999996</v>
      </c>
      <c r="Y200">
        <v>4.6496599999999999</v>
      </c>
      <c r="Z200">
        <v>4.8906499999999999</v>
      </c>
      <c r="AA200">
        <v>0.36299999999999999</v>
      </c>
      <c r="AB200" s="6">
        <v>8</v>
      </c>
      <c r="AC200">
        <v>4.5359999999999996</v>
      </c>
      <c r="AD200">
        <v>4.5788599999999997</v>
      </c>
      <c r="AE200">
        <v>4.2859999999999197E-2</v>
      </c>
      <c r="AF200" s="48">
        <f t="shared" si="100"/>
        <v>2.95399999999999E-2</v>
      </c>
      <c r="AG200" s="18">
        <f t="shared" si="101"/>
        <v>4.1260000000000296E-2</v>
      </c>
      <c r="AH200" s="6">
        <f t="shared" si="102"/>
        <v>0.28225000000000033</v>
      </c>
    </row>
    <row r="201" spans="1:34" s="18" customFormat="1">
      <c r="A201" s="18">
        <v>5</v>
      </c>
      <c r="B201" s="18">
        <v>5</v>
      </c>
      <c r="D201" s="18">
        <f t="shared" ref="D201" si="106">AVERAGE(G201:G202/10)</f>
        <v>11.3731266938016</v>
      </c>
      <c r="E201" s="22" t="s">
        <v>36</v>
      </c>
      <c r="F201" s="18">
        <v>50</v>
      </c>
      <c r="G201" s="18">
        <v>113.73126693801601</v>
      </c>
      <c r="H201" s="18">
        <v>0.25</v>
      </c>
      <c r="I201" s="18">
        <v>0.26057853427641903</v>
      </c>
      <c r="J201" s="18">
        <v>0.4</v>
      </c>
      <c r="K201" s="18">
        <v>0.61599999999999999</v>
      </c>
      <c r="L201" s="18">
        <v>0.71428571428571397</v>
      </c>
      <c r="M201" s="18">
        <v>0.2</v>
      </c>
      <c r="N201" s="18">
        <v>0.184</v>
      </c>
      <c r="O201" s="18">
        <v>0.241935483870968</v>
      </c>
      <c r="P201" s="18">
        <v>0.23999999999999899</v>
      </c>
      <c r="Q201" s="18">
        <v>0.230414746543778</v>
      </c>
      <c r="R201" s="18">
        <v>0.2</v>
      </c>
      <c r="S201" s="18">
        <v>0.192</v>
      </c>
      <c r="T201" s="18">
        <v>0.241935483870967</v>
      </c>
      <c r="U201" s="52"/>
      <c r="V201" s="18">
        <v>9</v>
      </c>
      <c r="W201" s="18">
        <v>5.0325100000000003</v>
      </c>
      <c r="X201" s="18">
        <v>5.36137</v>
      </c>
      <c r="Y201" s="18">
        <v>5.4019500000000003</v>
      </c>
      <c r="Z201" s="18">
        <v>5.6436200000000003</v>
      </c>
      <c r="AA201" s="18">
        <v>0.32885999999999999</v>
      </c>
      <c r="AB201" s="48">
        <v>9</v>
      </c>
      <c r="AC201" s="18">
        <v>5.2880000000000003</v>
      </c>
      <c r="AD201" s="18">
        <v>5.3302899999999998</v>
      </c>
      <c r="AE201" s="18">
        <v>4.22899999999986E-2</v>
      </c>
      <c r="AF201" s="48">
        <f t="shared" si="100"/>
        <v>3.1080000000000219E-2</v>
      </c>
      <c r="AG201" s="18">
        <f t="shared" si="101"/>
        <v>4.0580000000000283E-2</v>
      </c>
      <c r="AH201" s="6">
        <f t="shared" si="102"/>
        <v>0.28225000000000033</v>
      </c>
    </row>
    <row r="202" spans="1:34">
      <c r="E202" s="3" t="s">
        <v>37</v>
      </c>
      <c r="F202">
        <v>50</v>
      </c>
      <c r="G202">
        <v>113.55800250260199</v>
      </c>
      <c r="H202">
        <v>0.25</v>
      </c>
      <c r="I202">
        <v>0.25733323958250798</v>
      </c>
      <c r="J202">
        <v>0.4</v>
      </c>
      <c r="K202">
        <v>0.61599999999999999</v>
      </c>
      <c r="L202">
        <v>0.71428571428571397</v>
      </c>
      <c r="M202">
        <v>0.2</v>
      </c>
      <c r="N202">
        <v>0.184</v>
      </c>
      <c r="O202">
        <v>0.241935483870968</v>
      </c>
      <c r="P202">
        <v>0.248</v>
      </c>
      <c r="Q202">
        <v>0.230414746543778</v>
      </c>
      <c r="R202">
        <v>0.2</v>
      </c>
      <c r="S202">
        <v>0.183999999999999</v>
      </c>
      <c r="T202">
        <v>0.241935483870967</v>
      </c>
      <c r="V202">
        <v>10</v>
      </c>
      <c r="W202">
        <v>5.8594900000000001</v>
      </c>
      <c r="X202">
        <v>6.1592900000000004</v>
      </c>
      <c r="Y202">
        <v>6.2002100000000002</v>
      </c>
      <c r="Z202">
        <v>6.4415399999999998</v>
      </c>
      <c r="AA202">
        <v>0.29980000000000001</v>
      </c>
      <c r="AB202" s="6">
        <v>10</v>
      </c>
      <c r="AC202">
        <v>6.08</v>
      </c>
      <c r="AD202">
        <v>6.1280000000000001</v>
      </c>
      <c r="AE202">
        <v>4.7999999999999203E-2</v>
      </c>
      <c r="AF202" s="48">
        <f t="shared" si="100"/>
        <v>3.1290000000000262E-2</v>
      </c>
      <c r="AG202" s="18">
        <f t="shared" si="101"/>
        <v>4.0919999999999845E-2</v>
      </c>
      <c r="AH202" s="6">
        <f t="shared" si="102"/>
        <v>0.28224999999999945</v>
      </c>
    </row>
    <row r="203" spans="1:34" s="18" customFormat="1">
      <c r="A203" s="18">
        <v>6</v>
      </c>
      <c r="B203" s="18">
        <v>6</v>
      </c>
      <c r="D203" s="18">
        <f t="shared" ref="D203" si="107">AVERAGE(G203:G204/10)</f>
        <v>12.8237474287124</v>
      </c>
      <c r="E203" s="22" t="s">
        <v>36</v>
      </c>
      <c r="F203" s="18">
        <v>60</v>
      </c>
      <c r="G203" s="18">
        <v>128.237474287124</v>
      </c>
      <c r="H203" s="18">
        <v>0.3</v>
      </c>
      <c r="I203" s="18">
        <v>0.32584607921476999</v>
      </c>
      <c r="J203" s="18">
        <v>0.4</v>
      </c>
      <c r="K203" s="18">
        <v>0.59199999999999997</v>
      </c>
      <c r="L203" s="18">
        <v>0.70276497695852602</v>
      </c>
      <c r="M203" s="18">
        <v>0.2</v>
      </c>
      <c r="N203" s="18">
        <v>0.17599999999999999</v>
      </c>
      <c r="O203" s="18">
        <v>0.241935483870968</v>
      </c>
      <c r="P203" s="18">
        <v>0.22399999999999901</v>
      </c>
      <c r="Q203" s="18">
        <v>0.21889400921659</v>
      </c>
      <c r="R203" s="18">
        <v>0.2</v>
      </c>
      <c r="S203" s="18">
        <v>0.192</v>
      </c>
      <c r="T203" s="18">
        <v>0.241935483870968</v>
      </c>
      <c r="U203" s="52"/>
      <c r="V203" s="18">
        <v>11</v>
      </c>
      <c r="W203" s="18">
        <v>5.0189899999999996</v>
      </c>
      <c r="X203" s="18">
        <v>5.2836400000000001</v>
      </c>
      <c r="Y203" s="18">
        <v>5.32456</v>
      </c>
      <c r="Z203" s="18">
        <v>5.5658899999999996</v>
      </c>
      <c r="AA203" s="18">
        <v>0.264650000000001</v>
      </c>
      <c r="AB203" s="48">
        <v>11</v>
      </c>
      <c r="AC203" s="18">
        <v>5.2080000000000002</v>
      </c>
      <c r="AD203" s="18">
        <v>5.2548599999999999</v>
      </c>
      <c r="AE203" s="18">
        <v>4.6859999999998798E-2</v>
      </c>
      <c r="AF203" s="48">
        <f t="shared" si="100"/>
        <v>2.878000000000025E-2</v>
      </c>
      <c r="AG203" s="18">
        <f t="shared" si="101"/>
        <v>4.0919999999999845E-2</v>
      </c>
      <c r="AH203" s="6">
        <f t="shared" si="102"/>
        <v>0.28224999999999945</v>
      </c>
    </row>
    <row r="204" spans="1:34">
      <c r="E204" s="3" t="s">
        <v>37</v>
      </c>
      <c r="F204">
        <v>60</v>
      </c>
      <c r="G204">
        <v>128.15222293521401</v>
      </c>
      <c r="H204">
        <v>0.3</v>
      </c>
      <c r="I204">
        <v>0.30909588542028399</v>
      </c>
      <c r="J204">
        <v>0.4</v>
      </c>
      <c r="K204">
        <v>0.59199999999999997</v>
      </c>
      <c r="L204">
        <v>0.70276497695852602</v>
      </c>
      <c r="M204">
        <v>0.2</v>
      </c>
      <c r="N204">
        <v>0.192</v>
      </c>
      <c r="O204">
        <v>0.241935483870968</v>
      </c>
      <c r="P204">
        <v>0.215999999999999</v>
      </c>
      <c r="Q204">
        <v>0.21889400921659</v>
      </c>
      <c r="R204">
        <v>0.2</v>
      </c>
      <c r="S204">
        <v>0.184</v>
      </c>
      <c r="T204">
        <v>0.241935483870968</v>
      </c>
      <c r="V204">
        <v>12</v>
      </c>
      <c r="W204">
        <v>4.7138099999999996</v>
      </c>
      <c r="X204">
        <v>4.8997200000000003</v>
      </c>
      <c r="Y204">
        <v>4.9413200000000002</v>
      </c>
      <c r="Z204">
        <v>5.1823100000000002</v>
      </c>
      <c r="AA204">
        <v>0.18591000000000099</v>
      </c>
      <c r="AB204" s="6">
        <v>12</v>
      </c>
      <c r="AC204">
        <v>4.8239999999999998</v>
      </c>
      <c r="AD204">
        <v>4.8697100000000004</v>
      </c>
      <c r="AE204">
        <v>4.5710000000000597E-2</v>
      </c>
      <c r="AF204" s="48">
        <f t="shared" si="100"/>
        <v>3.000999999999987E-2</v>
      </c>
      <c r="AG204" s="18">
        <f t="shared" si="101"/>
        <v>4.1599999999999859E-2</v>
      </c>
      <c r="AH204" s="6">
        <f t="shared" si="102"/>
        <v>0.2825899999999999</v>
      </c>
    </row>
    <row r="205" spans="1:34" s="18" customFormat="1">
      <c r="A205" s="18">
        <v>7</v>
      </c>
      <c r="B205" s="18">
        <v>7</v>
      </c>
      <c r="D205" s="18">
        <f t="shared" ref="D205" si="108">AVERAGE(G205:G206/10)</f>
        <v>18.797162505099301</v>
      </c>
      <c r="E205" s="22" t="s">
        <v>36</v>
      </c>
      <c r="F205" s="18">
        <v>70</v>
      </c>
      <c r="G205" s="18">
        <v>187.971625050993</v>
      </c>
      <c r="H205" s="18">
        <v>0.35</v>
      </c>
      <c r="I205" s="18">
        <v>0.36395981104709602</v>
      </c>
      <c r="J205" s="18">
        <v>0.4</v>
      </c>
      <c r="K205" s="18">
        <v>0.70400000000000096</v>
      </c>
      <c r="L205" s="18">
        <v>0.80645161290322598</v>
      </c>
      <c r="M205" s="18">
        <v>0.2</v>
      </c>
      <c r="N205" s="18">
        <v>0.191999999999999</v>
      </c>
      <c r="O205" s="18">
        <v>0.26497695852534497</v>
      </c>
      <c r="P205" s="18">
        <v>0.30400000000000099</v>
      </c>
      <c r="Q205" s="18">
        <v>0.31105990783410098</v>
      </c>
      <c r="R205" s="18">
        <v>0.2</v>
      </c>
      <c r="S205" s="18">
        <v>0.20799999999999999</v>
      </c>
      <c r="T205" s="18">
        <v>0.230414746543779</v>
      </c>
      <c r="U205" s="52"/>
      <c r="V205" s="18">
        <v>13</v>
      </c>
      <c r="W205" s="18">
        <v>5.2275099999999997</v>
      </c>
      <c r="X205" s="18">
        <v>5.5600899999999998</v>
      </c>
      <c r="Y205" s="18">
        <v>5.6010099999999996</v>
      </c>
      <c r="Z205" s="18">
        <v>5.8426799999999997</v>
      </c>
      <c r="AA205" s="18">
        <v>0.33257999999999999</v>
      </c>
      <c r="AB205" s="48">
        <v>13</v>
      </c>
      <c r="AC205" s="18">
        <v>5.4960000000000004</v>
      </c>
      <c r="AD205" s="18">
        <v>5.5279999999999996</v>
      </c>
      <c r="AE205" s="18">
        <v>3.1999999999999099E-2</v>
      </c>
      <c r="AF205" s="48">
        <f t="shared" si="100"/>
        <v>3.2090000000000174E-2</v>
      </c>
      <c r="AG205" s="18">
        <f t="shared" si="101"/>
        <v>4.0919999999999845E-2</v>
      </c>
      <c r="AH205" s="6">
        <f t="shared" si="102"/>
        <v>0.2825899999999999</v>
      </c>
    </row>
    <row r="206" spans="1:34">
      <c r="E206" s="3" t="s">
        <v>37</v>
      </c>
      <c r="F206">
        <v>70</v>
      </c>
      <c r="G206">
        <v>187.93627727529</v>
      </c>
      <c r="H206">
        <v>0.35</v>
      </c>
      <c r="I206">
        <v>0.365241739479785</v>
      </c>
      <c r="J206">
        <v>0.4</v>
      </c>
      <c r="K206">
        <v>0.70400000000000096</v>
      </c>
      <c r="L206">
        <v>0.80645161290322598</v>
      </c>
      <c r="M206">
        <v>0.2</v>
      </c>
      <c r="N206">
        <v>0.191999999999999</v>
      </c>
      <c r="O206">
        <v>0.26497695852534497</v>
      </c>
      <c r="P206">
        <v>0.32000000000000101</v>
      </c>
      <c r="Q206">
        <v>0.31105990783410098</v>
      </c>
      <c r="R206">
        <v>0.2</v>
      </c>
      <c r="S206">
        <v>0.192</v>
      </c>
      <c r="T206">
        <v>0.230414746543779</v>
      </c>
      <c r="V206">
        <v>14</v>
      </c>
      <c r="W206">
        <v>4.4968399999999997</v>
      </c>
      <c r="X206">
        <v>4.8811299999999997</v>
      </c>
      <c r="Y206">
        <v>4.92239</v>
      </c>
      <c r="Z206">
        <v>5.1677799999999996</v>
      </c>
      <c r="AA206">
        <v>0.38429000000000002</v>
      </c>
      <c r="AB206" s="6">
        <v>14</v>
      </c>
      <c r="AC206">
        <v>4.8079999999999998</v>
      </c>
      <c r="AD206">
        <v>4.8508599999999999</v>
      </c>
      <c r="AE206">
        <v>4.2860000000000099E-2</v>
      </c>
      <c r="AF206" s="48">
        <f t="shared" si="100"/>
        <v>3.0269999999999797E-2</v>
      </c>
      <c r="AG206" s="18">
        <f t="shared" si="101"/>
        <v>4.1260000000000296E-2</v>
      </c>
      <c r="AH206" s="6">
        <f t="shared" si="102"/>
        <v>0.28664999999999985</v>
      </c>
    </row>
    <row r="207" spans="1:34" s="18" customFormat="1">
      <c r="A207" s="18">
        <v>8</v>
      </c>
      <c r="B207" s="18">
        <v>8</v>
      </c>
      <c r="D207" s="18">
        <f t="shared" ref="D207" si="109">AVERAGE(G207:G208/10)</f>
        <v>18.505724835631401</v>
      </c>
      <c r="E207" s="22" t="s">
        <v>36</v>
      </c>
      <c r="F207" s="18">
        <v>80</v>
      </c>
      <c r="G207" s="18">
        <v>185.05724835631401</v>
      </c>
      <c r="H207" s="18">
        <v>0.4</v>
      </c>
      <c r="I207" s="18">
        <v>0.41248839433872297</v>
      </c>
      <c r="J207" s="18">
        <v>0.4</v>
      </c>
      <c r="K207" s="18">
        <v>0.63200000000000101</v>
      </c>
      <c r="L207" s="18">
        <v>0.73732718894009197</v>
      </c>
      <c r="M207" s="18">
        <v>0.2</v>
      </c>
      <c r="N207" s="18">
        <v>0.191999999999999</v>
      </c>
      <c r="O207" s="18">
        <v>0.241935483870967</v>
      </c>
      <c r="P207" s="18">
        <v>0.248</v>
      </c>
      <c r="Q207" s="18">
        <v>0.25345622119815697</v>
      </c>
      <c r="R207" s="18">
        <v>0.2</v>
      </c>
      <c r="S207" s="18">
        <v>0.192000000000001</v>
      </c>
      <c r="T207" s="18">
        <v>0.241935483870967</v>
      </c>
      <c r="U207" s="52"/>
      <c r="V207" s="18">
        <v>15</v>
      </c>
      <c r="W207" s="18">
        <v>5.1156499999999996</v>
      </c>
      <c r="X207" s="18">
        <v>5.5350799999999998</v>
      </c>
      <c r="Y207" s="18">
        <v>5.5763400000000001</v>
      </c>
      <c r="Z207" s="18">
        <v>5.8180100000000001</v>
      </c>
      <c r="AA207" s="18">
        <v>0.41943000000000003</v>
      </c>
      <c r="AB207" s="48">
        <v>15</v>
      </c>
      <c r="AC207" s="18">
        <v>5.44</v>
      </c>
      <c r="AD207" s="18">
        <v>5.5028600000000001</v>
      </c>
      <c r="AE207" s="18">
        <v>6.2859999999999694E-2</v>
      </c>
      <c r="AF207" s="48">
        <f t="shared" si="100"/>
        <v>3.2219999999999693E-2</v>
      </c>
      <c r="AG207" s="18">
        <f t="shared" si="101"/>
        <v>4.1260000000000296E-2</v>
      </c>
      <c r="AH207" s="6">
        <f t="shared" si="102"/>
        <v>0.28293000000000035</v>
      </c>
    </row>
    <row r="208" spans="1:34">
      <c r="E208" s="3" t="s">
        <v>37</v>
      </c>
      <c r="F208">
        <v>80</v>
      </c>
      <c r="G208">
        <v>185.58026928201099</v>
      </c>
      <c r="H208">
        <v>0.4</v>
      </c>
      <c r="I208">
        <v>0.41548390814425301</v>
      </c>
      <c r="J208">
        <v>0.4</v>
      </c>
      <c r="K208">
        <v>0.63200000000000101</v>
      </c>
      <c r="L208">
        <v>0.73732718894009197</v>
      </c>
      <c r="M208">
        <v>0.2</v>
      </c>
      <c r="N208">
        <v>0.191999999999999</v>
      </c>
      <c r="O208">
        <v>0.241935483870967</v>
      </c>
      <c r="P208">
        <v>0.248</v>
      </c>
      <c r="Q208">
        <v>0.25345622119815697</v>
      </c>
      <c r="R208">
        <v>0.2</v>
      </c>
      <c r="S208">
        <v>0.192000000000001</v>
      </c>
      <c r="T208">
        <v>0.241935483870967</v>
      </c>
      <c r="V208">
        <v>16</v>
      </c>
      <c r="W208">
        <v>4.3596300000000001</v>
      </c>
      <c r="X208">
        <v>4.61076</v>
      </c>
      <c r="Y208">
        <v>4.6513499999999999</v>
      </c>
      <c r="Z208">
        <v>4.8920000000000003</v>
      </c>
      <c r="AA208">
        <v>0.25113000000000002</v>
      </c>
      <c r="AB208" s="6">
        <v>16</v>
      </c>
      <c r="AC208">
        <v>4.5279999999999996</v>
      </c>
      <c r="AD208">
        <v>4.5822900000000004</v>
      </c>
      <c r="AE208">
        <v>5.4289999999999998E-2</v>
      </c>
      <c r="AF208" s="48">
        <f t="shared" si="100"/>
        <v>2.8469999999999551E-2</v>
      </c>
      <c r="AG208" s="18">
        <f t="shared" si="101"/>
        <v>4.0589999999999904E-2</v>
      </c>
      <c r="AH208" s="6">
        <f t="shared" si="102"/>
        <v>0.28124000000000038</v>
      </c>
    </row>
    <row r="209" spans="1:34" s="18" customFormat="1">
      <c r="A209" s="18">
        <v>9</v>
      </c>
      <c r="B209" s="18">
        <v>9</v>
      </c>
      <c r="D209" s="18">
        <f t="shared" ref="D209" si="110">AVERAGE(G209:G210/10)</f>
        <v>20.488980554841099</v>
      </c>
      <c r="E209" s="22" t="s">
        <v>36</v>
      </c>
      <c r="F209" s="18">
        <v>90</v>
      </c>
      <c r="G209" s="18">
        <v>204.889805548411</v>
      </c>
      <c r="H209" s="18">
        <v>0.45</v>
      </c>
      <c r="I209" s="18">
        <v>0.47760034197399698</v>
      </c>
      <c r="J209" s="18">
        <v>0.4</v>
      </c>
      <c r="K209" s="18">
        <v>0.63200000000000001</v>
      </c>
      <c r="L209" s="18">
        <v>0.77188940092165903</v>
      </c>
      <c r="M209" s="18">
        <v>0.2</v>
      </c>
      <c r="N209" s="18">
        <v>0.19999999999999901</v>
      </c>
      <c r="O209" s="18">
        <v>0.27649769585253597</v>
      </c>
      <c r="P209" s="18">
        <v>0.23200000000000001</v>
      </c>
      <c r="Q209" s="18">
        <v>0.230414746543778</v>
      </c>
      <c r="R209" s="18">
        <v>0.2</v>
      </c>
      <c r="S209" s="18">
        <v>0.2</v>
      </c>
      <c r="T209" s="18">
        <v>0.26497695852534597</v>
      </c>
      <c r="U209" s="52"/>
      <c r="V209" s="18">
        <v>17</v>
      </c>
      <c r="W209" s="18">
        <v>4.5519299999999996</v>
      </c>
      <c r="X209" s="18">
        <v>4.7942799999999997</v>
      </c>
      <c r="Y209" s="18">
        <v>4.8352000000000004</v>
      </c>
      <c r="Z209" s="18">
        <v>5.07653</v>
      </c>
      <c r="AA209" s="18">
        <v>0.24235000000000001</v>
      </c>
      <c r="AB209" s="48">
        <v>17</v>
      </c>
      <c r="AC209" s="18">
        <v>4.7039999999999997</v>
      </c>
      <c r="AD209" s="18">
        <v>4.7571399999999997</v>
      </c>
      <c r="AE209" s="18">
        <v>5.314E-2</v>
      </c>
      <c r="AF209" s="48">
        <f t="shared" si="100"/>
        <v>3.7139999999999951E-2</v>
      </c>
      <c r="AG209" s="18">
        <f t="shared" si="101"/>
        <v>4.0920000000000734E-2</v>
      </c>
      <c r="AH209" s="6">
        <f t="shared" si="102"/>
        <v>0.28225000000000033</v>
      </c>
    </row>
    <row r="210" spans="1:34">
      <c r="E210" s="3" t="s">
        <v>37</v>
      </c>
      <c r="F210">
        <v>90</v>
      </c>
      <c r="G210">
        <v>204.39580434865999</v>
      </c>
      <c r="H210">
        <v>0.45</v>
      </c>
      <c r="I210">
        <v>0.467564717176089</v>
      </c>
      <c r="J210">
        <v>0.4</v>
      </c>
      <c r="K210">
        <v>0.63200000000000001</v>
      </c>
      <c r="L210">
        <v>0.77188940092165903</v>
      </c>
      <c r="M210">
        <v>0.2</v>
      </c>
      <c r="N210">
        <v>0.191999999999999</v>
      </c>
      <c r="O210">
        <v>0.27649769585253597</v>
      </c>
      <c r="P210">
        <v>0.24</v>
      </c>
      <c r="Q210">
        <v>0.230414746543778</v>
      </c>
      <c r="R210">
        <v>0.2</v>
      </c>
      <c r="S210">
        <v>0.2</v>
      </c>
      <c r="T210">
        <v>0.26497695852534597</v>
      </c>
      <c r="V210">
        <v>18</v>
      </c>
      <c r="W210">
        <v>5.6060299999999996</v>
      </c>
      <c r="X210">
        <v>6.0112699999999997</v>
      </c>
      <c r="Y210">
        <v>6.05185</v>
      </c>
      <c r="Z210">
        <v>6.2925000000000004</v>
      </c>
      <c r="AA210">
        <v>0.40523999999999999</v>
      </c>
      <c r="AB210" s="6">
        <v>18</v>
      </c>
      <c r="AC210">
        <v>5.92</v>
      </c>
      <c r="AD210">
        <v>5.9794299999999998</v>
      </c>
      <c r="AE210">
        <v>5.9429999999998998E-2</v>
      </c>
      <c r="AF210" s="48">
        <f t="shared" si="100"/>
        <v>3.1839999999999868E-2</v>
      </c>
      <c r="AG210" s="18">
        <f t="shared" si="101"/>
        <v>4.0580000000000283E-2</v>
      </c>
      <c r="AH210" s="6">
        <f t="shared" si="102"/>
        <v>0.28123000000000076</v>
      </c>
    </row>
    <row r="211" spans="1:34" s="18" customFormat="1">
      <c r="A211" s="18">
        <v>10</v>
      </c>
      <c r="B211" s="18">
        <v>10</v>
      </c>
      <c r="D211" s="18">
        <f t="shared" ref="D211" si="111">AVERAGE(G211:G212/10)</f>
        <v>26.363988733779699</v>
      </c>
      <c r="E211" s="22" t="s">
        <v>36</v>
      </c>
      <c r="F211" s="18">
        <v>100</v>
      </c>
      <c r="G211" s="18">
        <v>263.63988733779701</v>
      </c>
      <c r="H211" s="18">
        <v>0.5</v>
      </c>
      <c r="I211" s="18">
        <v>0.524105236129074</v>
      </c>
      <c r="J211" s="18">
        <v>0.4</v>
      </c>
      <c r="K211" s="18">
        <v>0.69599999999999995</v>
      </c>
      <c r="L211" s="18">
        <v>0.80645161290322598</v>
      </c>
      <c r="M211" s="18">
        <v>0.2</v>
      </c>
      <c r="N211" s="18">
        <v>0.2</v>
      </c>
      <c r="O211" s="18">
        <v>0.25345622119815697</v>
      </c>
      <c r="P211" s="18">
        <v>0.30399999999999999</v>
      </c>
      <c r="Q211" s="18">
        <v>0.31105990783410098</v>
      </c>
      <c r="R211" s="18">
        <v>0.2</v>
      </c>
      <c r="S211" s="18">
        <v>0.191999999999999</v>
      </c>
      <c r="T211" s="18">
        <v>0.241935483870968</v>
      </c>
      <c r="U211" s="52"/>
      <c r="V211" s="18">
        <v>19</v>
      </c>
      <c r="W211" s="18">
        <v>5.3464700000000001</v>
      </c>
      <c r="X211" s="18">
        <v>5.77841</v>
      </c>
      <c r="Y211" s="18">
        <v>5.8189900000000003</v>
      </c>
      <c r="Z211" s="18">
        <v>6.0606600000000004</v>
      </c>
      <c r="AA211" s="18">
        <v>0.43193999999999999</v>
      </c>
      <c r="AB211" s="48">
        <v>19</v>
      </c>
      <c r="AC211" s="18">
        <v>5.6879999999999997</v>
      </c>
      <c r="AD211" s="18">
        <v>5.7462900000000001</v>
      </c>
      <c r="AE211" s="18">
        <v>5.8289999999999502E-2</v>
      </c>
      <c r="AF211" s="48">
        <f t="shared" si="100"/>
        <v>3.2119999999999926E-2</v>
      </c>
      <c r="AG211" s="18">
        <f t="shared" si="101"/>
        <v>4.0580000000000283E-2</v>
      </c>
      <c r="AH211" s="6">
        <f t="shared" si="102"/>
        <v>0.28225000000000033</v>
      </c>
    </row>
    <row r="212" spans="1:34">
      <c r="E212" s="3" t="s">
        <v>37</v>
      </c>
      <c r="F212">
        <v>100</v>
      </c>
      <c r="G212">
        <v>263.33877291501301</v>
      </c>
      <c r="H212">
        <v>0.5</v>
      </c>
      <c r="I212">
        <v>0.51722551482930601</v>
      </c>
      <c r="J212">
        <v>0.4</v>
      </c>
      <c r="K212">
        <v>0.69599999999999995</v>
      </c>
      <c r="L212">
        <v>0.80645161290322598</v>
      </c>
      <c r="M212">
        <v>0.2</v>
      </c>
      <c r="N212">
        <v>0.191999999999999</v>
      </c>
      <c r="O212">
        <v>0.25345622119815697</v>
      </c>
      <c r="P212">
        <v>0.312000000000001</v>
      </c>
      <c r="Q212">
        <v>0.31105990783410098</v>
      </c>
      <c r="R212">
        <v>0.2</v>
      </c>
      <c r="S212">
        <v>0.191999999999999</v>
      </c>
      <c r="T212">
        <v>0.241935483870968</v>
      </c>
      <c r="V212">
        <v>20</v>
      </c>
      <c r="W212">
        <v>5.5455300000000003</v>
      </c>
      <c r="X212">
        <v>5.8257300000000001</v>
      </c>
      <c r="Y212">
        <v>5.8666499999999999</v>
      </c>
      <c r="Z212">
        <v>6.1073000000000004</v>
      </c>
      <c r="AA212">
        <v>0.2802</v>
      </c>
      <c r="AB212" s="6">
        <v>20</v>
      </c>
      <c r="AC212">
        <v>5.7439999999999998</v>
      </c>
      <c r="AD212">
        <v>5.7977100000000004</v>
      </c>
      <c r="AE212">
        <v>5.3709999999999702E-2</v>
      </c>
      <c r="AF212" s="48">
        <f t="shared" si="100"/>
        <v>2.8019999999999712E-2</v>
      </c>
      <c r="AG212" s="18">
        <f t="shared" si="101"/>
        <v>4.0919999999999845E-2</v>
      </c>
      <c r="AH212" s="6">
        <f t="shared" si="102"/>
        <v>0.28157000000000032</v>
      </c>
    </row>
    <row r="213" spans="1:34" s="18" customFormat="1">
      <c r="A213" s="18">
        <v>11</v>
      </c>
      <c r="B213" s="18">
        <v>11</v>
      </c>
      <c r="D213" s="18">
        <f t="shared" ref="D213" si="112">AVERAGE(G213:G214/10)</f>
        <v>24.831495845436301</v>
      </c>
      <c r="E213" s="22" t="s">
        <v>36</v>
      </c>
      <c r="F213" s="18">
        <v>110</v>
      </c>
      <c r="G213" s="18">
        <v>248.31495845436299</v>
      </c>
      <c r="H213" s="18">
        <v>0.55000000000000004</v>
      </c>
      <c r="I213" s="18">
        <v>0.57074836084521496</v>
      </c>
      <c r="J213" s="18">
        <v>0.4</v>
      </c>
      <c r="K213" s="18">
        <v>0.624</v>
      </c>
      <c r="L213" s="18">
        <v>0.73732718894009297</v>
      </c>
      <c r="M213" s="18">
        <v>0.2</v>
      </c>
      <c r="N213" s="18">
        <v>0.191999999999999</v>
      </c>
      <c r="O213" s="18">
        <v>0.25345622119815697</v>
      </c>
      <c r="P213" s="18">
        <v>0.248</v>
      </c>
      <c r="Q213" s="18">
        <v>0.230414746543779</v>
      </c>
      <c r="R213" s="18">
        <v>0.2</v>
      </c>
      <c r="S213" s="18">
        <v>0.184</v>
      </c>
      <c r="T213" s="18">
        <v>0.25345622119815697</v>
      </c>
      <c r="U213" s="52"/>
      <c r="V213" s="18">
        <v>21</v>
      </c>
      <c r="W213" s="18">
        <v>5.0345399999999998</v>
      </c>
      <c r="X213" s="18">
        <v>5.4593800000000003</v>
      </c>
      <c r="Y213" s="18">
        <v>5.5003000000000002</v>
      </c>
      <c r="Z213" s="18">
        <v>5.7412900000000002</v>
      </c>
      <c r="AA213" s="18">
        <v>0.42484000000000099</v>
      </c>
      <c r="AB213" s="48">
        <v>21</v>
      </c>
      <c r="AC213" s="18">
        <v>5.3680000000000003</v>
      </c>
      <c r="AD213" s="18">
        <v>5.4291400000000003</v>
      </c>
      <c r="AE213" s="18">
        <v>6.1139999999999098E-2</v>
      </c>
      <c r="AF213" s="48">
        <f t="shared" si="100"/>
        <v>3.0240000000000045E-2</v>
      </c>
      <c r="AG213" s="18">
        <f t="shared" si="101"/>
        <v>4.0919999999999845E-2</v>
      </c>
      <c r="AH213" s="6">
        <f t="shared" si="102"/>
        <v>0.28190999999999988</v>
      </c>
    </row>
    <row r="214" spans="1:34">
      <c r="E214" s="3" t="s">
        <v>37</v>
      </c>
      <c r="F214">
        <v>110</v>
      </c>
      <c r="G214">
        <v>248.64291552125499</v>
      </c>
      <c r="H214">
        <v>0.55000000000000004</v>
      </c>
      <c r="I214">
        <v>0.57032934644102795</v>
      </c>
      <c r="J214">
        <v>0.4</v>
      </c>
      <c r="K214">
        <v>0.63200000000000001</v>
      </c>
      <c r="L214">
        <v>0.73732718894009297</v>
      </c>
      <c r="M214">
        <v>0.2</v>
      </c>
      <c r="N214">
        <v>0.19999999999999901</v>
      </c>
      <c r="O214">
        <v>0.25345622119815697</v>
      </c>
      <c r="P214">
        <v>0.23200000000000001</v>
      </c>
      <c r="Q214">
        <v>0.230414746543779</v>
      </c>
      <c r="R214">
        <v>0.2</v>
      </c>
      <c r="S214">
        <v>0.2</v>
      </c>
      <c r="T214">
        <v>0.25345622119815697</v>
      </c>
      <c r="V214">
        <v>22</v>
      </c>
      <c r="W214">
        <v>5.4519200000000003</v>
      </c>
      <c r="X214">
        <v>5.7138600000000004</v>
      </c>
      <c r="Y214">
        <v>5.7544399999999998</v>
      </c>
      <c r="Z214">
        <v>5.9961099999999998</v>
      </c>
      <c r="AA214">
        <v>0.26194000000000001</v>
      </c>
      <c r="AB214" s="6">
        <v>22</v>
      </c>
      <c r="AC214">
        <v>5.6559999999999997</v>
      </c>
      <c r="AD214">
        <v>5.6828599999999998</v>
      </c>
      <c r="AE214">
        <v>2.68599999999992E-2</v>
      </c>
      <c r="AF214" s="48">
        <f t="shared" si="100"/>
        <v>3.1000000000000583E-2</v>
      </c>
      <c r="AG214" s="18">
        <f t="shared" si="101"/>
        <v>4.0579999999999394E-2</v>
      </c>
      <c r="AH214" s="6">
        <f t="shared" si="102"/>
        <v>0.28224999999999945</v>
      </c>
    </row>
    <row r="215" spans="1:34" s="18" customFormat="1">
      <c r="A215" s="18">
        <v>12</v>
      </c>
      <c r="B215" s="18">
        <v>12</v>
      </c>
      <c r="D215" s="18">
        <f t="shared" ref="D215" si="113">AVERAGE(G215:G216/10)</f>
        <v>29.788244511514399</v>
      </c>
      <c r="E215" s="22" t="s">
        <v>36</v>
      </c>
      <c r="F215" s="18">
        <v>120</v>
      </c>
      <c r="G215" s="18">
        <v>297.88244511514398</v>
      </c>
      <c r="H215" s="18">
        <v>0.6</v>
      </c>
      <c r="I215" s="18">
        <v>0.62246011576057503</v>
      </c>
      <c r="J215" s="18">
        <v>0.4</v>
      </c>
      <c r="K215" s="18">
        <v>0.67200000000000104</v>
      </c>
      <c r="L215" s="18">
        <v>0.76036866359447097</v>
      </c>
      <c r="M215" s="18">
        <v>0.2</v>
      </c>
      <c r="N215" s="18">
        <v>0.192000000000001</v>
      </c>
      <c r="O215" s="18">
        <v>0.230414746543779</v>
      </c>
      <c r="P215" s="18">
        <v>0.28000000000000003</v>
      </c>
      <c r="Q215" s="18">
        <v>0.28801843317972298</v>
      </c>
      <c r="R215" s="18">
        <v>0.2</v>
      </c>
      <c r="S215" s="18">
        <v>0.19999999999999901</v>
      </c>
      <c r="T215" s="18">
        <v>0.241935483870968</v>
      </c>
      <c r="U215" s="52"/>
      <c r="V215" s="18">
        <v>23</v>
      </c>
      <c r="W215" s="18">
        <v>5.5323500000000001</v>
      </c>
      <c r="X215" s="18">
        <v>5.7936199999999998</v>
      </c>
      <c r="Y215" s="18">
        <v>5.8345399999999996</v>
      </c>
      <c r="Z215" s="18">
        <v>6.0758700000000001</v>
      </c>
      <c r="AA215" s="18">
        <v>0.26127</v>
      </c>
      <c r="AB215" s="48">
        <v>23</v>
      </c>
      <c r="AC215" s="18">
        <v>5.7279999999999998</v>
      </c>
      <c r="AD215" s="18">
        <v>5.76457</v>
      </c>
      <c r="AE215" s="18">
        <v>3.6569999999999298E-2</v>
      </c>
      <c r="AF215" s="48">
        <f t="shared" si="100"/>
        <v>2.9049999999999798E-2</v>
      </c>
      <c r="AG215" s="18">
        <f t="shared" si="101"/>
        <v>4.0919999999999845E-2</v>
      </c>
      <c r="AH215" s="6">
        <f t="shared" si="102"/>
        <v>0.28225000000000033</v>
      </c>
    </row>
    <row r="216" spans="1:34">
      <c r="E216" s="3" t="s">
        <v>37</v>
      </c>
      <c r="F216">
        <v>120</v>
      </c>
      <c r="G216">
        <v>298.77250598088301</v>
      </c>
      <c r="H216">
        <v>0.6</v>
      </c>
      <c r="I216">
        <v>0.62442678695030895</v>
      </c>
      <c r="J216">
        <v>0.4</v>
      </c>
      <c r="K216">
        <v>0.68000000000000105</v>
      </c>
      <c r="L216">
        <v>0.76036866359447097</v>
      </c>
      <c r="M216">
        <v>0.2</v>
      </c>
      <c r="N216">
        <v>0.192000000000001</v>
      </c>
      <c r="O216">
        <v>0.230414746543779</v>
      </c>
      <c r="P216">
        <v>0.24</v>
      </c>
      <c r="Q216">
        <v>0.28801843317972298</v>
      </c>
      <c r="R216">
        <v>0.2</v>
      </c>
      <c r="S216">
        <v>0.247999999999999</v>
      </c>
      <c r="T216">
        <v>0.241935483870968</v>
      </c>
      <c r="V216">
        <v>24</v>
      </c>
      <c r="W216">
        <v>5.6181900000000002</v>
      </c>
      <c r="X216">
        <v>5.9027799999999999</v>
      </c>
      <c r="Y216">
        <v>5.9440400000000002</v>
      </c>
      <c r="Z216">
        <v>6.1850300000000002</v>
      </c>
      <c r="AA216">
        <v>0.28459000000000001</v>
      </c>
      <c r="AB216" s="6">
        <v>24</v>
      </c>
      <c r="AC216">
        <v>5.8319999999999999</v>
      </c>
      <c r="AD216">
        <v>5.87371</v>
      </c>
      <c r="AE216">
        <v>4.1709999999999303E-2</v>
      </c>
      <c r="AF216" s="48">
        <f t="shared" si="100"/>
        <v>2.9069999999999929E-2</v>
      </c>
      <c r="AG216" s="18">
        <f t="shared" si="101"/>
        <v>4.1260000000000296E-2</v>
      </c>
      <c r="AH216" s="6">
        <f t="shared" si="102"/>
        <v>0.28225000000000033</v>
      </c>
    </row>
    <row r="217" spans="1:34" s="18" customFormat="1">
      <c r="A217" s="18">
        <v>13</v>
      </c>
      <c r="B217" s="18">
        <v>13</v>
      </c>
      <c r="D217" s="18">
        <f t="shared" ref="D217" si="114">AVERAGE(G217:G218/10)</f>
        <v>29.100059050115696</v>
      </c>
      <c r="E217" s="22" t="s">
        <v>36</v>
      </c>
      <c r="F217" s="18">
        <v>130</v>
      </c>
      <c r="G217" s="18">
        <v>291.00059050115698</v>
      </c>
      <c r="H217" s="18">
        <v>0.65</v>
      </c>
      <c r="I217" s="18">
        <v>0.68486954255911303</v>
      </c>
      <c r="J217" s="18">
        <v>0.4</v>
      </c>
      <c r="K217" s="18">
        <v>0.624000000000001</v>
      </c>
      <c r="L217" s="18">
        <v>0.72580645161290303</v>
      </c>
      <c r="M217" s="18">
        <v>0.2</v>
      </c>
      <c r="N217" s="18">
        <v>0.192</v>
      </c>
      <c r="O217" s="18">
        <v>0.26497695852534497</v>
      </c>
      <c r="P217" s="18">
        <v>0.23200000000000001</v>
      </c>
      <c r="Q217" s="18">
        <v>0.21889400921659</v>
      </c>
      <c r="R217" s="18">
        <v>0.2</v>
      </c>
      <c r="S217" s="18">
        <v>0.2</v>
      </c>
      <c r="T217" s="18">
        <v>0.241935483870968</v>
      </c>
      <c r="U217" s="52"/>
      <c r="V217" s="18">
        <v>25</v>
      </c>
      <c r="W217" s="18">
        <v>4.7513300000000003</v>
      </c>
      <c r="X217" s="18">
        <v>5.0207100000000002</v>
      </c>
      <c r="Y217" s="18">
        <v>5.0622999999999996</v>
      </c>
      <c r="Z217" s="18">
        <v>5.3043100000000001</v>
      </c>
      <c r="AA217" s="18">
        <v>0.26938000000000001</v>
      </c>
      <c r="AB217" s="48">
        <v>25</v>
      </c>
      <c r="AC217" s="18">
        <v>4.952</v>
      </c>
      <c r="AD217" s="18">
        <v>4.9885700000000002</v>
      </c>
      <c r="AE217" s="18">
        <v>3.65700000000002E-2</v>
      </c>
      <c r="AF217" s="48">
        <f t="shared" si="100"/>
        <v>3.2140000000000057E-2</v>
      </c>
      <c r="AG217" s="18">
        <f t="shared" si="101"/>
        <v>4.158999999999935E-2</v>
      </c>
      <c r="AH217" s="6">
        <f t="shared" si="102"/>
        <v>0.28359999999999985</v>
      </c>
    </row>
    <row r="218" spans="1:34">
      <c r="E218" s="3" t="s">
        <v>37</v>
      </c>
      <c r="F218">
        <v>130</v>
      </c>
      <c r="G218">
        <v>291.07546839036502</v>
      </c>
      <c r="H218">
        <v>0.65</v>
      </c>
      <c r="I218">
        <v>0.68576916400395804</v>
      </c>
      <c r="J218">
        <v>0.4</v>
      </c>
      <c r="K218">
        <v>0.624000000000001</v>
      </c>
      <c r="L218">
        <v>0.72580645161290303</v>
      </c>
      <c r="M218">
        <v>0.2</v>
      </c>
      <c r="N218">
        <v>0.192</v>
      </c>
      <c r="O218">
        <v>0.26497695852534497</v>
      </c>
      <c r="P218">
        <v>0.24</v>
      </c>
      <c r="Q218">
        <v>0.21889400921659</v>
      </c>
      <c r="R218">
        <v>0.2</v>
      </c>
      <c r="S218">
        <v>0.192</v>
      </c>
      <c r="T218">
        <v>0.241935483870968</v>
      </c>
      <c r="V218">
        <v>26</v>
      </c>
      <c r="W218">
        <v>5.0446799999999996</v>
      </c>
      <c r="X218">
        <v>5.3255499999999998</v>
      </c>
      <c r="Y218">
        <v>5.36714</v>
      </c>
      <c r="Z218">
        <v>5.6081399999999997</v>
      </c>
      <c r="AA218">
        <v>0.28087000000000001</v>
      </c>
      <c r="AB218" s="6">
        <v>26</v>
      </c>
      <c r="AC218">
        <v>5.2560000000000002</v>
      </c>
      <c r="AD218">
        <v>5.29657</v>
      </c>
      <c r="AE218">
        <v>4.0569999999998899E-2</v>
      </c>
      <c r="AF218" s="48">
        <f t="shared" si="100"/>
        <v>2.8979999999999784E-2</v>
      </c>
      <c r="AG218" s="18">
        <f t="shared" si="101"/>
        <v>4.1590000000000238E-2</v>
      </c>
      <c r="AH218" s="6">
        <f t="shared" si="102"/>
        <v>0.2825899999999999</v>
      </c>
    </row>
    <row r="219" spans="1:34" s="18" customFormat="1">
      <c r="A219" s="18">
        <v>14</v>
      </c>
      <c r="B219" s="18">
        <v>14</v>
      </c>
      <c r="D219" s="18">
        <f t="shared" ref="D219" si="115">AVERAGE(G219:G220/10)</f>
        <v>32.038352971312797</v>
      </c>
      <c r="E219" s="22" t="s">
        <v>36</v>
      </c>
      <c r="F219" s="18">
        <v>140</v>
      </c>
      <c r="G219" s="18">
        <v>320.38352971312798</v>
      </c>
      <c r="H219" s="18">
        <v>0.7</v>
      </c>
      <c r="I219" s="18">
        <v>0.72004639323549202</v>
      </c>
      <c r="J219" s="18">
        <v>0.4</v>
      </c>
      <c r="K219" s="18">
        <v>0.64000000000000101</v>
      </c>
      <c r="L219" s="18">
        <v>0.73732718894009297</v>
      </c>
      <c r="M219" s="18">
        <v>0.2</v>
      </c>
      <c r="N219" s="18">
        <v>0.20000000000000101</v>
      </c>
      <c r="O219" s="18">
        <v>0.241935483870968</v>
      </c>
      <c r="P219" s="18">
        <v>0.24</v>
      </c>
      <c r="Q219" s="18">
        <v>0.25345622119815697</v>
      </c>
      <c r="R219" s="18">
        <v>0.2</v>
      </c>
      <c r="S219" s="18">
        <v>0.19999999999999901</v>
      </c>
      <c r="T219" s="18">
        <v>0.241935483870968</v>
      </c>
      <c r="U219" s="52"/>
      <c r="V219" s="18">
        <v>27</v>
      </c>
      <c r="W219" s="18">
        <v>4.5178000000000003</v>
      </c>
      <c r="X219" s="18">
        <v>4.9000599999999999</v>
      </c>
      <c r="Y219" s="18">
        <v>4.9409799999999997</v>
      </c>
      <c r="Z219" s="18">
        <v>5.1823100000000002</v>
      </c>
      <c r="AA219" s="18">
        <v>0.38225999999999999</v>
      </c>
      <c r="AB219" s="48">
        <v>27</v>
      </c>
      <c r="AC219" s="18">
        <v>4.8319999999999999</v>
      </c>
      <c r="AD219" s="18">
        <v>4.8702899999999998</v>
      </c>
      <c r="AE219" s="18">
        <v>3.8289999999999901E-2</v>
      </c>
      <c r="AF219" s="48">
        <f t="shared" si="100"/>
        <v>2.9770000000000074E-2</v>
      </c>
      <c r="AG219" s="18">
        <f t="shared" si="101"/>
        <v>4.0919999999999845E-2</v>
      </c>
      <c r="AH219" s="6">
        <f t="shared" si="102"/>
        <v>0.28225000000000033</v>
      </c>
    </row>
    <row r="220" spans="1:34">
      <c r="E220" s="3" t="s">
        <v>37</v>
      </c>
      <c r="F220">
        <v>140</v>
      </c>
      <c r="G220">
        <v>319.57384409019301</v>
      </c>
      <c r="H220">
        <v>0.7</v>
      </c>
      <c r="I220">
        <v>0.725317207173511</v>
      </c>
      <c r="J220">
        <v>0.4</v>
      </c>
      <c r="K220">
        <v>0.64000000000000101</v>
      </c>
      <c r="L220">
        <v>0.73732718894009297</v>
      </c>
      <c r="M220">
        <v>0.2</v>
      </c>
      <c r="N220">
        <v>0.20000000000000101</v>
      </c>
      <c r="O220">
        <v>0.241935483870968</v>
      </c>
      <c r="P220">
        <v>0.24</v>
      </c>
      <c r="Q220">
        <v>0.25345622119815697</v>
      </c>
      <c r="R220">
        <v>0.2</v>
      </c>
      <c r="S220">
        <v>0.19999999999999901</v>
      </c>
      <c r="T220">
        <v>0.241935483870968</v>
      </c>
      <c r="V220">
        <v>28</v>
      </c>
      <c r="W220">
        <v>4.1754499999999997</v>
      </c>
      <c r="X220">
        <v>4.4174499999999997</v>
      </c>
      <c r="Y220">
        <v>4.4580399999999996</v>
      </c>
      <c r="Z220">
        <v>4.69869</v>
      </c>
      <c r="AA220">
        <v>0.24199999999999999</v>
      </c>
      <c r="AB220" s="6">
        <v>28</v>
      </c>
      <c r="AC220">
        <v>4.3440000000000003</v>
      </c>
      <c r="AD220">
        <v>4.3857100000000004</v>
      </c>
      <c r="AE220">
        <v>4.1710000000000101E-2</v>
      </c>
      <c r="AF220" s="48">
        <f t="shared" si="100"/>
        <v>3.1739999999999213E-2</v>
      </c>
      <c r="AG220" s="18">
        <f t="shared" si="101"/>
        <v>4.0589999999999904E-2</v>
      </c>
      <c r="AH220" s="6">
        <f t="shared" si="102"/>
        <v>0.28124000000000038</v>
      </c>
    </row>
    <row r="221" spans="1:34" s="18" customFormat="1">
      <c r="A221" s="18">
        <v>15</v>
      </c>
      <c r="B221" s="18">
        <v>15</v>
      </c>
      <c r="D221" s="18">
        <f t="shared" ref="D221" si="116">AVERAGE(G221:G222/10)</f>
        <v>35.862272869551703</v>
      </c>
      <c r="E221" s="22" t="s">
        <v>36</v>
      </c>
      <c r="F221" s="18">
        <v>150</v>
      </c>
      <c r="G221" s="18">
        <v>358.62272869551703</v>
      </c>
      <c r="H221" s="18">
        <v>0.75</v>
      </c>
      <c r="I221" s="18">
        <v>0.77232934421370203</v>
      </c>
      <c r="J221" s="18">
        <v>0.4</v>
      </c>
      <c r="K221" s="18">
        <v>0.65600000000000103</v>
      </c>
      <c r="L221" s="18">
        <v>0.78341013824884798</v>
      </c>
      <c r="M221" s="18">
        <v>0.2</v>
      </c>
      <c r="N221" s="18">
        <v>0.2</v>
      </c>
      <c r="O221" s="18">
        <v>0.26497695852534497</v>
      </c>
      <c r="P221" s="18">
        <v>0.26400000000000001</v>
      </c>
      <c r="Q221" s="18">
        <v>0.241935483870968</v>
      </c>
      <c r="R221" s="18">
        <v>0.2</v>
      </c>
      <c r="S221" s="18">
        <v>0.192</v>
      </c>
      <c r="T221" s="18">
        <v>0.27649769585253497</v>
      </c>
      <c r="U221" s="52"/>
      <c r="V221" s="18">
        <v>29</v>
      </c>
      <c r="W221" s="18">
        <v>5.2592800000000004</v>
      </c>
      <c r="X221" s="18">
        <v>5.42896</v>
      </c>
      <c r="Y221" s="18">
        <v>5.4695400000000003</v>
      </c>
      <c r="Z221" s="18">
        <v>5.7108699999999999</v>
      </c>
      <c r="AA221" s="18">
        <v>0.16968</v>
      </c>
      <c r="AB221" s="48">
        <v>29</v>
      </c>
      <c r="AC221" s="18">
        <v>5.3520000000000003</v>
      </c>
      <c r="AD221" s="18">
        <v>5.4</v>
      </c>
      <c r="AE221" s="18">
        <v>4.7999999999999203E-2</v>
      </c>
      <c r="AF221" s="48">
        <f t="shared" si="100"/>
        <v>2.8959999999999653E-2</v>
      </c>
      <c r="AG221" s="18">
        <f t="shared" si="101"/>
        <v>4.0580000000000283E-2</v>
      </c>
      <c r="AH221" s="6">
        <f t="shared" si="102"/>
        <v>0.28190999999999988</v>
      </c>
    </row>
    <row r="222" spans="1:34">
      <c r="E222" s="3" t="s">
        <v>37</v>
      </c>
      <c r="F222">
        <v>150</v>
      </c>
      <c r="G222">
        <v>358.309249611648</v>
      </c>
      <c r="H222">
        <v>0.75</v>
      </c>
      <c r="I222">
        <v>0.77359083514626603</v>
      </c>
      <c r="J222">
        <v>0.4</v>
      </c>
      <c r="K222">
        <v>0.65600000000000103</v>
      </c>
      <c r="L222">
        <v>0.78341013824884798</v>
      </c>
      <c r="M222">
        <v>0.2</v>
      </c>
      <c r="N222">
        <v>0.2</v>
      </c>
      <c r="O222">
        <v>0.26497695852534497</v>
      </c>
      <c r="P222">
        <v>0.25600000000000001</v>
      </c>
      <c r="Q222">
        <v>0.241935483870968</v>
      </c>
      <c r="R222">
        <v>0.2</v>
      </c>
      <c r="S222">
        <v>0.2</v>
      </c>
      <c r="T222">
        <v>0.27649769585253497</v>
      </c>
      <c r="V222">
        <v>30</v>
      </c>
      <c r="W222">
        <v>5.3069300000000004</v>
      </c>
      <c r="X222">
        <v>5.5996300000000003</v>
      </c>
      <c r="Y222">
        <v>5.6412300000000002</v>
      </c>
      <c r="Z222">
        <v>5.8822200000000002</v>
      </c>
      <c r="AA222">
        <v>0.29270000000000002</v>
      </c>
      <c r="AB222" s="6">
        <v>30</v>
      </c>
      <c r="AC222">
        <v>5.52</v>
      </c>
      <c r="AD222">
        <v>5.5685700000000002</v>
      </c>
      <c r="AE222">
        <v>4.8569999999999801E-2</v>
      </c>
      <c r="AF222" s="48">
        <f t="shared" si="100"/>
        <v>3.1060000000000088E-2</v>
      </c>
      <c r="AG222" s="18">
        <f t="shared" si="101"/>
        <v>4.1599999999999859E-2</v>
      </c>
      <c r="AH222" s="6">
        <f t="shared" si="102"/>
        <v>0.2825899999999999</v>
      </c>
    </row>
    <row r="223" spans="1:34" s="18" customFormat="1">
      <c r="A223" s="18">
        <v>16</v>
      </c>
      <c r="B223" s="18">
        <v>16</v>
      </c>
      <c r="D223" s="18">
        <f t="shared" ref="D223" si="117">AVERAGE(G223:G224/10)</f>
        <v>39.4410357489568</v>
      </c>
      <c r="E223" s="22" t="s">
        <v>36</v>
      </c>
      <c r="F223" s="18">
        <v>160</v>
      </c>
      <c r="G223" s="18">
        <v>394.41035748956801</v>
      </c>
      <c r="H223" s="18">
        <v>0.8</v>
      </c>
      <c r="I223" s="18">
        <v>0.82254097201725096</v>
      </c>
      <c r="J223" s="18">
        <v>0.4</v>
      </c>
      <c r="K223" s="18">
        <v>0.68000000000000105</v>
      </c>
      <c r="L223" s="18">
        <v>0.73732718894009197</v>
      </c>
      <c r="M223" s="18">
        <v>0.2</v>
      </c>
      <c r="N223" s="18">
        <v>0.19999999999999901</v>
      </c>
      <c r="O223" s="18">
        <v>0.218894009216589</v>
      </c>
      <c r="P223" s="18">
        <v>0.26400000000000001</v>
      </c>
      <c r="Q223" s="18">
        <v>0.27649769585253597</v>
      </c>
      <c r="R223" s="18">
        <v>0.2</v>
      </c>
      <c r="S223" s="18">
        <v>0.216000000000001</v>
      </c>
      <c r="T223" s="18">
        <v>0.241935483870967</v>
      </c>
      <c r="U223" s="52"/>
      <c r="V223" s="18">
        <v>31</v>
      </c>
      <c r="W223" s="18">
        <v>5.09368</v>
      </c>
      <c r="X223" s="18">
        <v>5.4059799999999996</v>
      </c>
      <c r="Y223" s="18">
        <v>5.4472399999999999</v>
      </c>
      <c r="Z223" s="18">
        <v>5.6885700000000003</v>
      </c>
      <c r="AA223" s="18">
        <v>0.31230000000000002</v>
      </c>
      <c r="AB223" s="48">
        <v>31</v>
      </c>
      <c r="AC223" s="18">
        <v>5.32</v>
      </c>
      <c r="AD223" s="18">
        <v>5.3765700000000001</v>
      </c>
      <c r="AE223" s="18">
        <v>5.6569999999998899E-2</v>
      </c>
      <c r="AF223" s="48">
        <f t="shared" si="100"/>
        <v>2.9409999999999492E-2</v>
      </c>
      <c r="AG223" s="18">
        <f t="shared" si="101"/>
        <v>4.1260000000000296E-2</v>
      </c>
      <c r="AH223" s="6">
        <f t="shared" si="102"/>
        <v>0.28259000000000079</v>
      </c>
    </row>
    <row r="224" spans="1:34">
      <c r="E224" s="3" t="s">
        <v>37</v>
      </c>
      <c r="F224">
        <v>160</v>
      </c>
      <c r="G224">
        <v>394.34997294223399</v>
      </c>
      <c r="H224">
        <v>0.8</v>
      </c>
      <c r="I224">
        <v>0.82802580376720403</v>
      </c>
      <c r="J224">
        <v>0.4</v>
      </c>
      <c r="K224">
        <v>0.68000000000000105</v>
      </c>
      <c r="L224">
        <v>0.73732718894009197</v>
      </c>
      <c r="M224">
        <v>0.2</v>
      </c>
      <c r="N224">
        <v>0.19999999999999901</v>
      </c>
      <c r="O224">
        <v>0.218894009216589</v>
      </c>
      <c r="P224">
        <v>0.27200000000000102</v>
      </c>
      <c r="Q224">
        <v>0.27649769585253597</v>
      </c>
      <c r="R224">
        <v>0.2</v>
      </c>
      <c r="S224">
        <v>0.20799999999999999</v>
      </c>
      <c r="T224">
        <v>0.241935483870967</v>
      </c>
      <c r="V224">
        <v>32</v>
      </c>
      <c r="W224">
        <v>5.9176200000000003</v>
      </c>
      <c r="X224">
        <v>6.2248599999999996</v>
      </c>
      <c r="Y224">
        <v>6.2657800000000003</v>
      </c>
      <c r="Z224">
        <v>6.5074399999999999</v>
      </c>
      <c r="AA224">
        <v>0.30723999999999901</v>
      </c>
      <c r="AB224" s="6">
        <v>32</v>
      </c>
      <c r="AC224">
        <v>6.1440000000000001</v>
      </c>
      <c r="AD224">
        <v>6.1948600000000003</v>
      </c>
      <c r="AE224">
        <v>5.0859999999999198E-2</v>
      </c>
      <c r="AF224" s="48">
        <f t="shared" si="100"/>
        <v>2.9999999999999361E-2</v>
      </c>
      <c r="AG224" s="18">
        <f t="shared" si="101"/>
        <v>4.0920000000000734E-2</v>
      </c>
      <c r="AH224" s="6">
        <f t="shared" si="102"/>
        <v>0.28258000000000028</v>
      </c>
    </row>
    <row r="225" spans="1:34" s="18" customFormat="1">
      <c r="A225" s="18">
        <v>17</v>
      </c>
      <c r="B225" s="18">
        <v>17</v>
      </c>
      <c r="D225" s="18">
        <f t="shared" ref="D225" si="118">AVERAGE(G225:G226/10)</f>
        <v>41.681716676096997</v>
      </c>
      <c r="E225" s="22" t="s">
        <v>36</v>
      </c>
      <c r="F225" s="18">
        <v>170</v>
      </c>
      <c r="G225" s="18">
        <v>416.81716676097</v>
      </c>
      <c r="H225" s="18">
        <v>0.85</v>
      </c>
      <c r="I225" s="18">
        <v>0.88169458060980299</v>
      </c>
      <c r="J225" s="18">
        <v>0.4</v>
      </c>
      <c r="K225" s="18">
        <v>0.66400000000000203</v>
      </c>
      <c r="L225" s="18">
        <v>0.73732718894009197</v>
      </c>
      <c r="M225" s="18">
        <v>0.2</v>
      </c>
      <c r="N225" s="18">
        <v>0.192</v>
      </c>
      <c r="O225" s="18">
        <v>0.241935483870967</v>
      </c>
      <c r="P225" s="18">
        <v>0.28000000000000103</v>
      </c>
      <c r="Q225" s="18">
        <v>0.25345622119815697</v>
      </c>
      <c r="R225" s="18">
        <v>0.2</v>
      </c>
      <c r="S225" s="18">
        <v>0.192</v>
      </c>
      <c r="T225" s="18">
        <v>0.241935483870968</v>
      </c>
      <c r="U225" s="52"/>
      <c r="V225" s="18">
        <v>33</v>
      </c>
      <c r="W225" s="18">
        <v>5.2153499999999999</v>
      </c>
      <c r="X225" s="18">
        <v>5.4543100000000004</v>
      </c>
      <c r="Y225" s="18">
        <v>5.4959100000000003</v>
      </c>
      <c r="Z225" s="18">
        <v>5.7379100000000003</v>
      </c>
      <c r="AA225" s="18">
        <v>0.238960000000001</v>
      </c>
      <c r="AB225" s="48">
        <v>33</v>
      </c>
      <c r="AC225" s="18">
        <v>5.36</v>
      </c>
      <c r="AD225" s="18">
        <v>5.4245700000000001</v>
      </c>
      <c r="AE225" s="18">
        <v>6.4569999999998906E-2</v>
      </c>
      <c r="AF225" s="48">
        <f t="shared" si="100"/>
        <v>2.9740000000000322E-2</v>
      </c>
      <c r="AG225" s="18">
        <f t="shared" si="101"/>
        <v>4.1599999999999859E-2</v>
      </c>
      <c r="AH225" s="6">
        <f t="shared" si="102"/>
        <v>0.28359999999999985</v>
      </c>
    </row>
    <row r="226" spans="1:34">
      <c r="E226" s="3" t="s">
        <v>37</v>
      </c>
      <c r="F226">
        <v>170</v>
      </c>
      <c r="G226">
        <v>416.76716866101702</v>
      </c>
      <c r="H226">
        <v>0.85</v>
      </c>
      <c r="I226">
        <v>0.86855950153787398</v>
      </c>
      <c r="J226">
        <v>0.4</v>
      </c>
      <c r="K226">
        <v>0.66400000000000203</v>
      </c>
      <c r="L226">
        <v>0.73732718894009197</v>
      </c>
      <c r="M226">
        <v>0.2</v>
      </c>
      <c r="N226">
        <v>0.2</v>
      </c>
      <c r="O226">
        <v>0.241935483870967</v>
      </c>
      <c r="P226">
        <v>0.27200000000000102</v>
      </c>
      <c r="Q226">
        <v>0.25345622119815697</v>
      </c>
      <c r="R226">
        <v>0.2</v>
      </c>
      <c r="S226">
        <v>0.192</v>
      </c>
      <c r="T226">
        <v>0.241935483870968</v>
      </c>
      <c r="V226">
        <v>34</v>
      </c>
      <c r="W226">
        <v>4.3846400000000001</v>
      </c>
      <c r="X226">
        <v>4.5600699999999996</v>
      </c>
      <c r="Y226">
        <v>4.6009900000000004</v>
      </c>
      <c r="Z226">
        <v>4.8416499999999996</v>
      </c>
      <c r="AA226">
        <v>0.17543</v>
      </c>
      <c r="AB226" s="6">
        <v>34</v>
      </c>
      <c r="AC226">
        <v>4.4880000000000004</v>
      </c>
      <c r="AD226">
        <v>4.5314300000000003</v>
      </c>
      <c r="AE226">
        <v>4.3429999999999899E-2</v>
      </c>
      <c r="AF226" s="48">
        <f t="shared" si="100"/>
        <v>2.8639999999999333E-2</v>
      </c>
      <c r="AG226" s="18">
        <f t="shared" si="101"/>
        <v>4.0920000000000734E-2</v>
      </c>
      <c r="AH226" s="6">
        <f t="shared" si="102"/>
        <v>0.28157999999999994</v>
      </c>
    </row>
    <row r="227" spans="1:34" s="18" customFormat="1">
      <c r="A227" s="18">
        <v>18</v>
      </c>
      <c r="B227" s="18">
        <v>18</v>
      </c>
      <c r="D227" s="18">
        <f t="shared" ref="D227" si="119">AVERAGE(G227:G228/10)</f>
        <v>40.7397001407099</v>
      </c>
      <c r="E227" s="22" t="s">
        <v>36</v>
      </c>
      <c r="F227" s="18">
        <v>180</v>
      </c>
      <c r="G227" s="18">
        <v>407.39700140709903</v>
      </c>
      <c r="H227" s="18">
        <v>0.9</v>
      </c>
      <c r="I227" s="18">
        <v>0.92168382187742304</v>
      </c>
      <c r="J227" s="18">
        <v>0.4</v>
      </c>
      <c r="K227" s="18">
        <v>0.64</v>
      </c>
      <c r="L227" s="18">
        <v>0.69124423963133597</v>
      </c>
      <c r="M227" s="18">
        <v>0.2</v>
      </c>
      <c r="N227" s="18">
        <v>0.2</v>
      </c>
      <c r="O227" s="18">
        <v>0.230414746543779</v>
      </c>
      <c r="P227" s="18">
        <v>0.24</v>
      </c>
      <c r="Q227" s="18">
        <v>0.218894009216589</v>
      </c>
      <c r="R227" s="18">
        <v>0.2</v>
      </c>
      <c r="S227" s="18">
        <v>0.19999999999999901</v>
      </c>
      <c r="T227" s="18">
        <v>0.241935483870968</v>
      </c>
      <c r="U227" s="52"/>
      <c r="V227" s="18">
        <v>35</v>
      </c>
      <c r="W227" s="18">
        <v>4.4333099999999996</v>
      </c>
      <c r="X227" s="18">
        <v>4.6908599999999998</v>
      </c>
      <c r="Y227" s="18">
        <v>4.7314400000000001</v>
      </c>
      <c r="Z227" s="18">
        <v>4.9724399999999997</v>
      </c>
      <c r="AA227" s="18">
        <v>0.25755</v>
      </c>
      <c r="AB227" s="48">
        <v>35</v>
      </c>
      <c r="AC227" s="18">
        <v>4.6239999999999997</v>
      </c>
      <c r="AD227" s="18">
        <v>4.6611399999999996</v>
      </c>
      <c r="AE227" s="18">
        <v>3.7139999999999999E-2</v>
      </c>
      <c r="AF227" s="48">
        <f t="shared" si="100"/>
        <v>2.9720000000000191E-2</v>
      </c>
      <c r="AG227" s="18">
        <f t="shared" si="101"/>
        <v>4.0580000000000283E-2</v>
      </c>
      <c r="AH227" s="6">
        <f t="shared" si="102"/>
        <v>0.28157999999999994</v>
      </c>
    </row>
    <row r="228" spans="1:34">
      <c r="E228" s="3" t="s">
        <v>37</v>
      </c>
      <c r="F228">
        <v>180</v>
      </c>
      <c r="G228">
        <v>407.936610356252</v>
      </c>
      <c r="H228">
        <v>0.9</v>
      </c>
      <c r="I228">
        <v>0.93358130240946502</v>
      </c>
      <c r="J228">
        <v>0.4</v>
      </c>
      <c r="K228">
        <v>0.64</v>
      </c>
      <c r="L228">
        <v>0.69124423963133597</v>
      </c>
      <c r="M228">
        <v>0.2</v>
      </c>
      <c r="N228">
        <v>0.2</v>
      </c>
      <c r="O228">
        <v>0.230414746543779</v>
      </c>
      <c r="P228">
        <v>0.24</v>
      </c>
      <c r="Q228">
        <v>0.218894009216589</v>
      </c>
      <c r="R228">
        <v>0.2</v>
      </c>
      <c r="S228">
        <v>0.19999999999999901</v>
      </c>
      <c r="T228">
        <v>0.241935483870968</v>
      </c>
      <c r="V228">
        <v>36</v>
      </c>
      <c r="W228">
        <v>5.0054699999999999</v>
      </c>
      <c r="X228">
        <v>5.2853300000000001</v>
      </c>
      <c r="Y228">
        <v>5.3262499999999999</v>
      </c>
      <c r="Z228">
        <v>5.5669000000000004</v>
      </c>
      <c r="AA228">
        <v>0.27986</v>
      </c>
      <c r="AB228" s="6">
        <v>36</v>
      </c>
      <c r="AC228">
        <v>5.2080000000000002</v>
      </c>
      <c r="AD228">
        <v>5.2537099999999999</v>
      </c>
      <c r="AE228">
        <v>4.57099999999988E-2</v>
      </c>
      <c r="AF228" s="48">
        <f t="shared" si="100"/>
        <v>3.1620000000000203E-2</v>
      </c>
      <c r="AG228" s="18">
        <f t="shared" si="101"/>
        <v>4.0919999999999845E-2</v>
      </c>
      <c r="AH228" s="6">
        <f t="shared" si="102"/>
        <v>0.28157000000000032</v>
      </c>
    </row>
    <row r="229" spans="1:34" s="18" customFormat="1">
      <c r="A229" s="18">
        <v>19</v>
      </c>
      <c r="B229" s="18">
        <v>19</v>
      </c>
      <c r="D229" s="18">
        <f t="shared" ref="D229" si="120">AVERAGE(G229:G230/10)</f>
        <v>44.689839520190205</v>
      </c>
      <c r="E229" s="22" t="s">
        <v>36</v>
      </c>
      <c r="F229" s="18">
        <v>190</v>
      </c>
      <c r="G229" s="18">
        <v>446.89839520190202</v>
      </c>
      <c r="H229" s="18">
        <v>0.95</v>
      </c>
      <c r="I229" s="18">
        <v>0.97340590446198405</v>
      </c>
      <c r="J229" s="18">
        <v>0.4</v>
      </c>
      <c r="K229" s="18">
        <v>0.65600000000000103</v>
      </c>
      <c r="L229" s="18">
        <v>0.73732718894009297</v>
      </c>
      <c r="M229" s="18">
        <v>0.2</v>
      </c>
      <c r="N229" s="18">
        <v>0.2</v>
      </c>
      <c r="O229" s="18">
        <v>0.26497695852534497</v>
      </c>
      <c r="P229" s="18">
        <v>0.248</v>
      </c>
      <c r="Q229" s="18">
        <v>0.230414746543779</v>
      </c>
      <c r="R229" s="18">
        <v>0.2</v>
      </c>
      <c r="S229" s="18">
        <v>0.20799999999999999</v>
      </c>
      <c r="T229" s="18">
        <v>0.241935483870968</v>
      </c>
      <c r="U229" s="52"/>
      <c r="V229" s="18">
        <v>37</v>
      </c>
      <c r="W229" s="18">
        <v>4.2896799999999997</v>
      </c>
      <c r="X229" s="18">
        <v>4.61212</v>
      </c>
      <c r="Y229" s="18">
        <v>4.6527000000000003</v>
      </c>
      <c r="Z229" s="18">
        <v>4.8933499999999999</v>
      </c>
      <c r="AA229" s="18">
        <v>0.32244</v>
      </c>
      <c r="AB229" s="48">
        <v>37</v>
      </c>
      <c r="AC229" s="18">
        <v>4.5279999999999996</v>
      </c>
      <c r="AD229" s="18">
        <v>4.58</v>
      </c>
      <c r="AE229" s="18">
        <v>5.1999999999999602E-2</v>
      </c>
      <c r="AF229" s="48">
        <f t="shared" si="100"/>
        <v>3.2119999999999926E-2</v>
      </c>
      <c r="AG229" s="18">
        <f t="shared" si="101"/>
        <v>4.0580000000000283E-2</v>
      </c>
      <c r="AH229" s="6">
        <f t="shared" si="102"/>
        <v>0.28122999999999987</v>
      </c>
    </row>
    <row r="230" spans="1:34">
      <c r="E230" s="3" t="s">
        <v>37</v>
      </c>
      <c r="F230">
        <v>190</v>
      </c>
      <c r="G230">
        <v>446.59508815662002</v>
      </c>
      <c r="H230">
        <v>0.95</v>
      </c>
      <c r="I230">
        <v>0.98748379164911204</v>
      </c>
      <c r="J230">
        <v>0.4</v>
      </c>
      <c r="K230">
        <v>0.65600000000000103</v>
      </c>
      <c r="L230">
        <v>0.73732718894009297</v>
      </c>
      <c r="M230">
        <v>0.2</v>
      </c>
      <c r="N230">
        <v>0.2</v>
      </c>
      <c r="O230">
        <v>0.26497695852534497</v>
      </c>
      <c r="P230">
        <v>0.248</v>
      </c>
      <c r="Q230">
        <v>0.230414746543779</v>
      </c>
      <c r="R230">
        <v>0.2</v>
      </c>
      <c r="S230">
        <v>0.20799999999999999</v>
      </c>
      <c r="T230">
        <v>0.241935483870968</v>
      </c>
      <c r="V230">
        <v>38</v>
      </c>
      <c r="W230">
        <v>5.1927000000000003</v>
      </c>
      <c r="X230">
        <v>5.4093600000000004</v>
      </c>
      <c r="Y230">
        <v>5.4499399999999998</v>
      </c>
      <c r="Z230">
        <v>5.6919500000000003</v>
      </c>
      <c r="AA230">
        <v>0.21665999999999999</v>
      </c>
      <c r="AB230" s="6">
        <v>38</v>
      </c>
      <c r="AC230">
        <v>5.3360000000000003</v>
      </c>
      <c r="AD230">
        <v>5.38</v>
      </c>
      <c r="AE230">
        <v>4.39999999999987E-2</v>
      </c>
      <c r="AF230" s="48">
        <f t="shared" si="100"/>
        <v>2.9360000000000497E-2</v>
      </c>
      <c r="AG230" s="18">
        <f t="shared" si="101"/>
        <v>4.0579999999999394E-2</v>
      </c>
      <c r="AH230" s="6">
        <f t="shared" si="102"/>
        <v>0.2825899999999999</v>
      </c>
    </row>
    <row r="231" spans="1:34" s="18" customFormat="1">
      <c r="A231" s="18">
        <v>20</v>
      </c>
      <c r="B231" s="18">
        <v>20</v>
      </c>
      <c r="D231" s="18">
        <f t="shared" ref="D231" si="121">AVERAGE(G231:G232/10)</f>
        <v>45.810014851481299</v>
      </c>
      <c r="E231" s="22" t="s">
        <v>36</v>
      </c>
      <c r="F231" s="18">
        <v>200</v>
      </c>
      <c r="G231" s="18">
        <v>458.10014851481299</v>
      </c>
      <c r="H231" s="18">
        <v>1</v>
      </c>
      <c r="I231" s="18">
        <v>1.0276712166184601</v>
      </c>
      <c r="J231" s="18">
        <v>0.4</v>
      </c>
      <c r="K231" s="18">
        <v>0.64800000000000102</v>
      </c>
      <c r="L231" s="18">
        <v>0.76036866359446997</v>
      </c>
      <c r="M231" s="18">
        <v>0.2</v>
      </c>
      <c r="N231" s="18">
        <v>0.2</v>
      </c>
      <c r="O231" s="18">
        <v>0.241935483870968</v>
      </c>
      <c r="P231" s="18">
        <v>0.247999999999999</v>
      </c>
      <c r="Q231" s="18">
        <v>0.25345622119815597</v>
      </c>
      <c r="R231" s="18">
        <v>0.2</v>
      </c>
      <c r="S231" s="18">
        <v>0.20000000000000101</v>
      </c>
      <c r="T231" s="18">
        <v>0.26497695852534597</v>
      </c>
      <c r="U231" s="52"/>
      <c r="V231" s="18">
        <v>39</v>
      </c>
      <c r="W231" s="18">
        <v>4.27278</v>
      </c>
      <c r="X231" s="18">
        <v>4.5452000000000004</v>
      </c>
      <c r="Y231" s="18">
        <v>4.5857799999999997</v>
      </c>
      <c r="Z231" s="18">
        <v>4.8271100000000002</v>
      </c>
      <c r="AA231" s="18">
        <v>0.27242</v>
      </c>
      <c r="AB231" s="48">
        <v>39</v>
      </c>
      <c r="AC231" s="18">
        <v>4.4560000000000004</v>
      </c>
      <c r="AD231" s="18">
        <v>4.5125700000000002</v>
      </c>
      <c r="AE231" s="18">
        <v>5.6569999999999801E-2</v>
      </c>
      <c r="AF231" s="48">
        <f t="shared" si="100"/>
        <v>3.2630000000000159E-2</v>
      </c>
      <c r="AG231" s="18">
        <f t="shared" si="101"/>
        <v>4.0579999999999394E-2</v>
      </c>
      <c r="AH231" s="6">
        <f t="shared" si="102"/>
        <v>0.28190999999999988</v>
      </c>
    </row>
    <row r="232" spans="1:34">
      <c r="E232" s="3" t="s">
        <v>37</v>
      </c>
      <c r="F232">
        <v>200</v>
      </c>
      <c r="G232">
        <v>459.24005623801997</v>
      </c>
      <c r="H232">
        <v>1</v>
      </c>
      <c r="I232">
        <v>1.0428378944338701</v>
      </c>
      <c r="J232">
        <v>0.4</v>
      </c>
      <c r="K232">
        <v>0.64800000000000102</v>
      </c>
      <c r="L232">
        <v>0.76036866359446997</v>
      </c>
      <c r="M232">
        <v>0.2</v>
      </c>
      <c r="N232">
        <v>0.2</v>
      </c>
      <c r="O232">
        <v>0.241935483870968</v>
      </c>
      <c r="P232">
        <v>0.247999999999999</v>
      </c>
      <c r="Q232">
        <v>0.25345622119815597</v>
      </c>
      <c r="R232">
        <v>0.2</v>
      </c>
      <c r="S232">
        <v>0.20000000000000101</v>
      </c>
      <c r="T232">
        <v>0.26497695852534597</v>
      </c>
      <c r="V232">
        <v>40</v>
      </c>
      <c r="W232">
        <v>4.8587999999999996</v>
      </c>
      <c r="X232">
        <v>5.2021899999999999</v>
      </c>
      <c r="Y232">
        <v>5.2431099999999997</v>
      </c>
      <c r="Z232">
        <v>5.4847799999999998</v>
      </c>
      <c r="AA232">
        <v>0.34338999999999997</v>
      </c>
      <c r="AB232" s="6">
        <v>40</v>
      </c>
      <c r="AC232">
        <v>5.1280000000000001</v>
      </c>
      <c r="AD232">
        <v>5.17143</v>
      </c>
      <c r="AE232">
        <v>4.3429999999998997E-2</v>
      </c>
      <c r="AF232" s="48">
        <f t="shared" si="100"/>
        <v>3.0759999999999899E-2</v>
      </c>
      <c r="AG232" s="18">
        <f t="shared" si="101"/>
        <v>4.0919999999999845E-2</v>
      </c>
      <c r="AH232" s="6">
        <f t="shared" si="102"/>
        <v>0.2825899999999999</v>
      </c>
    </row>
    <row r="233" spans="1:34" s="18" customFormat="1">
      <c r="A233" s="18">
        <v>21</v>
      </c>
      <c r="B233" s="18">
        <v>1</v>
      </c>
      <c r="D233" s="18">
        <f t="shared" ref="D233" si="122">AVERAGE(G233:G234/10)</f>
        <v>2.50360623329553</v>
      </c>
      <c r="E233" s="22" t="s">
        <v>36</v>
      </c>
      <c r="F233" s="18">
        <v>10</v>
      </c>
      <c r="G233" s="18">
        <v>25.0360623329553</v>
      </c>
      <c r="H233" s="18">
        <v>0.05</v>
      </c>
      <c r="I233" s="18">
        <v>5.12308300185964E-2</v>
      </c>
      <c r="J233" s="18">
        <v>0.4</v>
      </c>
      <c r="K233" s="18">
        <v>0.6</v>
      </c>
      <c r="L233" s="18">
        <v>0.79493087557603703</v>
      </c>
      <c r="M233" s="18">
        <v>0.2</v>
      </c>
      <c r="N233" s="18">
        <v>0.28799999999999898</v>
      </c>
      <c r="O233" s="18">
        <v>0.230414746543779</v>
      </c>
      <c r="P233" s="18">
        <v>9.6000000000000099E-2</v>
      </c>
      <c r="Q233" s="18">
        <v>0.32258064516128998</v>
      </c>
      <c r="R233" s="18">
        <v>0.2</v>
      </c>
      <c r="S233" s="18">
        <v>0.216</v>
      </c>
      <c r="T233" s="18">
        <v>0.241935483870968</v>
      </c>
      <c r="U233" s="52"/>
      <c r="V233" t="s">
        <v>38</v>
      </c>
      <c r="W233" s="55"/>
      <c r="X233" s="55"/>
      <c r="Y233" s="55"/>
      <c r="Z233" s="55"/>
      <c r="AA233" s="55">
        <f>AVERAGE(AA193:AA232)</f>
        <v>0.29356175000000007</v>
      </c>
      <c r="AB233" s="54"/>
      <c r="AC233" s="55"/>
      <c r="AD233" s="55"/>
      <c r="AE233" s="55">
        <f>AVERAGE(AE193:AE232)</f>
        <v>4.6728499999999493E-2</v>
      </c>
      <c r="AF233" s="54">
        <f t="shared" ref="AF233:AH233" si="123">AVERAGE(AF193:AF232)</f>
        <v>3.0553499999999945E-2</v>
      </c>
      <c r="AG233" s="55">
        <f t="shared" si="123"/>
        <v>4.0971500000000008E-2</v>
      </c>
      <c r="AH233" s="54">
        <f t="shared" ref="AH233" si="124">AVERAGE(AH193:AH232)</f>
        <v>0.28233474999999997</v>
      </c>
    </row>
    <row r="234" spans="1:34">
      <c r="E234" s="3" t="s">
        <v>37</v>
      </c>
      <c r="F234">
        <v>10</v>
      </c>
      <c r="G234">
        <v>25.285659022850702</v>
      </c>
      <c r="H234">
        <v>0.05</v>
      </c>
      <c r="I234">
        <v>5.2377027193713802E-2</v>
      </c>
      <c r="J234">
        <v>0.4</v>
      </c>
      <c r="K234">
        <v>0.6</v>
      </c>
      <c r="L234">
        <v>0.79493087557603703</v>
      </c>
      <c r="M234">
        <v>0.2</v>
      </c>
      <c r="N234">
        <v>0.151999999999999</v>
      </c>
      <c r="O234">
        <v>0.230414746543779</v>
      </c>
      <c r="P234">
        <v>0.28000000000000003</v>
      </c>
      <c r="Q234">
        <v>0.32258064516128998</v>
      </c>
      <c r="R234">
        <v>0.2</v>
      </c>
      <c r="S234">
        <v>0.16800000000000001</v>
      </c>
      <c r="T234">
        <v>0.241935483870968</v>
      </c>
      <c r="V234" s="18" t="s">
        <v>39</v>
      </c>
      <c r="AA234">
        <f>STDEV(AA193:AA232)</f>
        <v>7.0123719930270403E-2</v>
      </c>
      <c r="AE234">
        <f>STDEV(AE193:AE232)</f>
        <v>9.203618449506748E-3</v>
      </c>
      <c r="AF234" s="6">
        <f t="shared" ref="AF234:AH234" si="125">STDEV(AF193:AF232)</f>
        <v>1.7201737389891066E-3</v>
      </c>
      <c r="AG234">
        <f t="shared" si="125"/>
        <v>4.6899538021894378E-4</v>
      </c>
      <c r="AH234" s="6">
        <f t="shared" ref="AH234" si="126">STDEV(AH193:AH232)</f>
        <v>1.0205151728164715E-3</v>
      </c>
    </row>
    <row r="235" spans="1:34" s="18" customFormat="1">
      <c r="A235" s="18">
        <v>22</v>
      </c>
      <c r="B235" s="18">
        <v>2</v>
      </c>
      <c r="D235" s="18">
        <f t="shared" ref="D235" si="127">AVERAGE(G235:G236/10)</f>
        <v>4.4575310000171395</v>
      </c>
      <c r="E235" s="22" t="s">
        <v>36</v>
      </c>
      <c r="F235" s="18">
        <v>20</v>
      </c>
      <c r="G235" s="18">
        <v>44.575310000171399</v>
      </c>
      <c r="H235" s="18">
        <v>0.1</v>
      </c>
      <c r="I235" s="18">
        <v>0.102421491643746</v>
      </c>
      <c r="J235" s="18">
        <v>0.4</v>
      </c>
      <c r="K235" s="18">
        <v>0.56799999999999995</v>
      </c>
      <c r="L235" s="18">
        <v>0.71428571428571397</v>
      </c>
      <c r="M235" s="18">
        <v>0.2</v>
      </c>
      <c r="N235" s="18">
        <v>0.224</v>
      </c>
      <c r="O235" s="18">
        <v>0.21889400921659</v>
      </c>
      <c r="P235" s="18">
        <v>0.12</v>
      </c>
      <c r="Q235" s="18">
        <v>0.27649769585253497</v>
      </c>
      <c r="R235" s="18">
        <v>0.2</v>
      </c>
      <c r="S235" s="18">
        <v>0.22399999999999901</v>
      </c>
      <c r="T235" s="18">
        <v>0.21889400921659</v>
      </c>
      <c r="U235" s="52"/>
      <c r="V235" t="s">
        <v>40</v>
      </c>
      <c r="AA235" s="18">
        <f>AA234/SQRT(40)</f>
        <v>1.1087533649169911E-2</v>
      </c>
      <c r="AB235" s="48"/>
      <c r="AE235" s="18">
        <f>AE234/SQRT(40)</f>
        <v>1.4552198507794363E-3</v>
      </c>
      <c r="AF235" s="48">
        <f t="shared" ref="AF235:AH235" si="128">AF234/SQRT(40)</f>
        <v>2.7198334932067823E-4</v>
      </c>
      <c r="AG235" s="18">
        <f t="shared" si="128"/>
        <v>7.4154680679427043E-5</v>
      </c>
      <c r="AH235" s="48">
        <f t="shared" ref="AH235" si="129">AH234/SQRT(40)</f>
        <v>1.6135761664302003E-4</v>
      </c>
    </row>
    <row r="236" spans="1:34">
      <c r="E236" s="3" t="s">
        <v>37</v>
      </c>
      <c r="F236">
        <v>20</v>
      </c>
      <c r="G236">
        <v>44.415747596288398</v>
      </c>
      <c r="H236">
        <v>0.1</v>
      </c>
      <c r="I236">
        <v>0.102959087431799</v>
      </c>
      <c r="J236">
        <v>0.4</v>
      </c>
      <c r="K236">
        <v>0.56799999999999995</v>
      </c>
      <c r="L236">
        <v>0.71428571428571397</v>
      </c>
      <c r="M236">
        <v>0.2</v>
      </c>
      <c r="N236">
        <v>0.17599999999999999</v>
      </c>
      <c r="O236">
        <v>0.21889400921659</v>
      </c>
      <c r="P236">
        <v>0.224</v>
      </c>
      <c r="Q236">
        <v>0.27649769585253497</v>
      </c>
      <c r="R236">
        <v>0.2</v>
      </c>
      <c r="S236">
        <v>0.16799999999999901</v>
      </c>
      <c r="T236">
        <v>0.21889400921659</v>
      </c>
      <c r="V236" s="18"/>
    </row>
    <row r="237" spans="1:34" s="18" customFormat="1">
      <c r="A237" s="18">
        <v>23</v>
      </c>
      <c r="B237" s="18">
        <v>3</v>
      </c>
      <c r="D237" s="18">
        <f t="shared" ref="D237" si="130">AVERAGE(G237:G238/10)</f>
        <v>6.9553880497702592</v>
      </c>
      <c r="E237" s="22" t="s">
        <v>36</v>
      </c>
      <c r="F237" s="18">
        <v>30</v>
      </c>
      <c r="G237" s="18">
        <v>69.553880497702593</v>
      </c>
      <c r="H237" s="18">
        <v>0.15</v>
      </c>
      <c r="I237" s="18">
        <v>0.15307348869201601</v>
      </c>
      <c r="J237" s="18">
        <v>0.4</v>
      </c>
      <c r="K237" s="18">
        <v>0.60799999999999998</v>
      </c>
      <c r="L237" s="18">
        <v>0.70276497695852602</v>
      </c>
      <c r="M237" s="18">
        <v>0.2</v>
      </c>
      <c r="N237" s="18">
        <v>0.17599999999999999</v>
      </c>
      <c r="O237" s="18">
        <v>0.230414746543778</v>
      </c>
      <c r="P237" s="18">
        <v>0.25599999999999901</v>
      </c>
      <c r="Q237" s="18">
        <v>0.241935483870968</v>
      </c>
      <c r="R237" s="18">
        <v>0.2</v>
      </c>
      <c r="S237" s="18">
        <v>0.17599999999999999</v>
      </c>
      <c r="T237" s="18">
        <v>0.230414746543779</v>
      </c>
      <c r="U237" s="52"/>
      <c r="V237" t="s">
        <v>41</v>
      </c>
      <c r="AA237" s="18">
        <f>MAX(AA193:AA232)</f>
        <v>0.436</v>
      </c>
      <c r="AB237" s="48"/>
      <c r="AE237" s="18">
        <f>MAX(AE193:AE232)</f>
        <v>6.4569999999998906E-2</v>
      </c>
      <c r="AF237" s="48">
        <f t="shared" ref="AF237:AH237" si="131">MAX(AF193:AF232)</f>
        <v>3.7139999999999951E-2</v>
      </c>
      <c r="AG237" s="18">
        <f t="shared" si="131"/>
        <v>4.2950000000000266E-2</v>
      </c>
      <c r="AH237" s="48">
        <f t="shared" ref="AH237" si="132">MAX(AH193:AH232)</f>
        <v>0.28664999999999985</v>
      </c>
    </row>
    <row r="238" spans="1:34">
      <c r="E238" s="3" t="s">
        <v>37</v>
      </c>
      <c r="F238">
        <v>30</v>
      </c>
      <c r="G238">
        <v>69.5347728142183</v>
      </c>
      <c r="H238">
        <v>0.15</v>
      </c>
      <c r="I238">
        <v>0.15391758999018601</v>
      </c>
      <c r="J238">
        <v>0.4</v>
      </c>
      <c r="K238">
        <v>0.60799999999999998</v>
      </c>
      <c r="L238">
        <v>0.70276497695852602</v>
      </c>
      <c r="M238">
        <v>0.2</v>
      </c>
      <c r="N238">
        <v>0.17599999999999999</v>
      </c>
      <c r="O238">
        <v>0.230414746543778</v>
      </c>
      <c r="P238">
        <v>0.248</v>
      </c>
      <c r="Q238">
        <v>0.241935483870968</v>
      </c>
      <c r="R238">
        <v>0.2</v>
      </c>
      <c r="S238">
        <v>0.183999999999999</v>
      </c>
      <c r="T238">
        <v>0.230414746543779</v>
      </c>
      <c r="V238" s="18" t="s">
        <v>42</v>
      </c>
      <c r="AA238">
        <f>MIN(AA193:AA232)</f>
        <v>0.16968</v>
      </c>
      <c r="AE238">
        <f>MIN(AE193:AE232)</f>
        <v>2.68599999999992E-2</v>
      </c>
      <c r="AF238" s="6">
        <f t="shared" ref="AF238:AH238" si="133">MIN(AF193:AF232)</f>
        <v>2.7670000000000528E-2</v>
      </c>
      <c r="AG238">
        <f t="shared" si="133"/>
        <v>4.0579999999999394E-2</v>
      </c>
      <c r="AH238" s="6">
        <f t="shared" ref="AH238" si="134">MIN(AH193:AH232)</f>
        <v>0.28122999999999987</v>
      </c>
    </row>
    <row r="239" spans="1:34" s="18" customFormat="1">
      <c r="A239" s="18">
        <v>24</v>
      </c>
      <c r="B239" s="18">
        <v>4</v>
      </c>
      <c r="D239" s="18">
        <f t="shared" ref="D239" si="135">AVERAGE(G239:G240/10)</f>
        <v>9.9899227739154295</v>
      </c>
      <c r="E239" s="22" t="s">
        <v>36</v>
      </c>
      <c r="F239" s="18">
        <v>40</v>
      </c>
      <c r="G239" s="18">
        <v>99.899227739154298</v>
      </c>
      <c r="H239" s="18">
        <v>0.2</v>
      </c>
      <c r="I239" s="18">
        <v>0.207397535693261</v>
      </c>
      <c r="J239" s="18">
        <v>0.4</v>
      </c>
      <c r="K239" s="18">
        <v>0.65600000000000103</v>
      </c>
      <c r="L239" s="18">
        <v>0.78341013824884798</v>
      </c>
      <c r="M239" s="18">
        <v>0.2</v>
      </c>
      <c r="N239" s="18">
        <v>0.184</v>
      </c>
      <c r="O239" s="18">
        <v>0.241935483870968</v>
      </c>
      <c r="P239" s="18">
        <v>0.28799999999999898</v>
      </c>
      <c r="Q239" s="18">
        <v>0.26497695852534497</v>
      </c>
      <c r="R239" s="18">
        <v>0.2</v>
      </c>
      <c r="S239" s="18">
        <v>0.184000000000001</v>
      </c>
      <c r="T239" s="18">
        <v>0.27649769585253497</v>
      </c>
      <c r="U239" s="52"/>
      <c r="AB239" s="48"/>
      <c r="AF239" s="48"/>
      <c r="AH239" s="48"/>
    </row>
    <row r="240" spans="1:34">
      <c r="E240" s="3" t="s">
        <v>37</v>
      </c>
      <c r="F240">
        <v>40</v>
      </c>
      <c r="G240">
        <v>99.614069900571096</v>
      </c>
      <c r="H240">
        <v>0.2</v>
      </c>
      <c r="I240">
        <v>0.20481217237959001</v>
      </c>
      <c r="J240">
        <v>0.4</v>
      </c>
      <c r="K240">
        <v>0.64800000000000102</v>
      </c>
      <c r="L240">
        <v>0.78341013824884798</v>
      </c>
      <c r="M240">
        <v>0.2</v>
      </c>
      <c r="N240">
        <v>0.17599999999999999</v>
      </c>
      <c r="O240">
        <v>0.241935483870968</v>
      </c>
      <c r="P240">
        <v>0.28799999999999898</v>
      </c>
      <c r="Q240">
        <v>0.26497695852534497</v>
      </c>
      <c r="R240">
        <v>0.2</v>
      </c>
      <c r="S240">
        <v>0.184000000000001</v>
      </c>
      <c r="T240">
        <v>0.27649769585253497</v>
      </c>
    </row>
    <row r="241" spans="1:34" s="18" customFormat="1">
      <c r="A241" s="18">
        <v>25</v>
      </c>
      <c r="B241" s="18">
        <v>5</v>
      </c>
      <c r="D241" s="18">
        <f t="shared" ref="D241" si="136">AVERAGE(G241:G242/10)</f>
        <v>11.5349333439804</v>
      </c>
      <c r="E241" s="22" t="s">
        <v>36</v>
      </c>
      <c r="F241" s="18">
        <v>50</v>
      </c>
      <c r="G241" s="18">
        <v>115.349333439804</v>
      </c>
      <c r="H241" s="18">
        <v>0.25</v>
      </c>
      <c r="I241" s="18">
        <v>0.25818404141920598</v>
      </c>
      <c r="J241" s="18">
        <v>0.4</v>
      </c>
      <c r="K241" s="18">
        <v>0.63200000000000101</v>
      </c>
      <c r="L241" s="18">
        <v>0.74884792626728103</v>
      </c>
      <c r="M241" s="18">
        <v>0.2</v>
      </c>
      <c r="N241" s="18">
        <v>0.192000000000001</v>
      </c>
      <c r="O241" s="18">
        <v>0.241935483870968</v>
      </c>
      <c r="P241" s="18">
        <v>0.247999999999999</v>
      </c>
      <c r="Q241" s="18">
        <v>0.26497695852534497</v>
      </c>
      <c r="R241" s="18">
        <v>0.2</v>
      </c>
      <c r="S241" s="18">
        <v>0.192</v>
      </c>
      <c r="T241" s="18">
        <v>0.241935483870968</v>
      </c>
      <c r="U241" s="52"/>
      <c r="AB241" s="48"/>
      <c r="AF241" s="48"/>
      <c r="AH241" s="48"/>
    </row>
    <row r="242" spans="1:34">
      <c r="E242" s="3" t="s">
        <v>37</v>
      </c>
      <c r="F242">
        <v>50</v>
      </c>
      <c r="G242">
        <v>116.629358261349</v>
      </c>
      <c r="H242">
        <v>0.25</v>
      </c>
      <c r="I242">
        <v>0.25721907108483999</v>
      </c>
      <c r="J242">
        <v>0.4</v>
      </c>
      <c r="K242">
        <v>0.63200000000000101</v>
      </c>
      <c r="L242">
        <v>0.74884792626728103</v>
      </c>
      <c r="M242">
        <v>0.2</v>
      </c>
      <c r="N242">
        <v>0.192000000000001</v>
      </c>
      <c r="O242">
        <v>0.241935483870968</v>
      </c>
      <c r="P242">
        <v>0.247999999999999</v>
      </c>
      <c r="Q242">
        <v>0.26497695852534497</v>
      </c>
      <c r="R242">
        <v>0.2</v>
      </c>
      <c r="S242">
        <v>0.192</v>
      </c>
      <c r="T242">
        <v>0.241935483870968</v>
      </c>
    </row>
    <row r="243" spans="1:34" s="18" customFormat="1">
      <c r="A243" s="18">
        <v>26</v>
      </c>
      <c r="B243" s="18">
        <v>6</v>
      </c>
      <c r="D243" s="18">
        <f t="shared" ref="D243" si="137">AVERAGE(G243:G244/10)</f>
        <v>12.856649978700801</v>
      </c>
      <c r="E243" s="22" t="s">
        <v>36</v>
      </c>
      <c r="F243" s="18">
        <v>60</v>
      </c>
      <c r="G243" s="18">
        <v>128.56649978700801</v>
      </c>
      <c r="H243" s="18">
        <v>0.3</v>
      </c>
      <c r="I243" s="18">
        <v>0.31238123004990098</v>
      </c>
      <c r="J243" s="18">
        <v>0.4</v>
      </c>
      <c r="K243" s="18">
        <v>0.59199999999999997</v>
      </c>
      <c r="L243" s="18">
        <v>0.70276497695852502</v>
      </c>
      <c r="M243" s="18">
        <v>0.2</v>
      </c>
      <c r="N243" s="18">
        <v>0.191999999999999</v>
      </c>
      <c r="O243" s="18">
        <v>0.25345622119815697</v>
      </c>
      <c r="P243" s="18">
        <v>0.20799999999999999</v>
      </c>
      <c r="Q243" s="18">
        <v>0.207373271889401</v>
      </c>
      <c r="R243" s="18">
        <v>0.2</v>
      </c>
      <c r="S243" s="18">
        <v>0.192</v>
      </c>
      <c r="T243" s="18">
        <v>0.241935483870967</v>
      </c>
      <c r="U243" s="52"/>
      <c r="AB243" s="48"/>
      <c r="AF243" s="48"/>
      <c r="AH243" s="48"/>
    </row>
    <row r="244" spans="1:34">
      <c r="E244" s="3" t="s">
        <v>37</v>
      </c>
      <c r="F244">
        <v>60</v>
      </c>
      <c r="G244">
        <v>128.558165019928</v>
      </c>
      <c r="H244">
        <v>0.3</v>
      </c>
      <c r="I244">
        <v>0.31119173829067398</v>
      </c>
      <c r="J244">
        <v>0.4</v>
      </c>
      <c r="K244">
        <v>0.59199999999999997</v>
      </c>
      <c r="L244">
        <v>0.70276497695852502</v>
      </c>
      <c r="M244">
        <v>0.2</v>
      </c>
      <c r="N244">
        <v>0.191999999999999</v>
      </c>
      <c r="O244">
        <v>0.25345622119815697</v>
      </c>
      <c r="P244">
        <v>0.216</v>
      </c>
      <c r="Q244">
        <v>0.207373271889401</v>
      </c>
      <c r="R244">
        <v>0.2</v>
      </c>
      <c r="S244">
        <v>0.184</v>
      </c>
      <c r="T244">
        <v>0.241935483870967</v>
      </c>
    </row>
    <row r="245" spans="1:34" s="18" customFormat="1">
      <c r="A245" s="18">
        <v>27</v>
      </c>
      <c r="B245" s="18">
        <v>7</v>
      </c>
      <c r="D245" s="18">
        <f t="shared" ref="D245" si="138">AVERAGE(G245:G246/10)</f>
        <v>18.066263644395399</v>
      </c>
      <c r="E245" s="22" t="s">
        <v>36</v>
      </c>
      <c r="F245" s="18">
        <v>70</v>
      </c>
      <c r="G245" s="18">
        <v>180.662636443954</v>
      </c>
      <c r="H245" s="18">
        <v>0.35</v>
      </c>
      <c r="I245" s="18">
        <v>0.37828181775223901</v>
      </c>
      <c r="J245" s="18">
        <v>0.4</v>
      </c>
      <c r="K245" s="18">
        <v>0.68800000000000106</v>
      </c>
      <c r="L245" s="18">
        <v>0.78341013824884798</v>
      </c>
      <c r="M245" s="18">
        <v>0.2</v>
      </c>
      <c r="N245" s="18">
        <v>0.224000000000001</v>
      </c>
      <c r="O245" s="18">
        <v>0.230414746543778</v>
      </c>
      <c r="P245" s="18">
        <v>0.26400000000000001</v>
      </c>
      <c r="Q245" s="18">
        <v>0.29953917050691298</v>
      </c>
      <c r="R245" s="18">
        <v>0.2</v>
      </c>
      <c r="S245" s="18">
        <v>0.19999999999999901</v>
      </c>
      <c r="T245" s="18">
        <v>0.25345622119815697</v>
      </c>
      <c r="U245" s="52"/>
      <c r="AB245" s="48"/>
      <c r="AF245" s="48"/>
      <c r="AH245" s="48"/>
    </row>
    <row r="246" spans="1:34">
      <c r="E246" s="3" t="s">
        <v>37</v>
      </c>
      <c r="F246">
        <v>70</v>
      </c>
      <c r="G246">
        <v>179.60524464014</v>
      </c>
      <c r="H246">
        <v>0.35</v>
      </c>
      <c r="I246">
        <v>0.36289100312195899</v>
      </c>
      <c r="J246">
        <v>0.4</v>
      </c>
      <c r="K246">
        <v>0.68000000000000105</v>
      </c>
      <c r="L246">
        <v>0.78341013824884798</v>
      </c>
      <c r="M246">
        <v>0.2</v>
      </c>
      <c r="N246">
        <v>0.192000000000001</v>
      </c>
      <c r="O246">
        <v>0.230414746543778</v>
      </c>
      <c r="P246">
        <v>0.30399999999999999</v>
      </c>
      <c r="Q246">
        <v>0.29953917050691298</v>
      </c>
      <c r="R246">
        <v>0.2</v>
      </c>
      <c r="S246">
        <v>0.183999999999999</v>
      </c>
      <c r="T246">
        <v>0.25345622119815697</v>
      </c>
    </row>
    <row r="247" spans="1:34" s="18" customFormat="1">
      <c r="A247" s="18">
        <v>28</v>
      </c>
      <c r="B247" s="18">
        <v>8</v>
      </c>
      <c r="D247" s="18">
        <f t="shared" ref="D247" si="139">AVERAGE(G247:G248/10)</f>
        <v>19.881396499492201</v>
      </c>
      <c r="E247" s="22" t="s">
        <v>36</v>
      </c>
      <c r="F247" s="18">
        <v>80</v>
      </c>
      <c r="G247" s="18">
        <v>198.813964994922</v>
      </c>
      <c r="H247" s="18">
        <v>0.4</v>
      </c>
      <c r="I247" s="18">
        <v>0.41508329177317199</v>
      </c>
      <c r="J247" s="18">
        <v>0.4</v>
      </c>
      <c r="K247" s="18">
        <v>0.66400000000000103</v>
      </c>
      <c r="L247" s="18">
        <v>0.76036866359446997</v>
      </c>
      <c r="M247" s="18">
        <v>0.2</v>
      </c>
      <c r="N247" s="18">
        <v>0.184</v>
      </c>
      <c r="O247" s="18">
        <v>0.25345622119815697</v>
      </c>
      <c r="P247" s="18">
        <v>0.28799999999999898</v>
      </c>
      <c r="Q247" s="18">
        <v>0.25345622119815697</v>
      </c>
      <c r="R247" s="18">
        <v>0.2</v>
      </c>
      <c r="S247" s="18">
        <v>0.192000000000001</v>
      </c>
      <c r="T247" s="18">
        <v>0.25345622119815697</v>
      </c>
      <c r="U247" s="52"/>
      <c r="AB247" s="48"/>
      <c r="AF247" s="48"/>
      <c r="AH247" s="48"/>
    </row>
    <row r="248" spans="1:34">
      <c r="E248" s="3" t="s">
        <v>37</v>
      </c>
      <c r="F248">
        <v>80</v>
      </c>
      <c r="G248">
        <v>200.528051985151</v>
      </c>
      <c r="H248">
        <v>0.4</v>
      </c>
      <c r="I248">
        <v>0.415513952801838</v>
      </c>
      <c r="J248">
        <v>0.4</v>
      </c>
      <c r="K248">
        <v>0.67200000000000104</v>
      </c>
      <c r="L248">
        <v>0.76036866359446997</v>
      </c>
      <c r="M248">
        <v>0.2</v>
      </c>
      <c r="N248">
        <v>0.2</v>
      </c>
      <c r="O248">
        <v>0.25345622119815697</v>
      </c>
      <c r="P248">
        <v>0.27999999999999903</v>
      </c>
      <c r="Q248">
        <v>0.25345622119815697</v>
      </c>
      <c r="R248">
        <v>0.2</v>
      </c>
      <c r="S248">
        <v>0.192000000000001</v>
      </c>
      <c r="T248">
        <v>0.25345622119815697</v>
      </c>
    </row>
    <row r="249" spans="1:34" s="18" customFormat="1">
      <c r="A249" s="18">
        <v>29</v>
      </c>
      <c r="B249" s="18">
        <v>9</v>
      </c>
      <c r="D249" s="18">
        <f t="shared" ref="D249" si="140">AVERAGE(G249:G250/10)</f>
        <v>23.7053633881237</v>
      </c>
      <c r="E249" s="22" t="s">
        <v>36</v>
      </c>
      <c r="F249" s="18">
        <v>90</v>
      </c>
      <c r="G249" s="18">
        <v>237.053633881237</v>
      </c>
      <c r="H249" s="18">
        <v>0.45</v>
      </c>
      <c r="I249" s="18">
        <v>0.47203444787183502</v>
      </c>
      <c r="J249" s="18">
        <v>0.4</v>
      </c>
      <c r="K249" s="18">
        <v>0.70399999999999996</v>
      </c>
      <c r="L249" s="18">
        <v>0.78341013824884798</v>
      </c>
      <c r="M249" s="18">
        <v>0.2</v>
      </c>
      <c r="N249" s="18">
        <v>0.19999999999999901</v>
      </c>
      <c r="O249" s="18">
        <v>0.25345622119815697</v>
      </c>
      <c r="P249" s="18">
        <v>0.28799999999999998</v>
      </c>
      <c r="Q249" s="18">
        <v>0.31105990783410098</v>
      </c>
      <c r="R249" s="18">
        <v>0.2</v>
      </c>
      <c r="S249" s="18">
        <v>0.216</v>
      </c>
      <c r="T249" s="18">
        <v>0.21889400921659</v>
      </c>
      <c r="U249" s="52"/>
      <c r="AB249" s="48"/>
      <c r="AF249" s="48"/>
      <c r="AH249" s="48"/>
    </row>
    <row r="250" spans="1:34">
      <c r="E250" s="3" t="s">
        <v>37</v>
      </c>
      <c r="F250">
        <v>90</v>
      </c>
      <c r="G250">
        <v>236.99456644394101</v>
      </c>
      <c r="H250">
        <v>0.45</v>
      </c>
      <c r="I250">
        <v>0.46670871892087001</v>
      </c>
      <c r="J250">
        <v>0.4</v>
      </c>
      <c r="K250">
        <v>0.69599999999999995</v>
      </c>
      <c r="L250">
        <v>0.78341013824884798</v>
      </c>
      <c r="M250">
        <v>0.2</v>
      </c>
      <c r="N250">
        <v>0.19999999999999901</v>
      </c>
      <c r="O250">
        <v>0.25345622119815697</v>
      </c>
      <c r="P250">
        <v>0.30399999999999999</v>
      </c>
      <c r="Q250">
        <v>0.31105990783410098</v>
      </c>
      <c r="R250">
        <v>0.2</v>
      </c>
      <c r="S250">
        <v>0.192</v>
      </c>
      <c r="T250">
        <v>0.21889400921659</v>
      </c>
    </row>
    <row r="251" spans="1:34" s="18" customFormat="1">
      <c r="A251" s="18">
        <v>30</v>
      </c>
      <c r="B251" s="18">
        <v>10</v>
      </c>
      <c r="D251" s="18">
        <f t="shared" ref="D251" si="141">AVERAGE(G251:G252/10)</f>
        <v>22.211214773845001</v>
      </c>
      <c r="E251" s="22" t="s">
        <v>36</v>
      </c>
      <c r="F251" s="18">
        <v>100</v>
      </c>
      <c r="G251" s="18">
        <v>222.11214773845001</v>
      </c>
      <c r="H251" s="18">
        <v>0.5</v>
      </c>
      <c r="I251" s="18">
        <v>0.51896967702913299</v>
      </c>
      <c r="J251" s="18">
        <v>0.4</v>
      </c>
      <c r="K251" s="18">
        <v>0.624000000000001</v>
      </c>
      <c r="L251" s="18">
        <v>0.69124423963133497</v>
      </c>
      <c r="M251" s="18">
        <v>0.2</v>
      </c>
      <c r="N251" s="18">
        <v>0.2</v>
      </c>
      <c r="O251" s="18">
        <v>0.218894009216589</v>
      </c>
      <c r="P251" s="18">
        <v>0.23200000000000001</v>
      </c>
      <c r="Q251" s="18">
        <v>0.230414746543779</v>
      </c>
      <c r="R251" s="18">
        <v>0.2</v>
      </c>
      <c r="S251" s="18">
        <v>0.192</v>
      </c>
      <c r="T251" s="18">
        <v>0.241935483870967</v>
      </c>
      <c r="U251" s="52"/>
      <c r="AB251" s="48"/>
      <c r="AF251" s="48"/>
      <c r="AH251" s="48"/>
    </row>
    <row r="252" spans="1:34">
      <c r="E252" s="3" t="s">
        <v>37</v>
      </c>
      <c r="F252">
        <v>100</v>
      </c>
      <c r="G252">
        <v>222.41447752630401</v>
      </c>
      <c r="H252">
        <v>0.5</v>
      </c>
      <c r="I252">
        <v>0.51743444430491803</v>
      </c>
      <c r="J252">
        <v>0.4</v>
      </c>
      <c r="K252">
        <v>0.624000000000001</v>
      </c>
      <c r="L252">
        <v>0.69124423963133497</v>
      </c>
      <c r="M252">
        <v>0.2</v>
      </c>
      <c r="N252">
        <v>0.2</v>
      </c>
      <c r="O252">
        <v>0.218894009216589</v>
      </c>
      <c r="P252">
        <v>0.224</v>
      </c>
      <c r="Q252">
        <v>0.230414746543779</v>
      </c>
      <c r="R252">
        <v>0.2</v>
      </c>
      <c r="S252">
        <v>0.2</v>
      </c>
      <c r="T252">
        <v>0.241935483870967</v>
      </c>
    </row>
    <row r="253" spans="1:34" s="18" customFormat="1">
      <c r="A253" s="18">
        <v>31</v>
      </c>
      <c r="B253" s="18">
        <v>11</v>
      </c>
      <c r="D253" s="18">
        <f t="shared" ref="D253" si="142">AVERAGE(G253:G254/10)</f>
        <v>27.729257652613398</v>
      </c>
      <c r="E253" s="22" t="s">
        <v>36</v>
      </c>
      <c r="F253" s="18">
        <v>110</v>
      </c>
      <c r="G253" s="18">
        <v>277.29257652613398</v>
      </c>
      <c r="H253" s="18">
        <v>0.55000000000000004</v>
      </c>
      <c r="I253" s="18">
        <v>0.57015338124602999</v>
      </c>
      <c r="J253" s="18">
        <v>0.4</v>
      </c>
      <c r="K253" s="18">
        <v>0.68</v>
      </c>
      <c r="L253" s="18">
        <v>0.78341013824884798</v>
      </c>
      <c r="M253" s="18">
        <v>0.2</v>
      </c>
      <c r="N253" s="18">
        <v>0.191999999999999</v>
      </c>
      <c r="O253" s="18">
        <v>0.25345622119815697</v>
      </c>
      <c r="P253" s="18">
        <v>0.28799999999999998</v>
      </c>
      <c r="Q253" s="18">
        <v>0.27649769585253497</v>
      </c>
      <c r="R253" s="18">
        <v>0.2</v>
      </c>
      <c r="S253" s="18">
        <v>0.2</v>
      </c>
      <c r="T253" s="18">
        <v>0.25345622119815697</v>
      </c>
      <c r="U253" s="52"/>
      <c r="AB253" s="48"/>
      <c r="AF253" s="48"/>
      <c r="AH253" s="48"/>
    </row>
    <row r="254" spans="1:34">
      <c r="E254" s="3" t="s">
        <v>37</v>
      </c>
      <c r="F254">
        <v>110</v>
      </c>
      <c r="G254">
        <v>276.99987542100303</v>
      </c>
      <c r="H254">
        <v>0.55000000000000004</v>
      </c>
      <c r="I254">
        <v>0.56808055518311595</v>
      </c>
      <c r="J254">
        <v>0.4</v>
      </c>
      <c r="K254">
        <v>0.68</v>
      </c>
      <c r="L254">
        <v>0.78341013824884798</v>
      </c>
      <c r="M254">
        <v>0.2</v>
      </c>
      <c r="N254">
        <v>0.191999999999999</v>
      </c>
      <c r="O254">
        <v>0.25345622119815697</v>
      </c>
      <c r="P254">
        <v>0.28799999999999998</v>
      </c>
      <c r="Q254">
        <v>0.27649769585253497</v>
      </c>
      <c r="R254">
        <v>0.2</v>
      </c>
      <c r="S254">
        <v>0.2</v>
      </c>
      <c r="T254">
        <v>0.25345622119815697</v>
      </c>
    </row>
    <row r="255" spans="1:34" s="18" customFormat="1">
      <c r="A255" s="18">
        <v>32</v>
      </c>
      <c r="B255" s="18">
        <v>12</v>
      </c>
      <c r="D255" s="18">
        <f t="shared" ref="D255" si="143">AVERAGE(G255:G256/10)</f>
        <v>26.666384460983103</v>
      </c>
      <c r="E255" s="22" t="s">
        <v>36</v>
      </c>
      <c r="F255" s="18">
        <v>120</v>
      </c>
      <c r="G255" s="18">
        <v>266.66384460983102</v>
      </c>
      <c r="H255" s="18">
        <v>0.6</v>
      </c>
      <c r="I255" s="18">
        <v>0.62074164707588897</v>
      </c>
      <c r="J255" s="18">
        <v>0.4</v>
      </c>
      <c r="K255" s="18">
        <v>0.61599999999999999</v>
      </c>
      <c r="L255" s="18">
        <v>0.73732718894009297</v>
      </c>
      <c r="M255" s="18">
        <v>0.2</v>
      </c>
      <c r="N255" s="18">
        <v>0.2</v>
      </c>
      <c r="O255" s="18">
        <v>0.25345622119815697</v>
      </c>
      <c r="P255" s="18">
        <v>0.224</v>
      </c>
      <c r="Q255" s="18">
        <v>0.207373271889401</v>
      </c>
      <c r="R255" s="18">
        <v>0.2</v>
      </c>
      <c r="S255" s="18">
        <v>0.191999999999999</v>
      </c>
      <c r="T255" s="18">
        <v>0.27649769585253497</v>
      </c>
      <c r="U255" s="52"/>
      <c r="AB255" s="48"/>
      <c r="AF255" s="48"/>
      <c r="AH255" s="48"/>
    </row>
    <row r="256" spans="1:34">
      <c r="E256" s="3" t="s">
        <v>37</v>
      </c>
      <c r="F256">
        <v>120</v>
      </c>
      <c r="G256">
        <v>265.94672799857898</v>
      </c>
      <c r="H256">
        <v>0.6</v>
      </c>
      <c r="I256">
        <v>0.61795501861763602</v>
      </c>
      <c r="J256">
        <v>0.4</v>
      </c>
      <c r="K256">
        <v>0.624</v>
      </c>
      <c r="L256">
        <v>0.73732718894009297</v>
      </c>
      <c r="M256">
        <v>0.2</v>
      </c>
      <c r="N256">
        <v>0.2</v>
      </c>
      <c r="O256">
        <v>0.25345622119815697</v>
      </c>
      <c r="P256">
        <v>0.224</v>
      </c>
      <c r="Q256">
        <v>0.207373271889401</v>
      </c>
      <c r="R256">
        <v>0.2</v>
      </c>
      <c r="S256">
        <v>0.19999999999999901</v>
      </c>
      <c r="T256">
        <v>0.27649769585253497</v>
      </c>
    </row>
    <row r="257" spans="1:34" s="18" customFormat="1">
      <c r="A257" s="18">
        <v>33</v>
      </c>
      <c r="B257" s="18">
        <v>13</v>
      </c>
      <c r="D257" s="18">
        <f t="shared" ref="D257" si="144">AVERAGE(G257:G258/10)</f>
        <v>30.8827851604964</v>
      </c>
      <c r="E257" s="22" t="s">
        <v>36</v>
      </c>
      <c r="F257" s="18">
        <v>130</v>
      </c>
      <c r="G257" s="18">
        <v>308.827851604964</v>
      </c>
      <c r="H257" s="18">
        <v>0.65</v>
      </c>
      <c r="I257" s="18">
        <v>0.66578790479461303</v>
      </c>
      <c r="J257" s="18">
        <v>0.4</v>
      </c>
      <c r="K257" s="18">
        <v>0.65600000000000003</v>
      </c>
      <c r="L257" s="18">
        <v>0.73732718894009297</v>
      </c>
      <c r="M257" s="18">
        <v>0.2</v>
      </c>
      <c r="N257" s="18">
        <v>0.19999999999999901</v>
      </c>
      <c r="O257" s="18">
        <v>0.230414746543778</v>
      </c>
      <c r="P257" s="18">
        <v>0.26400000000000001</v>
      </c>
      <c r="Q257" s="18">
        <v>0.25345622119815697</v>
      </c>
      <c r="R257" s="18">
        <v>0.2</v>
      </c>
      <c r="S257" s="18">
        <v>0.192</v>
      </c>
      <c r="T257" s="18">
        <v>0.25345622119815697</v>
      </c>
      <c r="U257" s="52"/>
      <c r="AB257" s="48"/>
      <c r="AF257" s="48"/>
      <c r="AH257" s="48"/>
    </row>
    <row r="258" spans="1:34">
      <c r="E258" s="3" t="s">
        <v>37</v>
      </c>
      <c r="F258">
        <v>130</v>
      </c>
      <c r="G258">
        <v>309.648634193644</v>
      </c>
      <c r="H258">
        <v>0.65</v>
      </c>
      <c r="I258">
        <v>0.70410385717609703</v>
      </c>
      <c r="J258">
        <v>0.4</v>
      </c>
      <c r="K258">
        <v>0.65600000000000003</v>
      </c>
      <c r="L258">
        <v>0.73732718894009297</v>
      </c>
      <c r="M258">
        <v>0.2</v>
      </c>
      <c r="N258">
        <v>0.17599999999999899</v>
      </c>
      <c r="O258">
        <v>0.230414746543778</v>
      </c>
      <c r="P258">
        <v>0.28000000000000003</v>
      </c>
      <c r="Q258">
        <v>0.25345622119815697</v>
      </c>
      <c r="R258">
        <v>0.2</v>
      </c>
      <c r="S258">
        <v>0.2</v>
      </c>
      <c r="T258">
        <v>0.25345622119815697</v>
      </c>
    </row>
    <row r="259" spans="1:34" s="18" customFormat="1">
      <c r="A259" s="18">
        <v>34</v>
      </c>
      <c r="B259" s="18">
        <v>14</v>
      </c>
      <c r="D259" s="18">
        <f t="shared" ref="D259" si="145">AVERAGE(G259:G260/10)</f>
        <v>33.800550817962304</v>
      </c>
      <c r="E259" s="22" t="s">
        <v>36</v>
      </c>
      <c r="F259" s="18">
        <v>140</v>
      </c>
      <c r="G259" s="18">
        <v>338.00550817962301</v>
      </c>
      <c r="H259" s="18">
        <v>0.7</v>
      </c>
      <c r="I259" s="18">
        <v>0.71849193800197497</v>
      </c>
      <c r="J259" s="18">
        <v>0.4</v>
      </c>
      <c r="K259" s="18">
        <v>0.66400000000000103</v>
      </c>
      <c r="L259" s="18">
        <v>0.74884792626728103</v>
      </c>
      <c r="M259" s="18">
        <v>0.2</v>
      </c>
      <c r="N259" s="18">
        <v>0.19999999999999901</v>
      </c>
      <c r="O259" s="18">
        <v>0.241935483870968</v>
      </c>
      <c r="P259" s="18">
        <v>0.25600000000000001</v>
      </c>
      <c r="Q259" s="18">
        <v>0.26497695852534497</v>
      </c>
      <c r="R259" s="18">
        <v>0.2</v>
      </c>
      <c r="S259" s="18">
        <v>0.20800000000000099</v>
      </c>
      <c r="T259" s="18">
        <v>0.241935483870968</v>
      </c>
      <c r="U259" s="52"/>
      <c r="AB259" s="48"/>
      <c r="AF259" s="48"/>
      <c r="AH259" s="48"/>
    </row>
    <row r="260" spans="1:34">
      <c r="E260" s="3" t="s">
        <v>37</v>
      </c>
      <c r="F260">
        <v>140</v>
      </c>
      <c r="G260">
        <v>336.41281384769002</v>
      </c>
      <c r="H260">
        <v>0.7</v>
      </c>
      <c r="I260">
        <v>0.72515683616398996</v>
      </c>
      <c r="J260">
        <v>0.4</v>
      </c>
      <c r="K260">
        <v>0.65600000000000103</v>
      </c>
      <c r="L260">
        <v>0.74884792626728103</v>
      </c>
      <c r="M260">
        <v>0.2</v>
      </c>
      <c r="N260">
        <v>0.19999999999999901</v>
      </c>
      <c r="O260">
        <v>0.241935483870968</v>
      </c>
      <c r="P260">
        <v>0.26400000000000001</v>
      </c>
      <c r="Q260">
        <v>0.26497695852534497</v>
      </c>
      <c r="R260">
        <v>0.2</v>
      </c>
      <c r="S260">
        <v>0.192000000000001</v>
      </c>
      <c r="T260">
        <v>0.241935483870968</v>
      </c>
    </row>
    <row r="261" spans="1:34" s="18" customFormat="1">
      <c r="A261" s="18">
        <v>35</v>
      </c>
      <c r="B261" s="18">
        <v>15</v>
      </c>
      <c r="D261" s="18">
        <f t="shared" ref="D261" si="146">AVERAGE(G261:G262/10)</f>
        <v>35.839381305977597</v>
      </c>
      <c r="E261" s="22" t="s">
        <v>36</v>
      </c>
      <c r="F261" s="18">
        <v>150</v>
      </c>
      <c r="G261" s="18">
        <v>358.39381305977599</v>
      </c>
      <c r="H261" s="18">
        <v>0.75</v>
      </c>
      <c r="I261" s="18">
        <v>0.77598443825294805</v>
      </c>
      <c r="J261" s="18">
        <v>0.4</v>
      </c>
      <c r="K261" s="18">
        <v>0.65600000000000203</v>
      </c>
      <c r="L261" s="18">
        <v>0.77188940092165803</v>
      </c>
      <c r="M261" s="18">
        <v>0.2</v>
      </c>
      <c r="N261" s="18">
        <v>0.192</v>
      </c>
      <c r="O261" s="18">
        <v>0.25345622119815697</v>
      </c>
      <c r="P261" s="18">
        <v>0.26400000000000101</v>
      </c>
      <c r="Q261" s="18">
        <v>0.241935483870968</v>
      </c>
      <c r="R261" s="18">
        <v>0.2</v>
      </c>
      <c r="S261" s="18">
        <v>0.2</v>
      </c>
      <c r="T261" s="18">
        <v>0.27649769585253398</v>
      </c>
      <c r="U261" s="52"/>
      <c r="AB261" s="48"/>
      <c r="AF261" s="48"/>
      <c r="AH261" s="48"/>
    </row>
    <row r="262" spans="1:34">
      <c r="E262" s="3" t="s">
        <v>37</v>
      </c>
      <c r="F262">
        <v>150</v>
      </c>
      <c r="G262">
        <v>355.82720087301402</v>
      </c>
      <c r="H262">
        <v>0.75</v>
      </c>
      <c r="I262">
        <v>0.76902664290000899</v>
      </c>
      <c r="J262">
        <v>0.4</v>
      </c>
      <c r="K262">
        <v>0.64800000000000202</v>
      </c>
      <c r="L262">
        <v>0.77188940092165803</v>
      </c>
      <c r="M262">
        <v>0.2</v>
      </c>
      <c r="N262">
        <v>0.2</v>
      </c>
      <c r="O262">
        <v>0.25345622119815697</v>
      </c>
      <c r="P262">
        <v>0.256000000000001</v>
      </c>
      <c r="Q262">
        <v>0.241935483870968</v>
      </c>
      <c r="R262">
        <v>0.2</v>
      </c>
      <c r="S262">
        <v>0.192</v>
      </c>
      <c r="T262">
        <v>0.27649769585253398</v>
      </c>
    </row>
    <row r="263" spans="1:34" s="18" customFormat="1">
      <c r="A263" s="18">
        <v>36</v>
      </c>
      <c r="B263" s="18">
        <v>16</v>
      </c>
      <c r="D263" s="18">
        <f t="shared" ref="D263" si="147">AVERAGE(G263:G264/10)</f>
        <v>37.968766089389405</v>
      </c>
      <c r="E263" s="22" t="s">
        <v>36</v>
      </c>
      <c r="F263" s="18">
        <v>160</v>
      </c>
      <c r="G263" s="18">
        <v>379.68766089389402</v>
      </c>
      <c r="H263" s="18">
        <v>0.8</v>
      </c>
      <c r="I263" s="18">
        <v>0.82204971215571698</v>
      </c>
      <c r="J263" s="18">
        <v>0.4</v>
      </c>
      <c r="K263" s="18">
        <v>0.64800000000000002</v>
      </c>
      <c r="L263" s="18">
        <v>0.74884792626728103</v>
      </c>
      <c r="M263" s="18">
        <v>0.2</v>
      </c>
      <c r="N263" s="18">
        <v>0.19999999999999901</v>
      </c>
      <c r="O263" s="18">
        <v>0.25345622119815697</v>
      </c>
      <c r="P263" s="18">
        <v>0.25600000000000001</v>
      </c>
      <c r="Q263" s="18">
        <v>0.218894009216591</v>
      </c>
      <c r="R263" s="18">
        <v>0.2</v>
      </c>
      <c r="S263" s="18">
        <v>0.192</v>
      </c>
      <c r="T263" s="18">
        <v>0.27649769585253398</v>
      </c>
      <c r="U263" s="52"/>
      <c r="AB263" s="48"/>
      <c r="AF263" s="48"/>
      <c r="AH263" s="48"/>
    </row>
    <row r="264" spans="1:34">
      <c r="E264" s="3" t="s">
        <v>37</v>
      </c>
      <c r="F264">
        <v>160</v>
      </c>
      <c r="G264">
        <v>379.82078149799099</v>
      </c>
      <c r="H264">
        <v>0.8</v>
      </c>
      <c r="I264">
        <v>0.82953355762511205</v>
      </c>
      <c r="J264">
        <v>0.4</v>
      </c>
      <c r="K264">
        <v>0.64800000000000002</v>
      </c>
      <c r="L264">
        <v>0.74884792626728103</v>
      </c>
      <c r="M264">
        <v>0.2</v>
      </c>
      <c r="N264">
        <v>0.19999999999999901</v>
      </c>
      <c r="O264">
        <v>0.25345622119815697</v>
      </c>
      <c r="P264">
        <v>0.248</v>
      </c>
      <c r="Q264">
        <v>0.218894009216591</v>
      </c>
      <c r="R264">
        <v>0.2</v>
      </c>
      <c r="S264">
        <v>0.2</v>
      </c>
      <c r="T264">
        <v>0.27649769585253398</v>
      </c>
    </row>
    <row r="265" spans="1:34" s="18" customFormat="1">
      <c r="A265" s="18">
        <v>37</v>
      </c>
      <c r="B265" s="18">
        <v>17</v>
      </c>
      <c r="D265" s="18">
        <f t="shared" ref="D265" si="148">AVERAGE(G265:G266/10)</f>
        <v>39.111455223040295</v>
      </c>
      <c r="E265" s="22" t="s">
        <v>36</v>
      </c>
      <c r="F265" s="18">
        <v>170</v>
      </c>
      <c r="G265" s="18">
        <v>391.11455223040298</v>
      </c>
      <c r="H265" s="18">
        <v>0.85</v>
      </c>
      <c r="I265" s="18">
        <v>0.87579390667261203</v>
      </c>
      <c r="J265" s="18">
        <v>0.4</v>
      </c>
      <c r="K265" s="18">
        <v>0.64800000000000102</v>
      </c>
      <c r="L265" s="18">
        <v>0.72580645161290203</v>
      </c>
      <c r="M265" s="18">
        <v>0.2</v>
      </c>
      <c r="N265" s="18">
        <v>0.20799999999999899</v>
      </c>
      <c r="O265" s="18">
        <v>0.241935483870967</v>
      </c>
      <c r="P265" s="18">
        <v>0.23200000000000001</v>
      </c>
      <c r="Q265" s="18">
        <v>0.230414746543778</v>
      </c>
      <c r="R265" s="18">
        <v>0.2</v>
      </c>
      <c r="S265" s="18">
        <v>0.20800000000000099</v>
      </c>
      <c r="T265" s="18">
        <v>0.25345622119815697</v>
      </c>
      <c r="U265" s="52"/>
      <c r="AB265" s="48"/>
      <c r="AF265" s="48"/>
      <c r="AH265" s="48"/>
    </row>
    <row r="266" spans="1:34">
      <c r="E266" s="3" t="s">
        <v>37</v>
      </c>
      <c r="F266">
        <v>170</v>
      </c>
      <c r="G266">
        <v>391.78238076736301</v>
      </c>
      <c r="H266">
        <v>0.85</v>
      </c>
      <c r="I266">
        <v>0.88325428970040298</v>
      </c>
      <c r="J266">
        <v>0.4</v>
      </c>
      <c r="K266">
        <v>0.64800000000000102</v>
      </c>
      <c r="L266">
        <v>0.72580645161290203</v>
      </c>
      <c r="M266">
        <v>0.2</v>
      </c>
      <c r="N266">
        <v>0.19999999999999901</v>
      </c>
      <c r="O266">
        <v>0.241935483870967</v>
      </c>
      <c r="P266">
        <v>0.24</v>
      </c>
      <c r="Q266">
        <v>0.230414746543778</v>
      </c>
      <c r="R266">
        <v>0.2</v>
      </c>
      <c r="S266">
        <v>0.20800000000000099</v>
      </c>
      <c r="T266">
        <v>0.25345622119815697</v>
      </c>
    </row>
    <row r="267" spans="1:34" s="18" customFormat="1">
      <c r="A267" s="18">
        <v>38</v>
      </c>
      <c r="B267" s="18">
        <v>18</v>
      </c>
      <c r="D267" s="18">
        <f t="shared" ref="D267" si="149">AVERAGE(G267:G268/10)</f>
        <v>47.011737716725001</v>
      </c>
      <c r="E267" s="22" t="s">
        <v>36</v>
      </c>
      <c r="F267" s="18">
        <v>180</v>
      </c>
      <c r="G267" s="18">
        <v>470.11737716725003</v>
      </c>
      <c r="H267" s="18">
        <v>0.9</v>
      </c>
      <c r="I267" s="18">
        <v>0.93026298065524304</v>
      </c>
      <c r="J267" s="18">
        <v>0.4</v>
      </c>
      <c r="K267" s="18">
        <v>0.70399999999999996</v>
      </c>
      <c r="L267" s="18">
        <v>0.77188940092165903</v>
      </c>
      <c r="M267" s="18">
        <v>0.2</v>
      </c>
      <c r="N267" s="18">
        <v>0.19999999999999901</v>
      </c>
      <c r="O267" s="18">
        <v>0.230414746543778</v>
      </c>
      <c r="P267" s="18">
        <v>0.30399999999999999</v>
      </c>
      <c r="Q267" s="18">
        <v>0.31105990783410098</v>
      </c>
      <c r="R267" s="18">
        <v>0.2</v>
      </c>
      <c r="S267" s="18">
        <v>0.2</v>
      </c>
      <c r="T267" s="18">
        <v>0.230414746543779</v>
      </c>
      <c r="U267" s="52"/>
      <c r="AB267" s="48"/>
      <c r="AF267" s="48"/>
      <c r="AH267" s="48"/>
    </row>
    <row r="268" spans="1:34">
      <c r="E268" s="3" t="s">
        <v>37</v>
      </c>
      <c r="F268">
        <v>180</v>
      </c>
      <c r="G268">
        <v>470.09171722794099</v>
      </c>
      <c r="H268">
        <v>0.9</v>
      </c>
      <c r="I268">
        <v>0.935820378407627</v>
      </c>
      <c r="J268">
        <v>0.4</v>
      </c>
      <c r="K268">
        <v>0.70399999999999996</v>
      </c>
      <c r="L268">
        <v>0.77188940092165903</v>
      </c>
      <c r="M268">
        <v>0.2</v>
      </c>
      <c r="N268">
        <v>0.19999999999999901</v>
      </c>
      <c r="O268">
        <v>0.230414746543778</v>
      </c>
      <c r="P268">
        <v>0.30399999999999999</v>
      </c>
      <c r="Q268">
        <v>0.31105990783410098</v>
      </c>
      <c r="R268">
        <v>0.2</v>
      </c>
      <c r="S268">
        <v>0.2</v>
      </c>
      <c r="T268">
        <v>0.230414746543779</v>
      </c>
    </row>
    <row r="269" spans="1:34" s="18" customFormat="1">
      <c r="A269" s="18">
        <v>39</v>
      </c>
      <c r="B269" s="18">
        <v>19</v>
      </c>
      <c r="D269" s="18">
        <f t="shared" ref="D269" si="150">AVERAGE(G269:G270/10)</f>
        <v>43.848768304644103</v>
      </c>
      <c r="E269" s="22" t="s">
        <v>36</v>
      </c>
      <c r="F269" s="18">
        <v>190</v>
      </c>
      <c r="G269" s="18">
        <v>438.48768304644102</v>
      </c>
      <c r="H269" s="18">
        <v>0.95</v>
      </c>
      <c r="I269" s="18">
        <v>0.974384485002048</v>
      </c>
      <c r="J269" s="18">
        <v>0.4</v>
      </c>
      <c r="K269" s="18">
        <v>0.64000000000000101</v>
      </c>
      <c r="L269" s="18">
        <v>0.72580645161290402</v>
      </c>
      <c r="M269" s="18">
        <v>0.2</v>
      </c>
      <c r="N269" s="18">
        <v>0.19999999999999901</v>
      </c>
      <c r="O269" s="18">
        <v>0.25345622119815697</v>
      </c>
      <c r="P269" s="18">
        <v>0.24</v>
      </c>
      <c r="Q269" s="18">
        <v>0.241935483870968</v>
      </c>
      <c r="R269" s="18">
        <v>0.2</v>
      </c>
      <c r="S269" s="18">
        <v>0.20000000000000101</v>
      </c>
      <c r="T269" s="18">
        <v>0.230414746543779</v>
      </c>
      <c r="U269" s="52"/>
      <c r="AB269" s="48"/>
      <c r="AF269" s="48"/>
      <c r="AH269" s="48"/>
    </row>
    <row r="270" spans="1:34">
      <c r="E270" s="3" t="s">
        <v>37</v>
      </c>
      <c r="F270">
        <v>190</v>
      </c>
      <c r="G270">
        <v>438.44094230739302</v>
      </c>
      <c r="H270">
        <v>0.95</v>
      </c>
      <c r="I270">
        <v>0.98503732936529798</v>
      </c>
      <c r="J270">
        <v>0.4</v>
      </c>
      <c r="K270">
        <v>0.64000000000000101</v>
      </c>
      <c r="L270">
        <v>0.72580645161290402</v>
      </c>
      <c r="M270">
        <v>0.2</v>
      </c>
      <c r="N270">
        <v>0.191999999999999</v>
      </c>
      <c r="O270">
        <v>0.25345622119815697</v>
      </c>
      <c r="P270">
        <v>0.248</v>
      </c>
      <c r="Q270">
        <v>0.241935483870968</v>
      </c>
      <c r="R270">
        <v>0.2</v>
      </c>
      <c r="S270">
        <v>0.20000000000000101</v>
      </c>
      <c r="T270">
        <v>0.230414746543779</v>
      </c>
    </row>
    <row r="271" spans="1:34" s="18" customFormat="1">
      <c r="A271" s="18">
        <v>40</v>
      </c>
      <c r="B271" s="18">
        <v>20</v>
      </c>
      <c r="D271" s="18">
        <f t="shared" ref="D271" si="151">AVERAGE(G271:G272/10)</f>
        <v>46.203196534367798</v>
      </c>
      <c r="E271" s="22" t="s">
        <v>36</v>
      </c>
      <c r="F271" s="18">
        <v>200</v>
      </c>
      <c r="G271" s="18">
        <v>462.031965343678</v>
      </c>
      <c r="H271" s="18">
        <v>1</v>
      </c>
      <c r="I271" s="18">
        <v>1.02650445063504</v>
      </c>
      <c r="J271" s="18">
        <v>0.4</v>
      </c>
      <c r="K271" s="18">
        <v>0.64</v>
      </c>
      <c r="L271" s="18">
        <v>0.72580645161290402</v>
      </c>
      <c r="M271" s="18">
        <v>0.2</v>
      </c>
      <c r="N271" s="18">
        <v>0.2</v>
      </c>
      <c r="O271" s="18">
        <v>0.241935483870968</v>
      </c>
      <c r="P271" s="18">
        <v>0.23999999999999899</v>
      </c>
      <c r="Q271" s="18">
        <v>0.241935483870968</v>
      </c>
      <c r="R271" s="18">
        <v>0.2</v>
      </c>
      <c r="S271" s="18">
        <v>0.2</v>
      </c>
      <c r="T271" s="18">
        <v>0.241935483870968</v>
      </c>
      <c r="U271" s="52"/>
      <c r="AB271" s="48"/>
      <c r="AF271" s="48"/>
      <c r="AH271" s="48"/>
    </row>
    <row r="272" spans="1:34">
      <c r="E272" s="3" t="s">
        <v>37</v>
      </c>
      <c r="F272">
        <v>200</v>
      </c>
      <c r="G272">
        <v>462.30466370549499</v>
      </c>
      <c r="H272">
        <v>1</v>
      </c>
      <c r="I272">
        <v>1.0350796415228301</v>
      </c>
      <c r="J272">
        <v>0.4</v>
      </c>
      <c r="K272">
        <v>0.64</v>
      </c>
      <c r="L272">
        <v>0.72580645161290402</v>
      </c>
      <c r="M272">
        <v>0.2</v>
      </c>
      <c r="N272">
        <v>0.2</v>
      </c>
      <c r="O272">
        <v>0.241935483870968</v>
      </c>
      <c r="P272">
        <v>0.23999999999999899</v>
      </c>
      <c r="Q272">
        <v>0.241935483870968</v>
      </c>
      <c r="R272">
        <v>0.2</v>
      </c>
      <c r="S272">
        <v>0.2</v>
      </c>
      <c r="T272">
        <v>0.241935483870968</v>
      </c>
    </row>
    <row r="273" spans="1:34" s="33" customFormat="1">
      <c r="A273" s="33" t="s">
        <v>38</v>
      </c>
      <c r="K273" s="33">
        <f>AVERAGE(K193:K272)</f>
        <v>0.64210000000000078</v>
      </c>
      <c r="L273" s="33">
        <f t="shared" ref="L273:T273" si="152">AVERAGE(L193:L272)</f>
        <v>0.74625576036866359</v>
      </c>
      <c r="N273" s="33">
        <f t="shared" si="152"/>
        <v>0.19649999999999962</v>
      </c>
      <c r="O273" s="33">
        <f t="shared" si="152"/>
        <v>0.24308755760368647</v>
      </c>
      <c r="P273" s="33">
        <f t="shared" si="152"/>
        <v>0.25129999999999986</v>
      </c>
      <c r="Q273" s="33">
        <f t="shared" si="152"/>
        <v>0.25720046082949305</v>
      </c>
      <c r="S273" s="33">
        <f t="shared" si="152"/>
        <v>0.19429999999999986</v>
      </c>
      <c r="T273" s="33">
        <f t="shared" si="152"/>
        <v>0.24596774193548399</v>
      </c>
      <c r="U273" s="53"/>
      <c r="AB273" s="49"/>
      <c r="AF273" s="49"/>
      <c r="AH273" s="49"/>
    </row>
    <row r="274" spans="1:34">
      <c r="A274" t="s">
        <v>39</v>
      </c>
      <c r="K274">
        <f>STDEV(K193:K272)</f>
        <v>3.3863314229899605E-2</v>
      </c>
      <c r="L274">
        <f t="shared" ref="L274:T274" si="153">STDEV(L193:L272)</f>
        <v>3.0174934738474012E-2</v>
      </c>
      <c r="N274">
        <f t="shared" si="153"/>
        <v>1.979515347921864E-2</v>
      </c>
      <c r="O274">
        <f t="shared" si="153"/>
        <v>1.415157759090499E-2</v>
      </c>
      <c r="P274">
        <f t="shared" si="153"/>
        <v>3.7147806041150873E-2</v>
      </c>
      <c r="Q274">
        <f t="shared" si="153"/>
        <v>3.1896404730490935E-2</v>
      </c>
      <c r="S274">
        <f t="shared" si="153"/>
        <v>1.4800273688882398E-2</v>
      </c>
      <c r="T274">
        <f t="shared" si="153"/>
        <v>1.5885529503940683E-2</v>
      </c>
    </row>
    <row r="275" spans="1:34">
      <c r="A275" t="s">
        <v>40</v>
      </c>
      <c r="K275">
        <f>K274/SQRT(80)</f>
        <v>3.7860336280745727E-3</v>
      </c>
      <c r="L275">
        <f t="shared" ref="L275:T275" si="154">L274/SQRT(80)</f>
        <v>3.3736602645923863E-3</v>
      </c>
      <c r="N275">
        <f t="shared" si="154"/>
        <v>2.2131654402287172E-3</v>
      </c>
      <c r="O275">
        <f t="shared" si="154"/>
        <v>1.5821944741063133E-3</v>
      </c>
      <c r="P275">
        <f t="shared" si="154"/>
        <v>4.1532509761495352E-3</v>
      </c>
      <c r="Q275">
        <f t="shared" si="154"/>
        <v>3.5661264607611794E-3</v>
      </c>
      <c r="S275">
        <f t="shared" si="154"/>
        <v>1.6547209026971307E-3</v>
      </c>
      <c r="T275">
        <f t="shared" si="154"/>
        <v>1.7760561914694939E-3</v>
      </c>
    </row>
    <row r="277" spans="1:34">
      <c r="A277" t="s">
        <v>41</v>
      </c>
      <c r="K277">
        <f>MAX(K193:K272)</f>
        <v>0.70400000000000096</v>
      </c>
      <c r="L277">
        <f t="shared" ref="L277:T277" si="155">MAX(L193:L272)</f>
        <v>0.80645161290322598</v>
      </c>
      <c r="N277">
        <f t="shared" si="155"/>
        <v>0.30399999999999999</v>
      </c>
      <c r="O277">
        <f t="shared" si="155"/>
        <v>0.27649769585253597</v>
      </c>
      <c r="P277">
        <f t="shared" si="155"/>
        <v>0.32000000000000101</v>
      </c>
      <c r="Q277">
        <f t="shared" si="155"/>
        <v>0.32258064516128998</v>
      </c>
      <c r="S277">
        <f t="shared" si="155"/>
        <v>0.247999999999999</v>
      </c>
      <c r="T277">
        <f t="shared" si="155"/>
        <v>0.27649769585253497</v>
      </c>
    </row>
    <row r="278" spans="1:34">
      <c r="A278" t="s">
        <v>42</v>
      </c>
      <c r="K278">
        <f>MIN(K193:K272)</f>
        <v>0.56799999999999995</v>
      </c>
      <c r="L278">
        <f t="shared" ref="L278:T278" si="156">MIN(L193:L272)</f>
        <v>0.69124423963133497</v>
      </c>
      <c r="N278">
        <f t="shared" si="156"/>
        <v>0.151999999999999</v>
      </c>
      <c r="O278">
        <f t="shared" si="156"/>
        <v>0.218894009216589</v>
      </c>
      <c r="P278">
        <f t="shared" si="156"/>
        <v>9.6000000000000099E-2</v>
      </c>
      <c r="Q278">
        <f t="shared" si="156"/>
        <v>0.207373271889401</v>
      </c>
      <c r="S278">
        <f t="shared" si="156"/>
        <v>0.128</v>
      </c>
      <c r="T278">
        <f t="shared" si="156"/>
        <v>0.21889400921659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9Jul2018</vt:lpstr>
      <vt:lpstr>16Jul2018</vt:lpstr>
      <vt:lpstr>17Jul2018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Barnes</dc:creator>
  <cp:lastModifiedBy>Jennifer Barnes</cp:lastModifiedBy>
  <dcterms:created xsi:type="dcterms:W3CDTF">2018-07-10T08:46:51Z</dcterms:created>
  <dcterms:modified xsi:type="dcterms:W3CDTF">2018-07-19T18:01:41Z</dcterms:modified>
</cp:coreProperties>
</file>