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fcui/Misc/ML/"/>
    </mc:Choice>
  </mc:AlternateContent>
  <xr:revisionPtr revIDLastSave="0" documentId="13_ncr:1_{2D998918-9406-9942-8C5A-5062F6AF4E60}" xr6:coauthVersionLast="43" xr6:coauthVersionMax="43" xr10:uidLastSave="{00000000-0000-0000-0000-000000000000}"/>
  <bookViews>
    <workbookView xWindow="3380" yWindow="10080" windowWidth="26520" windowHeight="13440" xr2:uid="{BDA045A1-592D-7342-B40B-295CAF38D9EC}"/>
  </bookViews>
  <sheets>
    <sheet name="Sheet1" sheetId="1" r:id="rId1"/>
  </sheets>
  <definedNames>
    <definedName name="_xlnm._FilterDatabase" localSheetId="0" hidden="1">Sheet1!$B$1:$T$37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S30" i="1" l="1"/>
  <c r="S28" i="1"/>
  <c r="S29" i="1"/>
  <c r="S26" i="1"/>
  <c r="S25" i="1"/>
  <c r="S24" i="1"/>
  <c r="S20" i="1"/>
  <c r="S21" i="1"/>
  <c r="S22" i="1"/>
  <c r="S15" i="1"/>
  <c r="S11" i="1"/>
  <c r="S19" i="1"/>
  <c r="S2" i="1"/>
  <c r="J29" i="1"/>
  <c r="L28" i="1"/>
  <c r="J30" i="1"/>
  <c r="L29" i="1" l="1"/>
  <c r="J28" i="1"/>
  <c r="L30" i="1"/>
  <c r="K29" i="1"/>
  <c r="M29" i="1" s="1"/>
  <c r="K30" i="1"/>
  <c r="M30" i="1" s="1"/>
  <c r="K28" i="1"/>
  <c r="M28" i="1" s="1"/>
  <c r="A17" i="1" l="1"/>
  <c r="A25" i="1"/>
  <c r="A16" i="1"/>
  <c r="A7" i="1"/>
  <c r="A24" i="1"/>
  <c r="A8" i="1"/>
  <c r="A22" i="1"/>
  <c r="A13" i="1"/>
  <c r="A20" i="1"/>
  <c r="A12" i="1"/>
  <c r="A4" i="1"/>
  <c r="A9" i="1"/>
  <c r="A23" i="1"/>
  <c r="A14" i="1"/>
  <c r="A21" i="1"/>
  <c r="A2" i="1"/>
  <c r="A19" i="1"/>
  <c r="A11" i="1"/>
  <c r="A3" i="1"/>
  <c r="A15" i="1"/>
  <c r="A6" i="1"/>
  <c r="A5" i="1"/>
  <c r="A27" i="1"/>
  <c r="A26" i="1"/>
  <c r="A18" i="1"/>
  <c r="A10" i="1"/>
  <c r="S12" i="1"/>
  <c r="S3" i="1"/>
  <c r="S14" i="1"/>
  <c r="S8" i="1"/>
  <c r="S4" i="1"/>
  <c r="S5" i="1"/>
  <c r="S6" i="1"/>
  <c r="S16" i="1"/>
  <c r="S7" i="1"/>
  <c r="S10" i="1"/>
  <c r="S23" i="1"/>
  <c r="S9" i="1"/>
  <c r="S13" i="1"/>
  <c r="S17" i="1"/>
  <c r="S27" i="1"/>
  <c r="S18" i="1"/>
  <c r="T13" i="1" l="1"/>
  <c r="T4" i="1"/>
  <c r="T8" i="1"/>
  <c r="T14" i="1"/>
  <c r="T23" i="1"/>
  <c r="T10" i="1"/>
  <c r="T7" i="1"/>
  <c r="T12" i="1"/>
  <c r="T9" i="1"/>
  <c r="T3" i="1"/>
  <c r="T24" i="1"/>
  <c r="T20" i="1"/>
  <c r="T28" i="1"/>
  <c r="T22" i="1"/>
  <c r="T18" i="1"/>
  <c r="T2" i="1"/>
  <c r="T21" i="1"/>
  <c r="T25" i="1"/>
  <c r="T19" i="1"/>
  <c r="T15" i="1"/>
  <c r="T11" i="1"/>
  <c r="T26" i="1"/>
  <c r="T30" i="1"/>
  <c r="T29" i="1"/>
  <c r="T16" i="1"/>
  <c r="T27" i="1"/>
  <c r="T6" i="1"/>
  <c r="T17" i="1"/>
  <c r="T5" i="1"/>
  <c r="L13" i="1"/>
  <c r="L16" i="1"/>
  <c r="L6" i="1"/>
  <c r="L18" i="1"/>
  <c r="L14" i="1"/>
  <c r="L23" i="1"/>
  <c r="L20" i="1"/>
  <c r="L17" i="1"/>
  <c r="L25" i="1"/>
  <c r="L15" i="1"/>
  <c r="L4" i="1"/>
  <c r="L26" i="1"/>
  <c r="L8" i="1"/>
  <c r="L11" i="1"/>
  <c r="L7" i="1"/>
  <c r="L3" i="1"/>
  <c r="L9" i="1"/>
  <c r="L21" i="1"/>
  <c r="L27" i="1"/>
  <c r="L12" i="1"/>
  <c r="L24" i="1"/>
  <c r="L2" i="1"/>
  <c r="L22" i="1"/>
  <c r="L19" i="1"/>
  <c r="L5" i="1"/>
  <c r="L10" i="1"/>
  <c r="J22" i="1" l="1"/>
  <c r="K22" i="1"/>
  <c r="J8" i="1"/>
  <c r="K8" i="1"/>
  <c r="K3" i="1"/>
  <c r="J3" i="1"/>
  <c r="J7" i="1"/>
  <c r="K7" i="1"/>
  <c r="J2" i="1"/>
  <c r="K2" i="1"/>
  <c r="J23" i="1"/>
  <c r="K23" i="1"/>
  <c r="K14" i="1"/>
  <c r="J14" i="1"/>
  <c r="K26" i="1"/>
  <c r="J26" i="1"/>
  <c r="J27" i="1"/>
  <c r="K27" i="1"/>
  <c r="K6" i="1"/>
  <c r="J6" i="1"/>
  <c r="J21" i="1"/>
  <c r="K21" i="1"/>
  <c r="J16" i="1"/>
  <c r="K16" i="1"/>
  <c r="J19" i="1"/>
  <c r="K19" i="1"/>
  <c r="J17" i="1"/>
  <c r="K17" i="1"/>
  <c r="J20" i="1"/>
  <c r="K20" i="1"/>
  <c r="K11" i="1"/>
  <c r="J11" i="1"/>
  <c r="M11" i="1" s="1"/>
  <c r="J24" i="1"/>
  <c r="K24" i="1"/>
  <c r="J12" i="1"/>
  <c r="K12" i="1"/>
  <c r="J18" i="1"/>
  <c r="K18" i="1"/>
  <c r="J4" i="1"/>
  <c r="K4" i="1"/>
  <c r="J10" i="1"/>
  <c r="K10" i="1"/>
  <c r="J15" i="1"/>
  <c r="K15" i="1"/>
  <c r="J5" i="1"/>
  <c r="K5" i="1"/>
  <c r="J9" i="1"/>
  <c r="K9" i="1"/>
  <c r="J25" i="1"/>
  <c r="K25" i="1"/>
  <c r="K13" i="1"/>
  <c r="J13" i="1"/>
  <c r="M6" i="1" l="1"/>
  <c r="M17" i="1"/>
  <c r="M4" i="1"/>
  <c r="M14" i="1"/>
  <c r="M13" i="1"/>
  <c r="M23" i="1"/>
  <c r="M16" i="1"/>
  <c r="M9" i="1"/>
  <c r="M26" i="1"/>
  <c r="M10" i="1"/>
  <c r="M19" i="1"/>
  <c r="M2" i="1"/>
  <c r="M18" i="1"/>
  <c r="M5" i="1"/>
  <c r="M12" i="1"/>
  <c r="M8" i="1"/>
  <c r="M21" i="1"/>
  <c r="M20" i="1"/>
  <c r="M7" i="1"/>
  <c r="M22" i="1"/>
  <c r="M25" i="1"/>
  <c r="M15" i="1"/>
  <c r="M24" i="1"/>
  <c r="M27" i="1"/>
  <c r="M3" i="1"/>
</calcChain>
</file>

<file path=xl/sharedStrings.xml><?xml version="1.0" encoding="utf-8"?>
<sst xmlns="http://schemas.openxmlformats.org/spreadsheetml/2006/main" count="49" uniqueCount="49">
  <si>
    <t>BALLS OF CHAOS</t>
  </si>
  <si>
    <t>CHOCOLATIERS</t>
  </si>
  <si>
    <t>CRAZY CAT'S EYES</t>
  </si>
  <si>
    <t>TEAM GALACTIC</t>
  </si>
  <si>
    <t>GREEN DUCKS</t>
  </si>
  <si>
    <t>HAZERS</t>
  </si>
  <si>
    <t>INDIGO STARS</t>
  </si>
  <si>
    <t>JAWBREAKERS</t>
  </si>
  <si>
    <t>JUNGLE JUMPERS</t>
  </si>
  <si>
    <t>KOBALTS</t>
  </si>
  <si>
    <t>LIMERS</t>
  </si>
  <si>
    <t>MELLOW YELLOW</t>
  </si>
  <si>
    <t>MINTY MANIACS</t>
  </si>
  <si>
    <t>MIDNIGHT WISPS</t>
  </si>
  <si>
    <t>TEAM MOMO</t>
  </si>
  <si>
    <t>OCEANICS</t>
  </si>
  <si>
    <t>O'RANGERS</t>
  </si>
  <si>
    <t>PINKIES</t>
  </si>
  <si>
    <t>TEAM PRIMARY</t>
  </si>
  <si>
    <t>QUICKSILVERS</t>
  </si>
  <si>
    <t>RASPBERRY RACERS</t>
  </si>
  <si>
    <t>ROJO ROLLERS</t>
  </si>
  <si>
    <t>SAVAGE SPEEDERS</t>
  </si>
  <si>
    <t>SHINING SWARM</t>
  </si>
  <si>
    <t>SNOWBALLS</t>
  </si>
  <si>
    <t>THUNDERBOLTS</t>
  </si>
  <si>
    <t>TOTAL PTS</t>
  </si>
  <si>
    <t>TEAM</t>
  </si>
  <si>
    <t>2016PTS</t>
  </si>
  <si>
    <t>2017PTS</t>
  </si>
  <si>
    <t>2018PTS</t>
  </si>
  <si>
    <t>2019PTS</t>
  </si>
  <si>
    <t>TOTAL RANK</t>
  </si>
  <si>
    <t>GOLDS</t>
  </si>
  <si>
    <t>SILVERS</t>
  </si>
  <si>
    <t>BRONZES</t>
  </si>
  <si>
    <t>TOTAL MEDALS</t>
  </si>
  <si>
    <t>2016 W/QUALS</t>
  </si>
  <si>
    <t>2017 W/QUALS</t>
  </si>
  <si>
    <t>2018 W/QUALS</t>
  </si>
  <si>
    <t>2019 W/QUALS</t>
  </si>
  <si>
    <t>AVG POINTS</t>
  </si>
  <si>
    <t>AVG RANK</t>
  </si>
  <si>
    <t>2020PTS</t>
  </si>
  <si>
    <t>BUMBLEBEES</t>
  </si>
  <si>
    <t>HORNETS</t>
  </si>
  <si>
    <t>TURTLE SLIDERS</t>
  </si>
  <si>
    <t>2020 W/QUALS</t>
  </si>
  <si>
    <t>2016ORIG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</si>
</sst>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0.5999938962981048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E457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DD35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CF6BE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E7C15"/>
        <bgColor indexed="64"/>
      </patternFill>
    </fill>
    <fill>
      <patternFill patternType="solid">
        <fgColor rgb="FFF1C6E2"/>
        <bgColor indexed="64"/>
      </patternFill>
    </fill>
    <fill>
      <patternFill patternType="solid">
        <fgColor rgb="FFE85A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17999B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3" fillId="3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4" fillId="0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5" fillId="14" borderId="1" xfId="0" applyFont="1" applyFill="1" applyBorder="1"/>
    <xf numFmtId="0" fontId="6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2" fillId="18" borderId="1" xfId="0" applyFont="1" applyFill="1" applyBorder="1"/>
    <xf numFmtId="0" fontId="7" fillId="3" borderId="1" xfId="0" applyFont="1" applyFill="1" applyBorder="1"/>
    <xf numFmtId="0" fontId="8" fillId="0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9" fillId="21" borderId="1" xfId="0" applyFont="1" applyFill="1" applyBorder="1"/>
    <xf numFmtId="0" fontId="2" fillId="22" borderId="1" xfId="0" applyFont="1" applyFill="1" applyBorder="1"/>
    <xf numFmtId="0" fontId="6" fillId="0" borderId="1" xfId="0" applyFont="1" applyFill="1" applyBorder="1"/>
    <xf numFmtId="0" fontId="9" fillId="23" borderId="1" xfId="0" applyFont="1" applyFill="1" applyBorder="1"/>
    <xf numFmtId="1" fontId="0" fillId="0" borderId="0" xfId="0" applyNumberFormat="1"/>
    <xf numFmtId="164" fontId="0" fillId="0" borderId="0" xfId="0" applyNumberFormat="1"/>
    <xf numFmtId="1" fontId="10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1" fillId="3" borderId="1" xfId="0" applyFont="1" applyFill="1" applyBorder="1"/>
    <xf numFmtId="0" fontId="2" fillId="24" borderId="1" xfId="0" applyFont="1" applyFill="1" applyBorder="1"/>
    <xf numFmtId="0" fontId="1" fillId="25" borderId="1" xfId="0" applyFont="1" applyFill="1" applyBorder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F93-18D2-E347-A77F-6BD67FB056A8}">
  <dimension ref="A1:T30"/>
  <sheetViews>
    <sheetView tabSelected="1" zoomScale="75" workbookViewId="0">
      <pane xSplit="2" topLeftCell="C1" activePane="topRight" state="frozen"/>
      <selection pane="topRight"/>
    </sheetView>
  </sheetViews>
  <sheetFormatPr baseColWidth="10" defaultRowHeight="16" x14ac:dyDescent="0.2"/>
  <cols>
    <col min="1" max="1" width="12.33203125" customWidth="1"/>
    <col min="2" max="2" width="26.5" customWidth="1"/>
    <col min="3" max="3" width="10.83203125" style="27" hidden="1" customWidth="1"/>
    <col min="4" max="9" width="10.83203125" style="27"/>
    <col min="13" max="13" width="14.33203125" customWidth="1"/>
    <col min="14" max="18" width="13.83203125" style="27" customWidth="1"/>
    <col min="19" max="19" width="10.83203125" style="28"/>
  </cols>
  <sheetData>
    <row r="1" spans="1:20" s="30" customFormat="1" x14ac:dyDescent="0.2">
      <c r="A1" s="30" t="s">
        <v>32</v>
      </c>
      <c r="B1" s="30" t="s">
        <v>27</v>
      </c>
      <c r="C1" s="31" t="s">
        <v>48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43</v>
      </c>
      <c r="I1" s="31" t="s">
        <v>26</v>
      </c>
      <c r="J1" s="31" t="s">
        <v>33</v>
      </c>
      <c r="K1" s="31" t="s">
        <v>34</v>
      </c>
      <c r="L1" s="31" t="s">
        <v>35</v>
      </c>
      <c r="M1" s="31" t="s">
        <v>36</v>
      </c>
      <c r="N1" s="31" t="s">
        <v>37</v>
      </c>
      <c r="O1" s="31" t="s">
        <v>38</v>
      </c>
      <c r="P1" s="31" t="s">
        <v>39</v>
      </c>
      <c r="Q1" s="31" t="s">
        <v>40</v>
      </c>
      <c r="R1" s="31" t="s">
        <v>47</v>
      </c>
      <c r="S1" s="32" t="s">
        <v>41</v>
      </c>
      <c r="T1" s="31" t="s">
        <v>42</v>
      </c>
    </row>
    <row r="2" spans="1:20" x14ac:dyDescent="0.2">
      <c r="A2">
        <f t="shared" ref="A2:A27" si="0">RANK(I2,I$2:I$30)</f>
        <v>1</v>
      </c>
      <c r="B2" s="23" t="s">
        <v>22</v>
      </c>
      <c r="C2" s="27">
        <v>44</v>
      </c>
      <c r="D2" s="27">
        <v>145.04</v>
      </c>
      <c r="E2" s="27">
        <v>150.02020000000002</v>
      </c>
      <c r="F2" s="27">
        <v>138.00040200000001</v>
      </c>
      <c r="G2" s="27">
        <v>146.02000100000001</v>
      </c>
      <c r="H2" s="27">
        <v>0</v>
      </c>
      <c r="I2" s="27">
        <f>SUM(D2:H2)</f>
        <v>579.080603</v>
      </c>
      <c r="J2">
        <f t="shared" ref="J2:J30" si="1">FLOOR(MOD($I2,1)*100,1)</f>
        <v>8</v>
      </c>
      <c r="K2">
        <f t="shared" ref="K2:K30" si="2">FLOOR(MOD($I2*100,1)*100,1)</f>
        <v>6</v>
      </c>
      <c r="L2">
        <f t="shared" ref="L2:L30" si="3">ROUND(MOD($I2*10000,1)*100,1)</f>
        <v>3</v>
      </c>
      <c r="M2">
        <f t="shared" ref="M2:M30" si="4">SUM(J2:L2)</f>
        <v>17</v>
      </c>
      <c r="N2" s="27">
        <v>145.04</v>
      </c>
      <c r="O2" s="27">
        <v>150.02020000000002</v>
      </c>
      <c r="P2" s="27">
        <v>138.00040200000001</v>
      </c>
      <c r="Q2" s="27">
        <v>146.02000100000001</v>
      </c>
      <c r="R2" s="27">
        <v>0</v>
      </c>
      <c r="S2" s="28">
        <f t="shared" ref="S2:S10" si="5">(SUMIF(N2:P2,"&gt;0") + 0.75*Q2)/(4-COUNTBLANK(N2:Q2))</f>
        <v>135.64390068750001</v>
      </c>
      <c r="T2">
        <f t="shared" ref="T2:T30" si="6">RANK(S2,S$2:S$30)</f>
        <v>3</v>
      </c>
    </row>
    <row r="3" spans="1:20" x14ac:dyDescent="0.2">
      <c r="A3">
        <f t="shared" si="0"/>
        <v>2</v>
      </c>
      <c r="B3" s="17" t="s">
        <v>16</v>
      </c>
      <c r="C3" s="27">
        <v>31</v>
      </c>
      <c r="D3" s="27">
        <v>118.01</v>
      </c>
      <c r="E3" s="27">
        <v>156.010301</v>
      </c>
      <c r="F3" s="27">
        <v>121.0001</v>
      </c>
      <c r="G3" s="27">
        <v>139.01009999999999</v>
      </c>
      <c r="H3" s="27">
        <v>0</v>
      </c>
      <c r="I3" s="27">
        <f t="shared" ref="I3:I30" si="7">SUM(D3:H3)</f>
        <v>534.03050099999996</v>
      </c>
      <c r="J3">
        <f t="shared" si="1"/>
        <v>3</v>
      </c>
      <c r="K3">
        <f t="shared" si="2"/>
        <v>5</v>
      </c>
      <c r="L3">
        <f t="shared" si="3"/>
        <v>1</v>
      </c>
      <c r="M3">
        <f t="shared" si="4"/>
        <v>9</v>
      </c>
      <c r="N3" s="27">
        <v>118.01</v>
      </c>
      <c r="O3" s="27">
        <v>156.010301</v>
      </c>
      <c r="P3" s="27">
        <v>121.0001</v>
      </c>
      <c r="Q3" s="27">
        <v>139.01009999999999</v>
      </c>
      <c r="R3" s="27">
        <v>0</v>
      </c>
      <c r="S3" s="28">
        <f t="shared" si="5"/>
        <v>124.81949399999999</v>
      </c>
      <c r="T3">
        <f t="shared" si="6"/>
        <v>4</v>
      </c>
    </row>
    <row r="4" spans="1:20" x14ac:dyDescent="0.2">
      <c r="A4">
        <f t="shared" si="0"/>
        <v>3</v>
      </c>
      <c r="B4" s="12" t="s">
        <v>11</v>
      </c>
      <c r="C4" s="27">
        <v>41</v>
      </c>
      <c r="D4" s="27">
        <v>136.02020100000001</v>
      </c>
      <c r="E4" s="27">
        <v>119.0201</v>
      </c>
      <c r="F4" s="27">
        <v>76</v>
      </c>
      <c r="G4" s="27">
        <v>149.01000199999999</v>
      </c>
      <c r="H4" s="27">
        <v>0</v>
      </c>
      <c r="I4" s="27">
        <f t="shared" si="7"/>
        <v>480.05030299999999</v>
      </c>
      <c r="J4">
        <f t="shared" si="1"/>
        <v>5</v>
      </c>
      <c r="K4">
        <f t="shared" si="2"/>
        <v>3</v>
      </c>
      <c r="L4">
        <f t="shared" si="3"/>
        <v>3</v>
      </c>
      <c r="M4">
        <f t="shared" si="4"/>
        <v>11</v>
      </c>
      <c r="N4" s="27">
        <v>136.02020100000001</v>
      </c>
      <c r="O4" s="27">
        <v>119.0201</v>
      </c>
      <c r="P4" s="27">
        <v>76</v>
      </c>
      <c r="Q4" s="27">
        <v>149.01000199999999</v>
      </c>
      <c r="R4" s="27">
        <v>0</v>
      </c>
      <c r="S4" s="28">
        <f t="shared" si="5"/>
        <v>110.699450625</v>
      </c>
      <c r="T4">
        <f t="shared" si="6"/>
        <v>7</v>
      </c>
    </row>
    <row r="5" spans="1:20" x14ac:dyDescent="0.2">
      <c r="A5">
        <f t="shared" si="0"/>
        <v>4</v>
      </c>
      <c r="B5" s="26" t="s">
        <v>25</v>
      </c>
      <c r="C5" s="27">
        <v>41</v>
      </c>
      <c r="D5" s="27">
        <v>144.01010299999999</v>
      </c>
      <c r="E5" s="27">
        <v>83.000003000000007</v>
      </c>
      <c r="F5" s="27">
        <v>109.010002</v>
      </c>
      <c r="G5" s="27">
        <v>119.0001</v>
      </c>
      <c r="H5" s="27">
        <v>0</v>
      </c>
      <c r="I5" s="27">
        <f t="shared" si="7"/>
        <v>455.02020800000003</v>
      </c>
      <c r="J5">
        <f t="shared" si="1"/>
        <v>2</v>
      </c>
      <c r="K5">
        <f t="shared" si="2"/>
        <v>2</v>
      </c>
      <c r="L5">
        <f t="shared" si="3"/>
        <v>8</v>
      </c>
      <c r="M5">
        <f t="shared" si="4"/>
        <v>12</v>
      </c>
      <c r="N5" s="27">
        <v>144.01010299999999</v>
      </c>
      <c r="O5" s="27">
        <v>83.000003000000007</v>
      </c>
      <c r="P5" s="27">
        <v>109.010002</v>
      </c>
      <c r="Q5" s="27">
        <v>119.0001</v>
      </c>
      <c r="R5" s="27">
        <v>0</v>
      </c>
      <c r="S5" s="28">
        <f t="shared" si="5"/>
        <v>106.31754574999999</v>
      </c>
      <c r="T5">
        <f t="shared" si="6"/>
        <v>8</v>
      </c>
    </row>
    <row r="6" spans="1:20" x14ac:dyDescent="0.2">
      <c r="A6">
        <f t="shared" si="0"/>
        <v>5</v>
      </c>
      <c r="B6" s="4" t="s">
        <v>3</v>
      </c>
      <c r="C6" s="27">
        <v>18</v>
      </c>
      <c r="D6" s="27">
        <v>103.000001</v>
      </c>
      <c r="E6" s="27">
        <v>115.02</v>
      </c>
      <c r="F6" s="27">
        <v>95.000100000000003</v>
      </c>
      <c r="G6" s="27">
        <v>134.00020000000001</v>
      </c>
      <c r="H6" s="27">
        <v>0</v>
      </c>
      <c r="I6" s="27">
        <f t="shared" si="7"/>
        <v>447.02030099999996</v>
      </c>
      <c r="J6">
        <f t="shared" si="1"/>
        <v>2</v>
      </c>
      <c r="K6">
        <f t="shared" si="2"/>
        <v>3</v>
      </c>
      <c r="L6">
        <f t="shared" si="3"/>
        <v>1</v>
      </c>
      <c r="M6">
        <f t="shared" si="4"/>
        <v>6</v>
      </c>
      <c r="N6" s="27">
        <v>103.000001</v>
      </c>
      <c r="O6" s="27">
        <v>115.02</v>
      </c>
      <c r="P6" s="27">
        <v>95.000100000000003</v>
      </c>
      <c r="Q6" s="27">
        <v>134.00020000000001</v>
      </c>
      <c r="R6" s="27">
        <v>0</v>
      </c>
      <c r="S6" s="28">
        <f t="shared" si="5"/>
        <v>103.38006274999999</v>
      </c>
      <c r="T6">
        <f t="shared" si="6"/>
        <v>9</v>
      </c>
    </row>
    <row r="7" spans="1:20" x14ac:dyDescent="0.2">
      <c r="A7">
        <f t="shared" si="0"/>
        <v>6</v>
      </c>
      <c r="B7" s="16" t="s">
        <v>15</v>
      </c>
      <c r="C7" s="27">
        <v>19</v>
      </c>
      <c r="D7" s="27">
        <v>89.010100000000008</v>
      </c>
      <c r="E7" s="27">
        <v>99.000101000000001</v>
      </c>
      <c r="F7" s="27">
        <v>130.02000100000001</v>
      </c>
      <c r="G7" s="27">
        <v>70</v>
      </c>
      <c r="H7" s="27">
        <v>0</v>
      </c>
      <c r="I7" s="27">
        <f t="shared" si="7"/>
        <v>388.03020200000003</v>
      </c>
      <c r="J7">
        <f t="shared" si="1"/>
        <v>3</v>
      </c>
      <c r="K7">
        <f t="shared" si="2"/>
        <v>2</v>
      </c>
      <c r="L7">
        <f t="shared" si="3"/>
        <v>2</v>
      </c>
      <c r="M7">
        <f t="shared" si="4"/>
        <v>7</v>
      </c>
      <c r="N7" s="27">
        <v>89.010100000000008</v>
      </c>
      <c r="O7" s="27">
        <v>99.000101000000001</v>
      </c>
      <c r="P7" s="27">
        <v>130.02000100000001</v>
      </c>
      <c r="Q7" s="27">
        <v>70</v>
      </c>
      <c r="R7" s="27">
        <v>0</v>
      </c>
      <c r="S7" s="28">
        <f t="shared" si="5"/>
        <v>92.632550500000008</v>
      </c>
      <c r="T7">
        <f t="shared" si="6"/>
        <v>12</v>
      </c>
    </row>
    <row r="8" spans="1:20" x14ac:dyDescent="0.2">
      <c r="A8">
        <f t="shared" si="0"/>
        <v>7</v>
      </c>
      <c r="B8" s="14" t="s">
        <v>13</v>
      </c>
      <c r="E8" s="27">
        <v>118.01010100000001</v>
      </c>
      <c r="F8" s="27">
        <v>139.020003</v>
      </c>
      <c r="G8" s="27">
        <v>128.02010000000001</v>
      </c>
      <c r="H8" s="27">
        <v>0</v>
      </c>
      <c r="I8" s="27">
        <f t="shared" si="7"/>
        <v>385.05020400000001</v>
      </c>
      <c r="J8">
        <f t="shared" si="1"/>
        <v>5</v>
      </c>
      <c r="K8">
        <f t="shared" si="2"/>
        <v>2</v>
      </c>
      <c r="L8">
        <f t="shared" si="3"/>
        <v>4</v>
      </c>
      <c r="M8">
        <f t="shared" si="4"/>
        <v>11</v>
      </c>
      <c r="O8" s="27">
        <v>118.01010100000001</v>
      </c>
      <c r="P8" s="27">
        <v>139.020003</v>
      </c>
      <c r="Q8" s="27">
        <v>128.02010000000001</v>
      </c>
      <c r="R8" s="27">
        <v>0</v>
      </c>
      <c r="S8" s="28">
        <f t="shared" si="5"/>
        <v>117.68172633333334</v>
      </c>
      <c r="T8">
        <f t="shared" si="6"/>
        <v>6</v>
      </c>
    </row>
    <row r="9" spans="1:20" x14ac:dyDescent="0.2">
      <c r="A9">
        <f t="shared" si="0"/>
        <v>8</v>
      </c>
      <c r="B9" s="18" t="s">
        <v>17</v>
      </c>
      <c r="C9" s="27">
        <v>12</v>
      </c>
      <c r="D9" s="27">
        <v>84.000000999999997</v>
      </c>
      <c r="E9" s="27">
        <v>114.00000199999999</v>
      </c>
      <c r="F9" s="27">
        <v>65</v>
      </c>
      <c r="G9" s="27">
        <v>97.010100000000008</v>
      </c>
      <c r="H9" s="27">
        <v>0</v>
      </c>
      <c r="I9" s="27">
        <f t="shared" si="7"/>
        <v>360.01010300000002</v>
      </c>
      <c r="J9">
        <f t="shared" si="1"/>
        <v>1</v>
      </c>
      <c r="K9">
        <f t="shared" si="2"/>
        <v>1</v>
      </c>
      <c r="L9">
        <f t="shared" si="3"/>
        <v>3</v>
      </c>
      <c r="M9">
        <f t="shared" si="4"/>
        <v>5</v>
      </c>
      <c r="N9" s="27">
        <v>84.000000999999997</v>
      </c>
      <c r="O9" s="27">
        <v>114.00000199999999</v>
      </c>
      <c r="P9" s="27">
        <v>65</v>
      </c>
      <c r="Q9" s="27">
        <v>97.010100000000008</v>
      </c>
      <c r="R9" s="27">
        <v>0</v>
      </c>
      <c r="S9" s="28">
        <f t="shared" si="5"/>
        <v>83.939394499999992</v>
      </c>
      <c r="T9">
        <f t="shared" si="6"/>
        <v>17</v>
      </c>
    </row>
    <row r="10" spans="1:20" x14ac:dyDescent="0.2">
      <c r="A10">
        <f t="shared" si="0"/>
        <v>9</v>
      </c>
      <c r="B10" s="1" t="s">
        <v>0</v>
      </c>
      <c r="C10" s="27">
        <v>21</v>
      </c>
      <c r="D10" s="27">
        <v>94.000101000000001</v>
      </c>
      <c r="E10" s="27">
        <v>0</v>
      </c>
      <c r="F10" s="27">
        <v>116.020101</v>
      </c>
      <c r="G10" s="27">
        <v>131.01009999999999</v>
      </c>
      <c r="H10" s="27">
        <v>0</v>
      </c>
      <c r="I10" s="27">
        <f t="shared" si="7"/>
        <v>341.03030200000001</v>
      </c>
      <c r="J10">
        <f t="shared" si="1"/>
        <v>3</v>
      </c>
      <c r="K10">
        <f t="shared" si="2"/>
        <v>3</v>
      </c>
      <c r="L10">
        <f t="shared" si="3"/>
        <v>2</v>
      </c>
      <c r="M10">
        <f t="shared" si="4"/>
        <v>8</v>
      </c>
      <c r="N10" s="27">
        <v>94.000101000000001</v>
      </c>
      <c r="O10" s="29">
        <v>70</v>
      </c>
      <c r="P10" s="27">
        <v>116.020101</v>
      </c>
      <c r="Q10" s="27">
        <v>131.01009999999999</v>
      </c>
      <c r="R10" s="27">
        <v>0</v>
      </c>
      <c r="S10" s="28">
        <f t="shared" si="5"/>
        <v>94.569444250000004</v>
      </c>
      <c r="T10">
        <f t="shared" si="6"/>
        <v>11</v>
      </c>
    </row>
    <row r="11" spans="1:20" x14ac:dyDescent="0.2">
      <c r="A11">
        <f t="shared" si="0"/>
        <v>10</v>
      </c>
      <c r="B11" s="15" t="s">
        <v>14</v>
      </c>
      <c r="C11" s="27">
        <v>38</v>
      </c>
      <c r="D11" s="27">
        <v>132.01000299999998</v>
      </c>
      <c r="E11" s="27">
        <v>106.000201</v>
      </c>
      <c r="F11" s="27">
        <v>90.010100000000008</v>
      </c>
      <c r="G11" s="27">
        <v>0</v>
      </c>
      <c r="H11" s="27">
        <v>0</v>
      </c>
      <c r="I11" s="27">
        <f t="shared" si="7"/>
        <v>328.02030400000001</v>
      </c>
      <c r="J11">
        <f t="shared" si="1"/>
        <v>2</v>
      </c>
      <c r="K11">
        <f t="shared" si="2"/>
        <v>3</v>
      </c>
      <c r="L11">
        <f t="shared" si="3"/>
        <v>4</v>
      </c>
      <c r="M11">
        <f t="shared" si="4"/>
        <v>9</v>
      </c>
      <c r="N11" s="27">
        <v>132.01000299999998</v>
      </c>
      <c r="O11" s="27">
        <v>106.000201</v>
      </c>
      <c r="P11" s="27">
        <v>90.010100000000008</v>
      </c>
      <c r="Q11" s="29">
        <v>100</v>
      </c>
      <c r="R11" s="29">
        <v>60</v>
      </c>
      <c r="S11" s="28">
        <f>(SUMIF(N11:P11,"&gt;0") + 0.75*SUM(Q11:R11))/(5-COUNTBLANK(N11:R11))</f>
        <v>89.604060799999999</v>
      </c>
      <c r="T11">
        <f t="shared" si="6"/>
        <v>14</v>
      </c>
    </row>
    <row r="12" spans="1:20" x14ac:dyDescent="0.2">
      <c r="A12">
        <f t="shared" si="0"/>
        <v>11</v>
      </c>
      <c r="B12" s="21" t="s">
        <v>20</v>
      </c>
      <c r="F12" s="27">
        <v>110.000101</v>
      </c>
      <c r="G12" s="27">
        <v>216.01030399999999</v>
      </c>
      <c r="H12" s="27">
        <v>0</v>
      </c>
      <c r="I12" s="27">
        <f t="shared" si="7"/>
        <v>326.01040499999999</v>
      </c>
      <c r="J12">
        <f t="shared" si="1"/>
        <v>1</v>
      </c>
      <c r="K12">
        <f t="shared" si="2"/>
        <v>4</v>
      </c>
      <c r="L12">
        <f t="shared" si="3"/>
        <v>5</v>
      </c>
      <c r="M12">
        <f t="shared" si="4"/>
        <v>10</v>
      </c>
      <c r="P12" s="27">
        <v>110.000101</v>
      </c>
      <c r="Q12" s="27">
        <v>216.01030399999999</v>
      </c>
      <c r="R12" s="27">
        <v>0</v>
      </c>
      <c r="S12" s="28">
        <f>(SUMIF(N12:P12,"&gt;0") + 0.75*Q12)/(4-COUNTBLANK(N12:Q12))</f>
        <v>136.00391450000001</v>
      </c>
      <c r="T12">
        <f t="shared" si="6"/>
        <v>2</v>
      </c>
    </row>
    <row r="13" spans="1:20" x14ac:dyDescent="0.2">
      <c r="A13">
        <f t="shared" si="0"/>
        <v>12</v>
      </c>
      <c r="B13" s="2" t="s">
        <v>1</v>
      </c>
      <c r="C13" s="27">
        <v>16</v>
      </c>
      <c r="D13" s="27">
        <v>85.000100000000003</v>
      </c>
      <c r="E13" s="27">
        <v>110.01010000000001</v>
      </c>
      <c r="F13" s="27">
        <v>0</v>
      </c>
      <c r="G13" s="27">
        <v>121.000101</v>
      </c>
      <c r="H13" s="27">
        <v>0</v>
      </c>
      <c r="I13" s="27">
        <f t="shared" si="7"/>
        <v>316.01030100000003</v>
      </c>
      <c r="J13">
        <f t="shared" si="1"/>
        <v>1</v>
      </c>
      <c r="K13">
        <f t="shared" si="2"/>
        <v>3</v>
      </c>
      <c r="L13">
        <f t="shared" si="3"/>
        <v>1</v>
      </c>
      <c r="M13">
        <f t="shared" si="4"/>
        <v>5</v>
      </c>
      <c r="N13" s="27">
        <v>85.000100000000003</v>
      </c>
      <c r="O13" s="27">
        <v>110.01010000000001</v>
      </c>
      <c r="P13" s="29">
        <v>70</v>
      </c>
      <c r="Q13" s="27">
        <v>121.000101</v>
      </c>
      <c r="R13" s="27">
        <v>0</v>
      </c>
      <c r="S13" s="28">
        <f>(SUMIF(N13:P13,"&gt;0") + 0.75*Q13)/(4-COUNTBLANK(N13:Q13))</f>
        <v>88.940068937500001</v>
      </c>
      <c r="T13">
        <f t="shared" si="6"/>
        <v>15</v>
      </c>
    </row>
    <row r="14" spans="1:20" x14ac:dyDescent="0.2">
      <c r="A14">
        <f t="shared" si="0"/>
        <v>13</v>
      </c>
      <c r="B14" s="6" t="s">
        <v>5</v>
      </c>
      <c r="F14" s="27">
        <v>111.01020000000001</v>
      </c>
      <c r="G14" s="27">
        <v>184.02020300000001</v>
      </c>
      <c r="H14" s="27">
        <v>0</v>
      </c>
      <c r="I14" s="27">
        <f t="shared" si="7"/>
        <v>295.03040300000004</v>
      </c>
      <c r="J14">
        <f t="shared" si="1"/>
        <v>3</v>
      </c>
      <c r="K14">
        <f t="shared" si="2"/>
        <v>4</v>
      </c>
      <c r="L14">
        <f t="shared" si="3"/>
        <v>3</v>
      </c>
      <c r="M14">
        <f t="shared" si="4"/>
        <v>10</v>
      </c>
      <c r="P14" s="27">
        <v>111.01020000000001</v>
      </c>
      <c r="Q14" s="27">
        <v>184.02020300000001</v>
      </c>
      <c r="R14" s="27">
        <v>0</v>
      </c>
      <c r="S14" s="28">
        <f>(SUMIF(N14:P14,"&gt;0") + 0.75*Q14)/(4-COUNTBLANK(N14:Q14))</f>
        <v>124.51267612500001</v>
      </c>
      <c r="T14">
        <f t="shared" si="6"/>
        <v>5</v>
      </c>
    </row>
    <row r="15" spans="1:20" x14ac:dyDescent="0.2">
      <c r="A15">
        <f t="shared" si="0"/>
        <v>14</v>
      </c>
      <c r="B15" s="11" t="s">
        <v>10</v>
      </c>
      <c r="C15" s="27">
        <v>12</v>
      </c>
      <c r="D15" s="27">
        <v>71.000000999999997</v>
      </c>
      <c r="E15" s="27">
        <v>101.000101</v>
      </c>
      <c r="F15" s="27">
        <v>76.010000000000005</v>
      </c>
      <c r="G15" s="27">
        <v>0</v>
      </c>
      <c r="H15" s="27">
        <v>0</v>
      </c>
      <c r="I15" s="27">
        <f t="shared" si="7"/>
        <v>248.01010200000002</v>
      </c>
      <c r="J15">
        <f t="shared" si="1"/>
        <v>1</v>
      </c>
      <c r="K15">
        <f t="shared" si="2"/>
        <v>1</v>
      </c>
      <c r="L15">
        <f t="shared" si="3"/>
        <v>2</v>
      </c>
      <c r="M15">
        <f t="shared" si="4"/>
        <v>4</v>
      </c>
      <c r="N15" s="27">
        <v>71.000000999999997</v>
      </c>
      <c r="O15" s="27">
        <v>101.000101</v>
      </c>
      <c r="P15" s="27">
        <v>76.010000000000005</v>
      </c>
      <c r="Q15" s="29">
        <v>110</v>
      </c>
      <c r="R15" s="29">
        <v>60</v>
      </c>
      <c r="S15" s="28">
        <f>(SUMIF(N15:P15,"&gt;0") + 0.75*SUM(Q15:R15))/(5-COUNTBLANK(N15:R15))</f>
        <v>75.102020400000001</v>
      </c>
      <c r="T15">
        <f t="shared" si="6"/>
        <v>22</v>
      </c>
    </row>
    <row r="16" spans="1:20" x14ac:dyDescent="0.2">
      <c r="A16">
        <f t="shared" si="0"/>
        <v>15</v>
      </c>
      <c r="B16" s="3" t="s">
        <v>2</v>
      </c>
      <c r="F16" s="27">
        <v>96.010001000000003</v>
      </c>
      <c r="G16" s="27">
        <v>125.01000300000001</v>
      </c>
      <c r="H16" s="27">
        <v>0</v>
      </c>
      <c r="I16" s="27">
        <f t="shared" si="7"/>
        <v>221.02000400000003</v>
      </c>
      <c r="J16">
        <f t="shared" si="1"/>
        <v>2</v>
      </c>
      <c r="K16">
        <f t="shared" si="2"/>
        <v>0</v>
      </c>
      <c r="L16">
        <f t="shared" si="3"/>
        <v>4</v>
      </c>
      <c r="M16">
        <f t="shared" si="4"/>
        <v>6</v>
      </c>
      <c r="P16" s="27">
        <v>96.010001000000003</v>
      </c>
      <c r="Q16" s="27">
        <v>125.01000300000001</v>
      </c>
      <c r="R16" s="27">
        <v>0</v>
      </c>
      <c r="S16" s="28">
        <f>(SUMIF(N16:P16,"&gt;0") + 0.75*Q16)/(4-COUNTBLANK(N16:Q16))</f>
        <v>94.883751625000002</v>
      </c>
      <c r="T16">
        <f t="shared" si="6"/>
        <v>10</v>
      </c>
    </row>
    <row r="17" spans="1:20" x14ac:dyDescent="0.2">
      <c r="A17">
        <f t="shared" si="0"/>
        <v>16</v>
      </c>
      <c r="B17" s="9" t="s">
        <v>8</v>
      </c>
      <c r="E17" s="27">
        <v>66.010001000000003</v>
      </c>
      <c r="F17" s="27">
        <v>0</v>
      </c>
      <c r="G17" s="27">
        <v>138.02000100000001</v>
      </c>
      <c r="H17" s="27">
        <v>0</v>
      </c>
      <c r="I17" s="27">
        <f t="shared" si="7"/>
        <v>204.03000200000002</v>
      </c>
      <c r="J17">
        <f t="shared" si="1"/>
        <v>3</v>
      </c>
      <c r="K17">
        <f t="shared" si="2"/>
        <v>0</v>
      </c>
      <c r="L17">
        <f t="shared" si="3"/>
        <v>2</v>
      </c>
      <c r="M17">
        <f t="shared" si="4"/>
        <v>5</v>
      </c>
      <c r="O17" s="27">
        <v>66.010001000000003</v>
      </c>
      <c r="P17" s="29">
        <v>70</v>
      </c>
      <c r="Q17" s="27">
        <v>138.02000100000001</v>
      </c>
      <c r="R17" s="27">
        <v>0</v>
      </c>
      <c r="S17" s="28">
        <f>(SUMIF(N17:P17,"&gt;0") + 0.75*Q17)/(4-COUNTBLANK(N17:Q17))</f>
        <v>79.84166725</v>
      </c>
      <c r="T17">
        <f t="shared" si="6"/>
        <v>20</v>
      </c>
    </row>
    <row r="18" spans="1:20" x14ac:dyDescent="0.2">
      <c r="A18">
        <f t="shared" si="0"/>
        <v>17</v>
      </c>
      <c r="B18" s="5" t="s">
        <v>4</v>
      </c>
      <c r="G18" s="27">
        <v>204.02030000000002</v>
      </c>
      <c r="H18" s="27">
        <v>0</v>
      </c>
      <c r="I18" s="27">
        <f t="shared" si="7"/>
        <v>204.02030000000002</v>
      </c>
      <c r="J18">
        <f t="shared" si="1"/>
        <v>2</v>
      </c>
      <c r="K18">
        <f t="shared" si="2"/>
        <v>3</v>
      </c>
      <c r="L18">
        <f t="shared" si="3"/>
        <v>0</v>
      </c>
      <c r="M18">
        <f t="shared" si="4"/>
        <v>5</v>
      </c>
      <c r="Q18" s="27">
        <v>204.02030000000002</v>
      </c>
      <c r="R18" s="27">
        <v>0</v>
      </c>
      <c r="S18" s="28">
        <f>(SUMIF(N18:P18,"&gt;0") + 0.75*Q18)/(4-COUNTBLANK(N18:Q18))</f>
        <v>153.01522500000002</v>
      </c>
      <c r="T18">
        <f t="shared" si="6"/>
        <v>1</v>
      </c>
    </row>
    <row r="19" spans="1:20" x14ac:dyDescent="0.2">
      <c r="A19">
        <f t="shared" si="0"/>
        <v>18</v>
      </c>
      <c r="B19" s="25" t="s">
        <v>24</v>
      </c>
      <c r="C19" s="27">
        <v>14</v>
      </c>
      <c r="D19" s="27">
        <v>87.000000999999997</v>
      </c>
      <c r="E19" s="27">
        <v>0</v>
      </c>
      <c r="F19" s="27">
        <v>110.010001</v>
      </c>
      <c r="G19" s="27">
        <v>0</v>
      </c>
      <c r="H19" s="27">
        <v>0</v>
      </c>
      <c r="I19" s="27">
        <f t="shared" si="7"/>
        <v>197.01000199999999</v>
      </c>
      <c r="J19">
        <f t="shared" si="1"/>
        <v>1</v>
      </c>
      <c r="K19">
        <f t="shared" si="2"/>
        <v>0</v>
      </c>
      <c r="L19">
        <f t="shared" si="3"/>
        <v>2</v>
      </c>
      <c r="M19">
        <f t="shared" si="4"/>
        <v>3</v>
      </c>
      <c r="N19" s="27">
        <v>87.000000999999997</v>
      </c>
      <c r="O19" s="29">
        <v>70</v>
      </c>
      <c r="P19" s="27">
        <v>110.010001</v>
      </c>
      <c r="Q19" s="29">
        <v>60</v>
      </c>
      <c r="R19" s="29">
        <v>120</v>
      </c>
      <c r="S19" s="28">
        <f>(SUMIF(N19:P19,"&gt;0") + 0.75*SUM(Q19:R19))/(5-COUNTBLANK(N19:R19))</f>
        <v>80.402000399999991</v>
      </c>
      <c r="T19">
        <f t="shared" si="6"/>
        <v>19</v>
      </c>
    </row>
    <row r="20" spans="1:20" x14ac:dyDescent="0.2">
      <c r="A20">
        <f t="shared" si="0"/>
        <v>19</v>
      </c>
      <c r="B20" s="8" t="s">
        <v>7</v>
      </c>
      <c r="C20" s="27">
        <v>21</v>
      </c>
      <c r="D20" s="27">
        <v>98.000200000000007</v>
      </c>
      <c r="E20" s="27">
        <v>83</v>
      </c>
      <c r="F20" s="27">
        <v>0</v>
      </c>
      <c r="G20" s="27">
        <v>0</v>
      </c>
      <c r="H20" s="27">
        <v>0</v>
      </c>
      <c r="I20" s="27">
        <f t="shared" si="7"/>
        <v>181.00020000000001</v>
      </c>
      <c r="J20">
        <f t="shared" si="1"/>
        <v>0</v>
      </c>
      <c r="K20">
        <f t="shared" si="2"/>
        <v>2</v>
      </c>
      <c r="L20">
        <f t="shared" si="3"/>
        <v>0</v>
      </c>
      <c r="M20">
        <f t="shared" si="4"/>
        <v>2</v>
      </c>
      <c r="N20" s="27">
        <v>98.000200000000007</v>
      </c>
      <c r="O20" s="27">
        <v>83</v>
      </c>
      <c r="P20" s="29">
        <v>75</v>
      </c>
      <c r="Q20" s="29">
        <v>70</v>
      </c>
      <c r="R20" s="29">
        <v>110</v>
      </c>
      <c r="S20" s="28">
        <f>(SUMIF(N20:P20,"&gt;0") + 0.75*SUM(Q20:R20))/(5-COUNTBLANK(N20:R20))</f>
        <v>78.200040000000001</v>
      </c>
      <c r="T20">
        <f t="shared" si="6"/>
        <v>21</v>
      </c>
    </row>
    <row r="21" spans="1:20" x14ac:dyDescent="0.2">
      <c r="A21">
        <f t="shared" si="0"/>
        <v>20</v>
      </c>
      <c r="B21" s="19" t="s">
        <v>18</v>
      </c>
      <c r="C21" s="27">
        <v>17</v>
      </c>
      <c r="D21" s="27">
        <v>86.000101000000001</v>
      </c>
      <c r="E21" s="27">
        <v>71.010001000000003</v>
      </c>
      <c r="F21" s="27">
        <v>0</v>
      </c>
      <c r="G21" s="27">
        <v>0</v>
      </c>
      <c r="H21" s="27">
        <v>0</v>
      </c>
      <c r="I21" s="27">
        <f t="shared" si="7"/>
        <v>157.01010200000002</v>
      </c>
      <c r="J21">
        <f t="shared" si="1"/>
        <v>1</v>
      </c>
      <c r="K21">
        <f t="shared" si="2"/>
        <v>1</v>
      </c>
      <c r="L21">
        <f t="shared" si="3"/>
        <v>2</v>
      </c>
      <c r="M21">
        <f t="shared" si="4"/>
        <v>4</v>
      </c>
      <c r="N21" s="27">
        <v>86.000101000000001</v>
      </c>
      <c r="O21" s="27">
        <v>71.010001000000003</v>
      </c>
      <c r="P21" s="29">
        <v>85</v>
      </c>
      <c r="Q21" s="29">
        <v>60</v>
      </c>
      <c r="R21" s="29">
        <v>70</v>
      </c>
      <c r="S21" s="28">
        <f>(SUMIF(N21:P21,"&gt;0") + 0.75*SUM(Q21:R21))/(5-COUNTBLANK(N21:R21))</f>
        <v>67.902020399999998</v>
      </c>
      <c r="T21">
        <f t="shared" si="6"/>
        <v>26</v>
      </c>
    </row>
    <row r="22" spans="1:20" x14ac:dyDescent="0.2">
      <c r="A22">
        <f t="shared" si="0"/>
        <v>21</v>
      </c>
      <c r="B22" s="24" t="s">
        <v>23</v>
      </c>
      <c r="E22" s="27">
        <v>112.01</v>
      </c>
      <c r="F22" s="27">
        <v>0</v>
      </c>
      <c r="G22" s="27">
        <v>0</v>
      </c>
      <c r="H22" s="27">
        <v>0</v>
      </c>
      <c r="I22" s="27">
        <f t="shared" si="7"/>
        <v>112.01</v>
      </c>
      <c r="J22">
        <f t="shared" si="1"/>
        <v>1</v>
      </c>
      <c r="K22">
        <f t="shared" si="2"/>
        <v>0</v>
      </c>
      <c r="L22">
        <f t="shared" si="3"/>
        <v>0</v>
      </c>
      <c r="M22">
        <f t="shared" si="4"/>
        <v>1</v>
      </c>
      <c r="O22" s="27">
        <v>112.01</v>
      </c>
      <c r="P22" s="29">
        <v>60</v>
      </c>
      <c r="Q22" s="29">
        <v>60</v>
      </c>
      <c r="R22" s="29">
        <v>100</v>
      </c>
      <c r="S22" s="28">
        <f>(SUMIF(N22:P22,"&gt;0") + 0.75*SUM(Q22:R22))/(5-COUNTBLANK(N22:R22))</f>
        <v>73.002499999999998</v>
      </c>
      <c r="T22">
        <f t="shared" si="6"/>
        <v>23</v>
      </c>
    </row>
    <row r="23" spans="1:20" x14ac:dyDescent="0.2">
      <c r="A23">
        <f t="shared" si="0"/>
        <v>22</v>
      </c>
      <c r="B23" s="7" t="s">
        <v>6</v>
      </c>
      <c r="G23" s="27">
        <v>112.000001</v>
      </c>
      <c r="H23" s="27">
        <v>0</v>
      </c>
      <c r="I23" s="27">
        <f t="shared" si="7"/>
        <v>112.000001</v>
      </c>
      <c r="J23">
        <f t="shared" si="1"/>
        <v>0</v>
      </c>
      <c r="K23">
        <f t="shared" si="2"/>
        <v>0</v>
      </c>
      <c r="L23">
        <f t="shared" si="3"/>
        <v>1</v>
      </c>
      <c r="M23">
        <f t="shared" si="4"/>
        <v>1</v>
      </c>
      <c r="Q23" s="27">
        <v>112.000001</v>
      </c>
      <c r="R23" s="27">
        <v>0</v>
      </c>
      <c r="S23" s="28">
        <f>(SUMIF(N23:P23,"&gt;0") + 0.75*Q23)/(4-COUNTBLANK(N23:Q23))</f>
        <v>84.000000749999998</v>
      </c>
      <c r="T23">
        <f t="shared" si="6"/>
        <v>16</v>
      </c>
    </row>
    <row r="24" spans="1:20" x14ac:dyDescent="0.2">
      <c r="A24">
        <f t="shared" si="0"/>
        <v>23</v>
      </c>
      <c r="B24" s="22" t="s">
        <v>21</v>
      </c>
      <c r="C24" s="27">
        <v>30</v>
      </c>
      <c r="D24" s="27">
        <v>106.0201</v>
      </c>
      <c r="E24" s="27">
        <v>0</v>
      </c>
      <c r="F24" s="27">
        <v>0</v>
      </c>
      <c r="G24" s="27">
        <v>0</v>
      </c>
      <c r="H24" s="27">
        <v>0</v>
      </c>
      <c r="I24" s="27">
        <f t="shared" si="7"/>
        <v>106.0201</v>
      </c>
      <c r="J24">
        <f t="shared" si="1"/>
        <v>2</v>
      </c>
      <c r="K24">
        <f t="shared" si="2"/>
        <v>1</v>
      </c>
      <c r="L24">
        <f t="shared" si="3"/>
        <v>0</v>
      </c>
      <c r="M24">
        <f t="shared" si="4"/>
        <v>3</v>
      </c>
      <c r="N24" s="27">
        <v>106.0201</v>
      </c>
      <c r="O24" s="29">
        <v>60</v>
      </c>
      <c r="P24" s="29">
        <v>85</v>
      </c>
      <c r="Q24" s="29">
        <v>90</v>
      </c>
      <c r="R24" s="29">
        <v>120</v>
      </c>
      <c r="S24" s="28">
        <f>(SUMIF(N24:P24,"&gt;0") + 0.75*SUM(Q24:R24))/(5-COUNTBLANK(N24:R24))</f>
        <v>81.70402</v>
      </c>
      <c r="T24">
        <f t="shared" si="6"/>
        <v>18</v>
      </c>
    </row>
    <row r="25" spans="1:20" x14ac:dyDescent="0.2">
      <c r="A25">
        <f t="shared" si="0"/>
        <v>24</v>
      </c>
      <c r="B25" s="10" t="s">
        <v>9</v>
      </c>
      <c r="C25" s="27">
        <v>20</v>
      </c>
      <c r="D25" s="27">
        <v>78.000200000000007</v>
      </c>
      <c r="E25" s="27">
        <v>0</v>
      </c>
      <c r="F25" s="27">
        <v>0</v>
      </c>
      <c r="G25" s="27">
        <v>0</v>
      </c>
      <c r="H25" s="27">
        <v>0</v>
      </c>
      <c r="I25" s="27">
        <f t="shared" si="7"/>
        <v>78.000200000000007</v>
      </c>
      <c r="J25">
        <f t="shared" si="1"/>
        <v>0</v>
      </c>
      <c r="K25">
        <f t="shared" si="2"/>
        <v>2</v>
      </c>
      <c r="L25">
        <f t="shared" si="3"/>
        <v>0</v>
      </c>
      <c r="M25">
        <f t="shared" si="4"/>
        <v>2</v>
      </c>
      <c r="N25" s="27">
        <v>78.000200000000007</v>
      </c>
      <c r="O25" s="29">
        <v>85</v>
      </c>
      <c r="P25" s="29">
        <v>85</v>
      </c>
      <c r="Q25" s="29">
        <v>80</v>
      </c>
      <c r="R25" s="29">
        <v>60</v>
      </c>
      <c r="S25" s="28">
        <f>(SUMIF(N25:P25,"&gt;0") + 0.75*SUM(Q25:R25))/(5-COUNTBLANK(N25:R25))</f>
        <v>70.600040000000007</v>
      </c>
      <c r="T25">
        <f t="shared" si="6"/>
        <v>25</v>
      </c>
    </row>
    <row r="26" spans="1:20" x14ac:dyDescent="0.2">
      <c r="A26">
        <f t="shared" si="0"/>
        <v>25</v>
      </c>
      <c r="B26" s="13" t="s">
        <v>12</v>
      </c>
      <c r="F26" s="27">
        <v>77.000100000000003</v>
      </c>
      <c r="H26" s="27">
        <v>0</v>
      </c>
      <c r="I26" s="27">
        <f t="shared" si="7"/>
        <v>77.000100000000003</v>
      </c>
      <c r="J26">
        <f t="shared" si="1"/>
        <v>0</v>
      </c>
      <c r="K26">
        <f t="shared" si="2"/>
        <v>1</v>
      </c>
      <c r="L26">
        <f t="shared" si="3"/>
        <v>0</v>
      </c>
      <c r="M26">
        <f t="shared" si="4"/>
        <v>1</v>
      </c>
      <c r="P26" s="27">
        <v>77.000100000000003</v>
      </c>
      <c r="R26" s="29">
        <v>90</v>
      </c>
      <c r="S26" s="28">
        <f>(SUMIF(N26:P26,"&gt;0") + 0.75*SUM(Q26:R26))/(5-COUNTBLANK(N26:R26))</f>
        <v>72.250050000000002</v>
      </c>
      <c r="T26">
        <f t="shared" si="6"/>
        <v>24</v>
      </c>
    </row>
    <row r="27" spans="1:20" x14ac:dyDescent="0.2">
      <c r="A27">
        <f t="shared" si="0"/>
        <v>26</v>
      </c>
      <c r="B27" s="20" t="s">
        <v>19</v>
      </c>
      <c r="E27" s="27">
        <v>58</v>
      </c>
      <c r="F27" s="27">
        <v>0</v>
      </c>
      <c r="H27" s="27">
        <v>0</v>
      </c>
      <c r="I27" s="27">
        <f t="shared" si="7"/>
        <v>58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O27" s="27">
        <v>58</v>
      </c>
      <c r="P27" s="29">
        <v>60</v>
      </c>
      <c r="R27" s="36">
        <v>0</v>
      </c>
      <c r="S27" s="28">
        <f>(SUMIF(N27:P27,"&gt;0") + 0.75*Q27)/(4-COUNTBLANK(N27:Q27))</f>
        <v>59</v>
      </c>
      <c r="T27">
        <f t="shared" si="6"/>
        <v>28</v>
      </c>
    </row>
    <row r="28" spans="1:20" x14ac:dyDescent="0.2">
      <c r="A28">
        <v>27</v>
      </c>
      <c r="B28" s="34" t="s">
        <v>45</v>
      </c>
      <c r="H28" s="27">
        <v>0</v>
      </c>
      <c r="I28" s="27">
        <f t="shared" si="7"/>
        <v>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R28" s="29">
        <v>120</v>
      </c>
      <c r="S28" s="28">
        <f>(SUMIF(N28:P28,"&gt;0") + 0.75*SUM(Q28:R28))/(5-COUNTBLANK(N28:R28))</f>
        <v>90</v>
      </c>
      <c r="T28">
        <f t="shared" si="6"/>
        <v>13</v>
      </c>
    </row>
    <row r="29" spans="1:20" x14ac:dyDescent="0.2">
      <c r="A29">
        <v>28</v>
      </c>
      <c r="B29" s="33" t="s">
        <v>44</v>
      </c>
      <c r="H29" s="27">
        <v>0</v>
      </c>
      <c r="I29" s="27">
        <f t="shared" si="7"/>
        <v>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R29" s="29">
        <v>80</v>
      </c>
      <c r="S29" s="28">
        <f>(SUMIF(N29:P29,"&gt;0") + 0.75*SUM(Q29:R29))/(5-COUNTBLANK(N29:R29))</f>
        <v>60</v>
      </c>
      <c r="T29">
        <f t="shared" si="6"/>
        <v>27</v>
      </c>
    </row>
    <row r="30" spans="1:20" x14ac:dyDescent="0.2">
      <c r="A30">
        <v>29</v>
      </c>
      <c r="B30" s="35" t="s">
        <v>46</v>
      </c>
      <c r="H30" s="27">
        <v>0</v>
      </c>
      <c r="I30" s="27">
        <f t="shared" si="7"/>
        <v>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R30" s="29">
        <v>60</v>
      </c>
      <c r="S30" s="28">
        <f>(SUMIF(N30:P30,"&gt;0") + 0.75*SUM(Q30:R30))/(5-COUNTBLANK(N30:R30))</f>
        <v>45</v>
      </c>
      <c r="T30">
        <f t="shared" si="6"/>
        <v>29</v>
      </c>
    </row>
  </sheetData>
  <sortState xmlns:xlrd2="http://schemas.microsoft.com/office/spreadsheetml/2017/richdata2" ref="A2:T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Tian Fang</dc:creator>
  <cp:lastModifiedBy>Cui, Tian Fang</cp:lastModifiedBy>
  <dcterms:created xsi:type="dcterms:W3CDTF">2019-06-21T01:27:42Z</dcterms:created>
  <dcterms:modified xsi:type="dcterms:W3CDTF">2019-09-11T05:45:12Z</dcterms:modified>
</cp:coreProperties>
</file>