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115" yWindow="-210" windowWidth="17400" windowHeight="11460" firstSheet="2" activeTab="2"/>
  </bookViews>
  <sheets>
    <sheet name="--------" sheetId="2" state="veryHidden" r:id="rId1"/>
    <sheet name="Recovered_Sheet1" sheetId="3" state="veryHidden" r:id="rId2"/>
    <sheet name="월말 인구(외국인포함)" sheetId="5" r:id="rId3"/>
  </sheets>
  <calcPr calcId="144525"/>
</workbook>
</file>

<file path=xl/calcChain.xml><?xml version="1.0" encoding="utf-8"?>
<calcChain xmlns="http://schemas.openxmlformats.org/spreadsheetml/2006/main">
  <c r="K46" i="5" l="1"/>
  <c r="J46" i="5"/>
  <c r="K39" i="5"/>
  <c r="J39" i="5"/>
  <c r="K34" i="5"/>
  <c r="J34" i="5"/>
  <c r="I70" i="5" l="1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K55" i="5"/>
  <c r="J55" i="5"/>
  <c r="I54" i="5"/>
  <c r="I53" i="5"/>
  <c r="I52" i="5"/>
  <c r="I51" i="5"/>
  <c r="I50" i="5"/>
  <c r="I49" i="5"/>
  <c r="I48" i="5"/>
  <c r="I47" i="5"/>
  <c r="I46" i="5"/>
  <c r="I45" i="5"/>
  <c r="I44" i="5"/>
  <c r="I43" i="5"/>
  <c r="K42" i="5"/>
  <c r="J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K25" i="5"/>
  <c r="J25" i="5"/>
  <c r="I24" i="5"/>
  <c r="I23" i="5"/>
  <c r="I22" i="5"/>
  <c r="I21" i="5"/>
  <c r="I20" i="5"/>
  <c r="I19" i="5"/>
  <c r="I18" i="5"/>
  <c r="K17" i="5"/>
  <c r="J17" i="5"/>
  <c r="I17" i="5" s="1"/>
  <c r="I16" i="5"/>
  <c r="I15" i="5"/>
  <c r="I14" i="5"/>
  <c r="I13" i="5"/>
  <c r="I12" i="5"/>
  <c r="I11" i="5"/>
  <c r="I10" i="5"/>
  <c r="I9" i="5"/>
  <c r="K8" i="5"/>
  <c r="J8" i="5"/>
  <c r="I55" i="5" l="1"/>
  <c r="I42" i="5"/>
  <c r="I25" i="5"/>
  <c r="I8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56" i="5"/>
  <c r="E44" i="5"/>
  <c r="E45" i="5"/>
  <c r="E46" i="5"/>
  <c r="E47" i="5"/>
  <c r="B47" i="5" s="1"/>
  <c r="E48" i="5"/>
  <c r="B48" i="5" s="1"/>
  <c r="E49" i="5"/>
  <c r="B49" i="5" s="1"/>
  <c r="E50" i="5"/>
  <c r="B50" i="5" s="1"/>
  <c r="E51" i="5"/>
  <c r="B51" i="5" s="1"/>
  <c r="E52" i="5"/>
  <c r="B52" i="5" s="1"/>
  <c r="E53" i="5"/>
  <c r="B53" i="5" s="1"/>
  <c r="E54" i="5"/>
  <c r="B54" i="5" s="1"/>
  <c r="E43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6" i="5"/>
  <c r="E19" i="5"/>
  <c r="E20" i="5"/>
  <c r="E21" i="5"/>
  <c r="E22" i="5"/>
  <c r="E23" i="5"/>
  <c r="E24" i="5"/>
  <c r="E18" i="5"/>
  <c r="E10" i="5"/>
  <c r="E11" i="5"/>
  <c r="E12" i="5"/>
  <c r="E13" i="5"/>
  <c r="E14" i="5"/>
  <c r="E15" i="5"/>
  <c r="E16" i="5"/>
  <c r="E9" i="5"/>
  <c r="J7" i="5" l="1"/>
  <c r="K7" i="5"/>
  <c r="D47" i="5"/>
  <c r="D48" i="5"/>
  <c r="D49" i="5"/>
  <c r="C47" i="5"/>
  <c r="C48" i="5"/>
  <c r="F55" i="5"/>
  <c r="G55" i="5"/>
  <c r="H55" i="5"/>
  <c r="E55" i="5"/>
  <c r="F42" i="5"/>
  <c r="G42" i="5"/>
  <c r="H42" i="5"/>
  <c r="E42" i="5"/>
  <c r="F25" i="5"/>
  <c r="G25" i="5"/>
  <c r="H25" i="5"/>
  <c r="E25" i="5"/>
  <c r="F17" i="5"/>
  <c r="G17" i="5"/>
  <c r="H17" i="5"/>
  <c r="E17" i="5"/>
  <c r="F8" i="5"/>
  <c r="G8" i="5"/>
  <c r="H8" i="5"/>
  <c r="I7" i="5" l="1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3" i="5"/>
  <c r="C43" i="5"/>
  <c r="D43" i="5"/>
  <c r="B44" i="5"/>
  <c r="C44" i="5"/>
  <c r="D44" i="5"/>
  <c r="B45" i="5"/>
  <c r="C45" i="5"/>
  <c r="D45" i="5"/>
  <c r="B46" i="5"/>
  <c r="C46" i="5"/>
  <c r="D46" i="5"/>
  <c r="C49" i="5"/>
  <c r="C50" i="5"/>
  <c r="D50" i="5"/>
  <c r="C51" i="5"/>
  <c r="D51" i="5"/>
  <c r="C52" i="5"/>
  <c r="D52" i="5"/>
  <c r="C53" i="5"/>
  <c r="D53" i="5"/>
  <c r="C54" i="5"/>
  <c r="D54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D55" i="5" l="1"/>
  <c r="C55" i="5"/>
  <c r="D42" i="5"/>
  <c r="C42" i="5"/>
  <c r="D25" i="5"/>
  <c r="C25" i="5"/>
  <c r="D17" i="5"/>
  <c r="D8" i="5"/>
  <c r="C8" i="5" l="1"/>
  <c r="C17" i="5"/>
  <c r="B55" i="5"/>
  <c r="B42" i="5"/>
  <c r="B25" i="5"/>
  <c r="B17" i="5"/>
  <c r="F7" i="5" l="1"/>
  <c r="G7" i="5"/>
  <c r="H7" i="5"/>
  <c r="C6" i="2"/>
  <c r="A23" i="2"/>
  <c r="C29" i="2"/>
  <c r="C7" i="5" l="1"/>
  <c r="D7" i="5"/>
  <c r="E8" i="5"/>
  <c r="E7" i="5" s="1"/>
  <c r="B9" i="5"/>
  <c r="B8" i="5" l="1"/>
  <c r="B7" i="5" s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<sst xmlns="http://schemas.openxmlformats.org/spreadsheetml/2006/main" count="108" uniqueCount="92">
  <si>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</si>
  <si>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</si>
  <si>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</si>
  <si>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</si>
  <si>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</si>
  <si>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</si>
  <si>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</si>
  <si>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</si>
  <si>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</si>
  <si>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</si>
  <si>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</si>
  <si>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</si>
  <si>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</si>
  <si>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</si>
  <si>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</si>
  <si>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</si>
  <si>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</si>
  <si>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</si>
  <si>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</si>
  <si>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</si>
  <si>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</si>
  <si>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</si>
  <si>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</si>
  <si>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</si>
  <si>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</si>
  <si>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</si>
  <si>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</si>
  <si>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</si>
  <si>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</si>
  <si>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</si>
  <si>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</si>
  <si>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</si>
  <si>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</si>
  <si>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</si>
  <si>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</si>
  <si>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</si>
  <si>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</si>
  <si>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</si>
  <si>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</si>
  <si>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</si>
  <si>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</si>
  <si>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</si>
  <si>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</si>
  <si>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</si>
  <si>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</si>
  <si>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</si>
  <si>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</si>
  <si>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</si>
  <si>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</si>
  <si>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</si>
  <si>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</si>
  <si>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</si>
  <si>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</si>
  <si>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</si>
  <si>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</si>
  <si>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</si>
  <si>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</si>
  <si>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</si>
  <si>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</si>
  <si>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</si>
  <si>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</si>
  <si>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</si>
  <si>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</si>
  <si>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</si>
  <si>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</si>
  <si>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</si>
  <si>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</si>
  <si>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</si>
  <si>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</si>
  <si>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</si>
  <si>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</si>
  <si>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</si>
  <si>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</si>
  <si>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</si>
  <si>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</si>
  <si>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</si>
  <si>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</si>
  <si>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</si>
  <si>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</si>
  <si>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</si>
  <si>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</si>
  <si>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</si>
  <si>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</si>
  <si>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</si>
  <si>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</si>
  <si>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</si>
  <si>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</si>
  <si>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</si>
  <si>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</si>
  <si>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</si>
  <si>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오동동+성호동+동서동(통합) 
   * 마산합포구 반월중앙동 : 반월동+중앙동(통합) 
   * 마산회원구 석전동 : 석전1동+석전2동(통합) </t>
    <phoneticPr fontId="79" type="noConversion"/>
  </si>
  <si>
    <t>2017년 12월말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</si>
</sst>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50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178" fontId="83" fillId="0" borderId="8" xfId="0" applyNumberFormat="1" applyFont="1" applyBorder="1">
      <alignment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178" fontId="81" fillId="37" borderId="8" xfId="0" applyNumberFormat="1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41" fontId="81" fillId="37" borderId="23" xfId="222" applyFont="1" applyFill="1" applyBorder="1" applyAlignment="1">
      <alignment horizontal="center"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1"/>
  <sheetViews>
    <sheetView tabSelected="1" zoomScaleNormal="100" workbookViewId="0">
      <selection activeCell="C2" sqref="C2:I2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2" spans="1:22" ht="31.5" customHeight="1">
      <c r="C2" s="42" t="s">
        <v>91</v>
      </c>
      <c r="D2" s="43"/>
      <c r="E2" s="43"/>
      <c r="F2" s="43"/>
      <c r="G2" s="43"/>
      <c r="H2" s="43"/>
      <c r="I2" s="43"/>
    </row>
    <row r="3" spans="1:22" ht="5.25" customHeight="1"/>
    <row r="4" spans="1:22">
      <c r="A4" s="25" t="s">
        <v>83</v>
      </c>
      <c r="B4" s="16"/>
      <c r="C4" s="16"/>
      <c r="D4" s="16"/>
      <c r="E4" s="16"/>
      <c r="F4" s="16"/>
      <c r="G4" s="16"/>
      <c r="H4" s="16"/>
      <c r="I4" s="16"/>
      <c r="J4" s="1"/>
      <c r="K4" s="2" t="s">
        <v>0</v>
      </c>
    </row>
    <row r="5" spans="1:22" ht="30" customHeight="1">
      <c r="A5" s="44" t="s">
        <v>6</v>
      </c>
      <c r="B5" s="46" t="s">
        <v>62</v>
      </c>
      <c r="C5" s="47"/>
      <c r="D5" s="48"/>
      <c r="E5" s="49" t="s">
        <v>1</v>
      </c>
      <c r="F5" s="47"/>
      <c r="G5" s="47"/>
      <c r="H5" s="48"/>
      <c r="I5" s="49" t="s">
        <v>84</v>
      </c>
      <c r="J5" s="47"/>
      <c r="K5" s="48"/>
    </row>
    <row r="6" spans="1:22" ht="21" customHeight="1">
      <c r="A6" s="45"/>
      <c r="B6" s="22" t="s">
        <v>2</v>
      </c>
      <c r="C6" s="22" t="s">
        <v>3</v>
      </c>
      <c r="D6" s="22" t="s">
        <v>4</v>
      </c>
      <c r="E6" s="22" t="s">
        <v>2</v>
      </c>
      <c r="F6" s="22" t="s">
        <v>3</v>
      </c>
      <c r="G6" s="22" t="s">
        <v>4</v>
      </c>
      <c r="H6" s="22" t="s">
        <v>5</v>
      </c>
      <c r="I6" s="22" t="s">
        <v>85</v>
      </c>
      <c r="J6" s="22" t="s">
        <v>86</v>
      </c>
      <c r="K6" s="22" t="s">
        <v>87</v>
      </c>
    </row>
    <row r="7" spans="1:22" ht="20.25" customHeight="1">
      <c r="A7" s="23" t="s">
        <v>77</v>
      </c>
      <c r="B7" s="24">
        <f t="shared" ref="B7:K7" si="0">B8+B17+B25+B42+B55</f>
        <v>1072657</v>
      </c>
      <c r="C7" s="24">
        <f t="shared" si="0"/>
        <v>546245</v>
      </c>
      <c r="D7" s="24">
        <f t="shared" si="0"/>
        <v>526412</v>
      </c>
      <c r="E7" s="24">
        <f t="shared" si="0"/>
        <v>1057032</v>
      </c>
      <c r="F7" s="24">
        <f t="shared" si="0"/>
        <v>536167</v>
      </c>
      <c r="G7" s="24">
        <f t="shared" si="0"/>
        <v>520865</v>
      </c>
      <c r="H7" s="24">
        <f t="shared" si="0"/>
        <v>420517</v>
      </c>
      <c r="I7" s="24">
        <f t="shared" si="0"/>
        <v>15625</v>
      </c>
      <c r="J7" s="24">
        <f t="shared" si="0"/>
        <v>10078</v>
      </c>
      <c r="K7" s="24">
        <f t="shared" si="0"/>
        <v>5547</v>
      </c>
      <c r="M7" s="21"/>
      <c r="N7" s="21"/>
      <c r="O7" s="21"/>
      <c r="P7" s="21"/>
      <c r="Q7" s="21"/>
      <c r="R7" s="21"/>
    </row>
    <row r="8" spans="1:22" ht="17.25">
      <c r="A8" s="33" t="s">
        <v>78</v>
      </c>
      <c r="B8" s="34">
        <f>(E8+I8)</f>
        <v>257272</v>
      </c>
      <c r="C8" s="34">
        <f>(F8+J8)</f>
        <v>131476</v>
      </c>
      <c r="D8" s="34">
        <f>(G8+K8)</f>
        <v>125796</v>
      </c>
      <c r="E8" s="35">
        <f>SUM(E9:E16)</f>
        <v>253349</v>
      </c>
      <c r="F8" s="35">
        <f t="shared" ref="F8:H8" si="1">SUM(F9:F16)</f>
        <v>129036</v>
      </c>
      <c r="G8" s="35">
        <f t="shared" si="1"/>
        <v>124313</v>
      </c>
      <c r="H8" s="35">
        <f t="shared" si="1"/>
        <v>101257</v>
      </c>
      <c r="I8" s="35">
        <f>SUM(I9:I16)</f>
        <v>3923</v>
      </c>
      <c r="J8" s="35">
        <f>SUM(J9:J16)</f>
        <v>2440</v>
      </c>
      <c r="K8" s="35">
        <f>SUM(K9:K16)</f>
        <v>1483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7</v>
      </c>
      <c r="B9" s="17">
        <f t="shared" ref="B9:B68" si="2">(E9+I9)</f>
        <v>22577</v>
      </c>
      <c r="C9" s="17">
        <f t="shared" ref="C9:C68" si="3">(F9+J9)</f>
        <v>11471</v>
      </c>
      <c r="D9" s="17">
        <f t="shared" ref="D9:D68" si="4">(G9+K9)</f>
        <v>11106</v>
      </c>
      <c r="E9" s="36">
        <f>SUM(F9:G9)</f>
        <v>22334</v>
      </c>
      <c r="F9" s="31">
        <v>11330</v>
      </c>
      <c r="G9" s="31">
        <v>11004</v>
      </c>
      <c r="H9" s="31">
        <v>8848</v>
      </c>
      <c r="I9" s="35">
        <f>SUM(J9:K9)</f>
        <v>243</v>
      </c>
      <c r="J9" s="18">
        <v>141</v>
      </c>
      <c r="K9" s="19">
        <v>102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8</v>
      </c>
      <c r="B10" s="17">
        <f t="shared" si="2"/>
        <v>36630</v>
      </c>
      <c r="C10" s="17">
        <f t="shared" si="3"/>
        <v>18607</v>
      </c>
      <c r="D10" s="17">
        <f t="shared" si="4"/>
        <v>18023</v>
      </c>
      <c r="E10" s="36">
        <f t="shared" ref="E10:E16" si="5">SUM(F10:G10)</f>
        <v>36436</v>
      </c>
      <c r="F10" s="31">
        <v>18503</v>
      </c>
      <c r="G10" s="31">
        <v>17933</v>
      </c>
      <c r="H10" s="31">
        <v>13347</v>
      </c>
      <c r="I10" s="35">
        <f t="shared" ref="I10:I16" si="6">SUM(J10:K10)</f>
        <v>194</v>
      </c>
      <c r="J10" s="18">
        <v>104</v>
      </c>
      <c r="K10" s="19">
        <v>90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9</v>
      </c>
      <c r="B11" s="17">
        <f t="shared" si="2"/>
        <v>7439</v>
      </c>
      <c r="C11" s="17">
        <f t="shared" si="3"/>
        <v>3908</v>
      </c>
      <c r="D11" s="17">
        <f t="shared" si="4"/>
        <v>3531</v>
      </c>
      <c r="E11" s="36">
        <f t="shared" si="5"/>
        <v>7027</v>
      </c>
      <c r="F11" s="31">
        <v>3551</v>
      </c>
      <c r="G11" s="31">
        <v>3476</v>
      </c>
      <c r="H11" s="31">
        <v>3317</v>
      </c>
      <c r="I11" s="35">
        <f t="shared" si="6"/>
        <v>412</v>
      </c>
      <c r="J11" s="18">
        <v>357</v>
      </c>
      <c r="K11" s="19">
        <v>55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10</v>
      </c>
      <c r="B12" s="17">
        <f t="shared" si="2"/>
        <v>36591</v>
      </c>
      <c r="C12" s="17">
        <f t="shared" si="3"/>
        <v>18600</v>
      </c>
      <c r="D12" s="17">
        <f t="shared" si="4"/>
        <v>17991</v>
      </c>
      <c r="E12" s="36">
        <f t="shared" si="5"/>
        <v>36233</v>
      </c>
      <c r="F12" s="31">
        <v>18413</v>
      </c>
      <c r="G12" s="31">
        <v>17820</v>
      </c>
      <c r="H12" s="31">
        <v>14959</v>
      </c>
      <c r="I12" s="35">
        <f t="shared" si="6"/>
        <v>358</v>
      </c>
      <c r="J12" s="18">
        <v>187</v>
      </c>
      <c r="K12" s="19">
        <v>171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11</v>
      </c>
      <c r="B13" s="17">
        <f t="shared" si="2"/>
        <v>38046</v>
      </c>
      <c r="C13" s="17">
        <f t="shared" si="3"/>
        <v>19830</v>
      </c>
      <c r="D13" s="17">
        <f t="shared" si="4"/>
        <v>18216</v>
      </c>
      <c r="E13" s="36">
        <f t="shared" si="5"/>
        <v>36813</v>
      </c>
      <c r="F13" s="31">
        <v>18860</v>
      </c>
      <c r="G13" s="31">
        <v>17953</v>
      </c>
      <c r="H13" s="31">
        <v>13573</v>
      </c>
      <c r="I13" s="35">
        <f t="shared" si="6"/>
        <v>1233</v>
      </c>
      <c r="J13" s="18">
        <v>970</v>
      </c>
      <c r="K13" s="19">
        <v>263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12</v>
      </c>
      <c r="B14" s="17">
        <f t="shared" si="2"/>
        <v>49727</v>
      </c>
      <c r="C14" s="17">
        <f t="shared" si="3"/>
        <v>25150</v>
      </c>
      <c r="D14" s="17">
        <f t="shared" si="4"/>
        <v>24577</v>
      </c>
      <c r="E14" s="36">
        <f t="shared" si="5"/>
        <v>49119</v>
      </c>
      <c r="F14" s="31">
        <v>24882</v>
      </c>
      <c r="G14" s="31">
        <v>24237</v>
      </c>
      <c r="H14" s="31">
        <v>18929</v>
      </c>
      <c r="I14" s="35">
        <f t="shared" si="6"/>
        <v>608</v>
      </c>
      <c r="J14" s="18">
        <v>268</v>
      </c>
      <c r="K14" s="19">
        <v>340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26" t="s">
        <v>13</v>
      </c>
      <c r="B15" s="17">
        <f t="shared" si="2"/>
        <v>34762</v>
      </c>
      <c r="C15" s="17">
        <f t="shared" si="3"/>
        <v>18080</v>
      </c>
      <c r="D15" s="17">
        <f t="shared" si="4"/>
        <v>16682</v>
      </c>
      <c r="E15" s="36">
        <f t="shared" si="5"/>
        <v>34173</v>
      </c>
      <c r="F15" s="31">
        <v>17799</v>
      </c>
      <c r="G15" s="31">
        <v>16374</v>
      </c>
      <c r="H15" s="31">
        <v>15685</v>
      </c>
      <c r="I15" s="35">
        <f t="shared" si="6"/>
        <v>589</v>
      </c>
      <c r="J15" s="18">
        <v>281</v>
      </c>
      <c r="K15" s="19">
        <v>308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14</v>
      </c>
      <c r="B16" s="17">
        <f t="shared" si="2"/>
        <v>31500</v>
      </c>
      <c r="C16" s="17">
        <f t="shared" si="3"/>
        <v>15830</v>
      </c>
      <c r="D16" s="17">
        <f t="shared" si="4"/>
        <v>15670</v>
      </c>
      <c r="E16" s="36">
        <f t="shared" si="5"/>
        <v>31214</v>
      </c>
      <c r="F16" s="31">
        <v>15698</v>
      </c>
      <c r="G16" s="31">
        <v>15516</v>
      </c>
      <c r="H16" s="31">
        <v>12599</v>
      </c>
      <c r="I16" s="35">
        <f t="shared" si="6"/>
        <v>286</v>
      </c>
      <c r="J16" s="18">
        <v>132</v>
      </c>
      <c r="K16" s="19">
        <v>154</v>
      </c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33" t="s">
        <v>79</v>
      </c>
      <c r="B17" s="34">
        <f t="shared" si="2"/>
        <v>232023</v>
      </c>
      <c r="C17" s="34">
        <f t="shared" si="3"/>
        <v>119505</v>
      </c>
      <c r="D17" s="34">
        <f t="shared" si="4"/>
        <v>112518</v>
      </c>
      <c r="E17" s="35">
        <f>SUM(E18:E24)</f>
        <v>227942</v>
      </c>
      <c r="F17" s="37">
        <f t="shared" ref="F17:H17" si="7">SUM(F18:F24)</f>
        <v>116518</v>
      </c>
      <c r="G17" s="37">
        <f t="shared" si="7"/>
        <v>111424</v>
      </c>
      <c r="H17" s="37">
        <f t="shared" si="7"/>
        <v>84149</v>
      </c>
      <c r="I17" s="35">
        <f>SUM(J17:K17)</f>
        <v>4081</v>
      </c>
      <c r="J17" s="35">
        <f>SUM(J18:J24)</f>
        <v>2987</v>
      </c>
      <c r="K17" s="35">
        <f>SUM(K18:K24)</f>
        <v>1094</v>
      </c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15</v>
      </c>
      <c r="B18" s="17">
        <f t="shared" si="2"/>
        <v>45631</v>
      </c>
      <c r="C18" s="17">
        <f t="shared" si="3"/>
        <v>23070</v>
      </c>
      <c r="D18" s="17">
        <f t="shared" si="4"/>
        <v>22561</v>
      </c>
      <c r="E18" s="38">
        <f>SUM(F18:G18)</f>
        <v>45366</v>
      </c>
      <c r="F18" s="31">
        <v>22948</v>
      </c>
      <c r="G18" s="31">
        <v>22418</v>
      </c>
      <c r="H18" s="31">
        <v>15544</v>
      </c>
      <c r="I18" s="35">
        <f>SUM(J18:K18)</f>
        <v>265</v>
      </c>
      <c r="J18" s="18">
        <v>122</v>
      </c>
      <c r="K18" s="19">
        <v>143</v>
      </c>
      <c r="L18" s="32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16</v>
      </c>
      <c r="B19" s="17">
        <f t="shared" si="2"/>
        <v>25433</v>
      </c>
      <c r="C19" s="17">
        <f t="shared" si="3"/>
        <v>13739</v>
      </c>
      <c r="D19" s="17">
        <f t="shared" si="4"/>
        <v>11694</v>
      </c>
      <c r="E19" s="38">
        <f t="shared" ref="E19:E24" si="8">SUM(F19:G19)</f>
        <v>24401</v>
      </c>
      <c r="F19" s="31">
        <v>13130</v>
      </c>
      <c r="G19" s="31">
        <v>11271</v>
      </c>
      <c r="H19" s="31">
        <v>12531</v>
      </c>
      <c r="I19" s="35">
        <f t="shared" ref="I19:I24" si="9">SUM(J19:K19)</f>
        <v>1032</v>
      </c>
      <c r="J19" s="18">
        <v>609</v>
      </c>
      <c r="K19" s="19">
        <v>423</v>
      </c>
      <c r="L19" s="32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17</v>
      </c>
      <c r="B20" s="17">
        <f t="shared" si="2"/>
        <v>30566</v>
      </c>
      <c r="C20" s="17">
        <f t="shared" si="3"/>
        <v>15490</v>
      </c>
      <c r="D20" s="17">
        <f t="shared" si="4"/>
        <v>15076</v>
      </c>
      <c r="E20" s="38">
        <f t="shared" si="8"/>
        <v>30321</v>
      </c>
      <c r="F20" s="31">
        <v>15358</v>
      </c>
      <c r="G20" s="31">
        <v>14963</v>
      </c>
      <c r="H20" s="31">
        <v>10406</v>
      </c>
      <c r="I20" s="35">
        <f t="shared" si="9"/>
        <v>245</v>
      </c>
      <c r="J20" s="18">
        <v>132</v>
      </c>
      <c r="K20" s="19">
        <v>113</v>
      </c>
      <c r="L20" s="32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18</v>
      </c>
      <c r="B21" s="17">
        <f t="shared" si="2"/>
        <v>50970</v>
      </c>
      <c r="C21" s="17">
        <f t="shared" si="3"/>
        <v>25557</v>
      </c>
      <c r="D21" s="17">
        <f t="shared" si="4"/>
        <v>25413</v>
      </c>
      <c r="E21" s="38">
        <f t="shared" si="8"/>
        <v>50692</v>
      </c>
      <c r="F21" s="31">
        <v>25436</v>
      </c>
      <c r="G21" s="31">
        <v>25256</v>
      </c>
      <c r="H21" s="31">
        <v>18530</v>
      </c>
      <c r="I21" s="35">
        <f t="shared" si="9"/>
        <v>278</v>
      </c>
      <c r="J21" s="18">
        <v>121</v>
      </c>
      <c r="K21" s="19">
        <v>157</v>
      </c>
      <c r="L21" s="32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19</v>
      </c>
      <c r="B22" s="17">
        <f t="shared" si="2"/>
        <v>41565</v>
      </c>
      <c r="C22" s="17">
        <f t="shared" si="3"/>
        <v>21181</v>
      </c>
      <c r="D22" s="17">
        <f t="shared" si="4"/>
        <v>20384</v>
      </c>
      <c r="E22" s="38">
        <f t="shared" si="8"/>
        <v>41216</v>
      </c>
      <c r="F22" s="31">
        <v>20975</v>
      </c>
      <c r="G22" s="31">
        <v>20241</v>
      </c>
      <c r="H22" s="31">
        <v>14629</v>
      </c>
      <c r="I22" s="35">
        <f t="shared" si="9"/>
        <v>349</v>
      </c>
      <c r="J22" s="18">
        <v>206</v>
      </c>
      <c r="K22" s="19">
        <v>143</v>
      </c>
      <c r="L22" s="32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26" t="s">
        <v>20</v>
      </c>
      <c r="B23" s="17">
        <f t="shared" si="2"/>
        <v>27650</v>
      </c>
      <c r="C23" s="17">
        <f t="shared" si="3"/>
        <v>14579</v>
      </c>
      <c r="D23" s="17">
        <f t="shared" si="4"/>
        <v>13071</v>
      </c>
      <c r="E23" s="38">
        <f t="shared" si="8"/>
        <v>26991</v>
      </c>
      <c r="F23" s="31">
        <v>13982</v>
      </c>
      <c r="G23" s="31">
        <v>13009</v>
      </c>
      <c r="H23" s="31">
        <v>8914</v>
      </c>
      <c r="I23" s="35">
        <f t="shared" si="9"/>
        <v>659</v>
      </c>
      <c r="J23" s="18">
        <v>597</v>
      </c>
      <c r="K23" s="19">
        <v>62</v>
      </c>
      <c r="L23" s="32"/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21</v>
      </c>
      <c r="B24" s="17">
        <f t="shared" si="2"/>
        <v>10208</v>
      </c>
      <c r="C24" s="17">
        <f t="shared" si="3"/>
        <v>5889</v>
      </c>
      <c r="D24" s="17">
        <f t="shared" si="4"/>
        <v>4319</v>
      </c>
      <c r="E24" s="38">
        <f t="shared" si="8"/>
        <v>8955</v>
      </c>
      <c r="F24" s="31">
        <v>4689</v>
      </c>
      <c r="G24" s="31">
        <v>4266</v>
      </c>
      <c r="H24" s="31">
        <v>3595</v>
      </c>
      <c r="I24" s="35">
        <f t="shared" si="9"/>
        <v>1253</v>
      </c>
      <c r="J24" s="18">
        <v>1200</v>
      </c>
      <c r="K24" s="19">
        <v>53</v>
      </c>
      <c r="L24" s="32"/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33" t="s">
        <v>80</v>
      </c>
      <c r="B25" s="34">
        <f t="shared" si="2"/>
        <v>184097</v>
      </c>
      <c r="C25" s="34">
        <f t="shared" si="3"/>
        <v>92086</v>
      </c>
      <c r="D25" s="34">
        <f t="shared" si="4"/>
        <v>92011</v>
      </c>
      <c r="E25" s="36">
        <f>SUM(E26:E41)</f>
        <v>181917</v>
      </c>
      <c r="F25" s="38">
        <f>SUM(F26:F41)</f>
        <v>90772</v>
      </c>
      <c r="G25" s="38">
        <f>SUM(G26:G41)</f>
        <v>91145</v>
      </c>
      <c r="H25" s="38">
        <f>SUM(H26:H41)</f>
        <v>77798</v>
      </c>
      <c r="I25" s="35">
        <f>SUM(J25:K25)</f>
        <v>2180</v>
      </c>
      <c r="J25" s="35">
        <f>SUM(J26:J41)</f>
        <v>1314</v>
      </c>
      <c r="K25" s="35">
        <f>SUM(K26:K41)</f>
        <v>866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22</v>
      </c>
      <c r="B26" s="17">
        <f t="shared" si="2"/>
        <v>4935</v>
      </c>
      <c r="C26" s="17">
        <f t="shared" si="3"/>
        <v>2646</v>
      </c>
      <c r="D26" s="17">
        <f t="shared" si="4"/>
        <v>2289</v>
      </c>
      <c r="E26" s="36">
        <f>SUM(F26:G26)</f>
        <v>4691</v>
      </c>
      <c r="F26" s="31">
        <v>2419</v>
      </c>
      <c r="G26" s="31">
        <v>2272</v>
      </c>
      <c r="H26" s="31">
        <v>2321</v>
      </c>
      <c r="I26" s="35">
        <f>SUM(J26:K26)</f>
        <v>244</v>
      </c>
      <c r="J26" s="19">
        <v>227</v>
      </c>
      <c r="K26" s="19">
        <v>17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23</v>
      </c>
      <c r="B27" s="17">
        <f t="shared" si="2"/>
        <v>13407</v>
      </c>
      <c r="C27" s="17">
        <f t="shared" si="3"/>
        <v>6866</v>
      </c>
      <c r="D27" s="17">
        <f t="shared" si="4"/>
        <v>6541</v>
      </c>
      <c r="E27" s="36">
        <f t="shared" ref="E27:E41" si="10">SUM(F27:G27)</f>
        <v>13202</v>
      </c>
      <c r="F27" s="31">
        <v>6753</v>
      </c>
      <c r="G27" s="31">
        <v>6449</v>
      </c>
      <c r="H27" s="31">
        <v>5468</v>
      </c>
      <c r="I27" s="35">
        <f t="shared" ref="I27:I41" si="11">SUM(J27:K27)</f>
        <v>205</v>
      </c>
      <c r="J27" s="19">
        <v>113</v>
      </c>
      <c r="K27" s="19">
        <v>92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24</v>
      </c>
      <c r="B28" s="17">
        <f t="shared" si="2"/>
        <v>4354</v>
      </c>
      <c r="C28" s="17">
        <f t="shared" si="3"/>
        <v>2463</v>
      </c>
      <c r="D28" s="17">
        <f t="shared" si="4"/>
        <v>1891</v>
      </c>
      <c r="E28" s="36">
        <f t="shared" si="10"/>
        <v>3890</v>
      </c>
      <c r="F28" s="31">
        <v>2063</v>
      </c>
      <c r="G28" s="31">
        <v>1827</v>
      </c>
      <c r="H28" s="31">
        <v>1811</v>
      </c>
      <c r="I28" s="35">
        <f t="shared" si="11"/>
        <v>464</v>
      </c>
      <c r="J28" s="19">
        <v>400</v>
      </c>
      <c r="K28" s="19">
        <v>64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25</v>
      </c>
      <c r="B29" s="17">
        <f t="shared" si="2"/>
        <v>4393</v>
      </c>
      <c r="C29" s="17">
        <f t="shared" si="3"/>
        <v>2214</v>
      </c>
      <c r="D29" s="17">
        <f t="shared" si="4"/>
        <v>2179</v>
      </c>
      <c r="E29" s="36">
        <f t="shared" si="10"/>
        <v>4278</v>
      </c>
      <c r="F29" s="31">
        <v>2130</v>
      </c>
      <c r="G29" s="31">
        <v>2148</v>
      </c>
      <c r="H29" s="31">
        <v>2211</v>
      </c>
      <c r="I29" s="35">
        <f t="shared" si="11"/>
        <v>115</v>
      </c>
      <c r="J29" s="19">
        <v>84</v>
      </c>
      <c r="K29" s="19">
        <v>31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6" t="s">
        <v>26</v>
      </c>
      <c r="B30" s="17">
        <f t="shared" si="2"/>
        <v>13520</v>
      </c>
      <c r="C30" s="17">
        <f t="shared" si="3"/>
        <v>6797</v>
      </c>
      <c r="D30" s="17">
        <f t="shared" si="4"/>
        <v>6723</v>
      </c>
      <c r="E30" s="36">
        <f t="shared" si="10"/>
        <v>13407</v>
      </c>
      <c r="F30" s="31">
        <v>6721</v>
      </c>
      <c r="G30" s="31">
        <v>6686</v>
      </c>
      <c r="H30" s="31">
        <v>5136</v>
      </c>
      <c r="I30" s="35">
        <f t="shared" si="11"/>
        <v>113</v>
      </c>
      <c r="J30" s="19">
        <v>76</v>
      </c>
      <c r="K30" s="19">
        <v>37</v>
      </c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6" t="s">
        <v>27</v>
      </c>
      <c r="B31" s="17">
        <f t="shared" si="2"/>
        <v>924</v>
      </c>
      <c r="C31" s="17">
        <f t="shared" si="3"/>
        <v>493</v>
      </c>
      <c r="D31" s="17">
        <f t="shared" si="4"/>
        <v>431</v>
      </c>
      <c r="E31" s="36">
        <f t="shared" si="10"/>
        <v>887</v>
      </c>
      <c r="F31" s="31">
        <v>464</v>
      </c>
      <c r="G31" s="31">
        <v>423</v>
      </c>
      <c r="H31" s="31">
        <v>429</v>
      </c>
      <c r="I31" s="35">
        <f t="shared" si="11"/>
        <v>37</v>
      </c>
      <c r="J31" s="19">
        <v>29</v>
      </c>
      <c r="K31" s="19">
        <v>8</v>
      </c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28</v>
      </c>
      <c r="B32" s="17">
        <f t="shared" si="2"/>
        <v>31643</v>
      </c>
      <c r="C32" s="17">
        <f t="shared" si="3"/>
        <v>15704</v>
      </c>
      <c r="D32" s="17">
        <f t="shared" si="4"/>
        <v>15939</v>
      </c>
      <c r="E32" s="36">
        <f t="shared" si="10"/>
        <v>31296</v>
      </c>
      <c r="F32" s="31">
        <v>15542</v>
      </c>
      <c r="G32" s="31">
        <v>15754</v>
      </c>
      <c r="H32" s="31">
        <v>11704</v>
      </c>
      <c r="I32" s="35">
        <f t="shared" si="11"/>
        <v>347</v>
      </c>
      <c r="J32" s="19">
        <v>162</v>
      </c>
      <c r="K32" s="19">
        <v>185</v>
      </c>
      <c r="L32" s="27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29</v>
      </c>
      <c r="B33" s="17">
        <f t="shared" si="2"/>
        <v>12228</v>
      </c>
      <c r="C33" s="17">
        <f t="shared" si="3"/>
        <v>6042</v>
      </c>
      <c r="D33" s="17">
        <f t="shared" si="4"/>
        <v>6186</v>
      </c>
      <c r="E33" s="36">
        <f t="shared" si="10"/>
        <v>12101</v>
      </c>
      <c r="F33" s="31">
        <v>5989</v>
      </c>
      <c r="G33" s="31">
        <v>6112</v>
      </c>
      <c r="H33" s="31">
        <v>5553</v>
      </c>
      <c r="I33" s="35">
        <f t="shared" si="11"/>
        <v>127</v>
      </c>
      <c r="J33" s="19">
        <v>53</v>
      </c>
      <c r="K33" s="19">
        <v>74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88</v>
      </c>
      <c r="B34" s="17">
        <f t="shared" si="2"/>
        <v>16831</v>
      </c>
      <c r="C34" s="17">
        <f t="shared" si="3"/>
        <v>8226</v>
      </c>
      <c r="D34" s="17">
        <f t="shared" si="4"/>
        <v>8605</v>
      </c>
      <c r="E34" s="36">
        <f t="shared" si="10"/>
        <v>16747</v>
      </c>
      <c r="F34" s="31">
        <v>8202</v>
      </c>
      <c r="G34" s="31">
        <v>8545</v>
      </c>
      <c r="H34" s="31">
        <v>6795</v>
      </c>
      <c r="I34" s="39">
        <f t="shared" si="11"/>
        <v>84</v>
      </c>
      <c r="J34" s="30">
        <f>5+8+11</f>
        <v>24</v>
      </c>
      <c r="K34" s="30">
        <f>25+20+15</f>
        <v>60</v>
      </c>
      <c r="L34" s="28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30</v>
      </c>
      <c r="B35" s="17">
        <f t="shared" si="2"/>
        <v>10602</v>
      </c>
      <c r="C35" s="17">
        <f t="shared" si="3"/>
        <v>5186</v>
      </c>
      <c r="D35" s="17">
        <f t="shared" si="4"/>
        <v>5416</v>
      </c>
      <c r="E35" s="36">
        <f t="shared" si="10"/>
        <v>10558</v>
      </c>
      <c r="F35" s="31">
        <v>5174</v>
      </c>
      <c r="G35" s="31">
        <v>5384</v>
      </c>
      <c r="H35" s="31">
        <v>4268</v>
      </c>
      <c r="I35" s="35">
        <f t="shared" si="11"/>
        <v>44</v>
      </c>
      <c r="J35" s="19">
        <v>12</v>
      </c>
      <c r="K35" s="19">
        <v>32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31</v>
      </c>
      <c r="B36" s="17">
        <f t="shared" si="2"/>
        <v>12304</v>
      </c>
      <c r="C36" s="17">
        <f t="shared" si="3"/>
        <v>6033</v>
      </c>
      <c r="D36" s="17">
        <f t="shared" si="4"/>
        <v>6271</v>
      </c>
      <c r="E36" s="36">
        <f t="shared" si="10"/>
        <v>12270</v>
      </c>
      <c r="F36" s="31">
        <v>6026</v>
      </c>
      <c r="G36" s="31">
        <v>6244</v>
      </c>
      <c r="H36" s="31">
        <v>5055</v>
      </c>
      <c r="I36" s="35">
        <f t="shared" si="11"/>
        <v>34</v>
      </c>
      <c r="J36" s="19">
        <v>7</v>
      </c>
      <c r="K36" s="19">
        <v>27</v>
      </c>
      <c r="L36" s="27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32</v>
      </c>
      <c r="B37" s="17">
        <f t="shared" si="2"/>
        <v>9420</v>
      </c>
      <c r="C37" s="17">
        <f t="shared" si="3"/>
        <v>4706</v>
      </c>
      <c r="D37" s="17">
        <f t="shared" si="4"/>
        <v>4714</v>
      </c>
      <c r="E37" s="36">
        <f t="shared" si="10"/>
        <v>9400</v>
      </c>
      <c r="F37" s="31">
        <v>4702</v>
      </c>
      <c r="G37" s="31">
        <v>4698</v>
      </c>
      <c r="H37" s="31">
        <v>3708</v>
      </c>
      <c r="I37" s="35">
        <f t="shared" si="11"/>
        <v>20</v>
      </c>
      <c r="J37" s="19">
        <v>4</v>
      </c>
      <c r="K37" s="19">
        <v>16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33</v>
      </c>
      <c r="B38" s="17">
        <f t="shared" si="2"/>
        <v>6825</v>
      </c>
      <c r="C38" s="17">
        <f t="shared" si="3"/>
        <v>3396</v>
      </c>
      <c r="D38" s="17">
        <f t="shared" si="4"/>
        <v>3429</v>
      </c>
      <c r="E38" s="36">
        <f t="shared" si="10"/>
        <v>6790</v>
      </c>
      <c r="F38" s="31">
        <v>3387</v>
      </c>
      <c r="G38" s="31">
        <v>3403</v>
      </c>
      <c r="H38" s="31">
        <v>3068</v>
      </c>
      <c r="I38" s="35">
        <f t="shared" si="11"/>
        <v>35</v>
      </c>
      <c r="J38" s="19">
        <v>9</v>
      </c>
      <c r="K38" s="19">
        <v>26</v>
      </c>
      <c r="L38" s="28"/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9" t="s">
        <v>34</v>
      </c>
      <c r="B39" s="17">
        <f t="shared" si="2"/>
        <v>21314</v>
      </c>
      <c r="C39" s="17">
        <f t="shared" si="3"/>
        <v>10583</v>
      </c>
      <c r="D39" s="17">
        <f t="shared" si="4"/>
        <v>10731</v>
      </c>
      <c r="E39" s="36">
        <f t="shared" si="10"/>
        <v>21165</v>
      </c>
      <c r="F39" s="31">
        <v>10531</v>
      </c>
      <c r="G39" s="31">
        <v>10634</v>
      </c>
      <c r="H39" s="31">
        <v>10271</v>
      </c>
      <c r="I39" s="35">
        <f t="shared" si="11"/>
        <v>149</v>
      </c>
      <c r="J39" s="19">
        <f>27+3+22</f>
        <v>52</v>
      </c>
      <c r="K39" s="19">
        <f>39+12+46</f>
        <v>97</v>
      </c>
      <c r="L39" s="27"/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29" t="s">
        <v>35</v>
      </c>
      <c r="B40" s="17">
        <f t="shared" si="2"/>
        <v>7998</v>
      </c>
      <c r="C40" s="17">
        <f t="shared" si="3"/>
        <v>4071</v>
      </c>
      <c r="D40" s="17">
        <f t="shared" si="4"/>
        <v>3927</v>
      </c>
      <c r="E40" s="36">
        <f t="shared" si="10"/>
        <v>7963</v>
      </c>
      <c r="F40" s="31">
        <v>4061</v>
      </c>
      <c r="G40" s="31">
        <v>3902</v>
      </c>
      <c r="H40" s="31">
        <v>3839</v>
      </c>
      <c r="I40" s="35">
        <f t="shared" si="11"/>
        <v>35</v>
      </c>
      <c r="J40" s="19">
        <v>10</v>
      </c>
      <c r="K40" s="19">
        <v>25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36</v>
      </c>
      <c r="B41" s="17">
        <f t="shared" si="2"/>
        <v>13399</v>
      </c>
      <c r="C41" s="17">
        <f t="shared" si="3"/>
        <v>6660</v>
      </c>
      <c r="D41" s="17">
        <f t="shared" si="4"/>
        <v>6739</v>
      </c>
      <c r="E41" s="36">
        <f t="shared" si="10"/>
        <v>13272</v>
      </c>
      <c r="F41" s="31">
        <v>6608</v>
      </c>
      <c r="G41" s="31">
        <v>6664</v>
      </c>
      <c r="H41" s="31">
        <v>6161</v>
      </c>
      <c r="I41" s="35">
        <f t="shared" si="11"/>
        <v>127</v>
      </c>
      <c r="J41" s="19">
        <v>52</v>
      </c>
      <c r="K41" s="19">
        <v>75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33" t="s">
        <v>81</v>
      </c>
      <c r="B42" s="34">
        <f t="shared" si="2"/>
        <v>206144</v>
      </c>
      <c r="C42" s="34">
        <f t="shared" si="3"/>
        <v>104153</v>
      </c>
      <c r="D42" s="34">
        <f t="shared" si="4"/>
        <v>101991</v>
      </c>
      <c r="E42" s="36">
        <f>SUM(E43:E54)</f>
        <v>203926</v>
      </c>
      <c r="F42" s="38">
        <f>SUM(F43:F54)</f>
        <v>102876</v>
      </c>
      <c r="G42" s="38">
        <f>SUM(G43:G54)</f>
        <v>101050</v>
      </c>
      <c r="H42" s="38">
        <f>SUM(H43:H54)</f>
        <v>81903</v>
      </c>
      <c r="I42" s="35">
        <f>SUM(J42:K42)</f>
        <v>2218</v>
      </c>
      <c r="J42" s="35">
        <f>SUM(J43:J54)</f>
        <v>1277</v>
      </c>
      <c r="K42" s="35">
        <f>SUM(K43:K54)</f>
        <v>941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6" t="s">
        <v>37</v>
      </c>
      <c r="B43" s="17">
        <f t="shared" si="2"/>
        <v>70710</v>
      </c>
      <c r="C43" s="17">
        <f t="shared" si="3"/>
        <v>35583</v>
      </c>
      <c r="D43" s="17">
        <f t="shared" si="4"/>
        <v>35127</v>
      </c>
      <c r="E43" s="36">
        <f>SUM(F43:G43)</f>
        <v>70295</v>
      </c>
      <c r="F43" s="31">
        <v>35341</v>
      </c>
      <c r="G43" s="31">
        <v>34954</v>
      </c>
      <c r="H43" s="31">
        <v>24856</v>
      </c>
      <c r="I43" s="35">
        <f>SUM(J43:K43)</f>
        <v>415</v>
      </c>
      <c r="J43" s="19">
        <v>242</v>
      </c>
      <c r="K43" s="19">
        <v>173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38</v>
      </c>
      <c r="B44" s="17">
        <f t="shared" si="2"/>
        <v>12185</v>
      </c>
      <c r="C44" s="17">
        <f t="shared" si="3"/>
        <v>6097</v>
      </c>
      <c r="D44" s="17">
        <f t="shared" si="4"/>
        <v>6088</v>
      </c>
      <c r="E44" s="36">
        <f t="shared" ref="E44:E54" si="12">SUM(F44:G44)</f>
        <v>12121</v>
      </c>
      <c r="F44" s="31">
        <v>6080</v>
      </c>
      <c r="G44" s="31">
        <v>6041</v>
      </c>
      <c r="H44" s="31">
        <v>5567</v>
      </c>
      <c r="I44" s="35">
        <f t="shared" ref="I44:I54" si="13">SUM(J44:K44)</f>
        <v>64</v>
      </c>
      <c r="J44" s="19">
        <v>17</v>
      </c>
      <c r="K44" s="19">
        <v>47</v>
      </c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39</v>
      </c>
      <c r="B45" s="17">
        <f t="shared" si="2"/>
        <v>9744</v>
      </c>
      <c r="C45" s="17">
        <f t="shared" si="3"/>
        <v>4887</v>
      </c>
      <c r="D45" s="17">
        <f t="shared" si="4"/>
        <v>4857</v>
      </c>
      <c r="E45" s="36">
        <f t="shared" si="12"/>
        <v>9712</v>
      </c>
      <c r="F45" s="31">
        <v>4878</v>
      </c>
      <c r="G45" s="31">
        <v>4834</v>
      </c>
      <c r="H45" s="31">
        <v>4210</v>
      </c>
      <c r="I45" s="35">
        <f t="shared" si="13"/>
        <v>32</v>
      </c>
      <c r="J45" s="19">
        <v>9</v>
      </c>
      <c r="K45" s="19">
        <v>23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9" t="s">
        <v>89</v>
      </c>
      <c r="B46" s="17">
        <f>(E46+I46)</f>
        <v>15141</v>
      </c>
      <c r="C46" s="17">
        <f t="shared" si="3"/>
        <v>7616</v>
      </c>
      <c r="D46" s="17">
        <f t="shared" si="4"/>
        <v>7525</v>
      </c>
      <c r="E46" s="36">
        <f t="shared" si="12"/>
        <v>15009</v>
      </c>
      <c r="F46" s="31">
        <v>7568</v>
      </c>
      <c r="G46" s="31">
        <v>7441</v>
      </c>
      <c r="H46" s="31">
        <v>6573</v>
      </c>
      <c r="I46" s="35">
        <f t="shared" si="13"/>
        <v>132</v>
      </c>
      <c r="J46" s="19">
        <f>12+17+19</f>
        <v>48</v>
      </c>
      <c r="K46" s="19">
        <f>22+38+24</f>
        <v>84</v>
      </c>
      <c r="L46" s="20"/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9" t="s">
        <v>40</v>
      </c>
      <c r="B47" s="17">
        <f t="shared" ref="B47:B54" si="14">(E47+I47)</f>
        <v>7455</v>
      </c>
      <c r="C47" s="17">
        <f t="shared" si="3"/>
        <v>3827</v>
      </c>
      <c r="D47" s="17">
        <f t="shared" si="4"/>
        <v>3628</v>
      </c>
      <c r="E47" s="36">
        <f t="shared" si="12"/>
        <v>7403</v>
      </c>
      <c r="F47" s="31">
        <v>3813</v>
      </c>
      <c r="G47" s="31">
        <v>3590</v>
      </c>
      <c r="H47" s="31">
        <v>3377</v>
      </c>
      <c r="I47" s="35">
        <f t="shared" si="13"/>
        <v>52</v>
      </c>
      <c r="J47" s="19">
        <v>14</v>
      </c>
      <c r="K47" s="19">
        <v>38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41</v>
      </c>
      <c r="B48" s="17">
        <f t="shared" si="14"/>
        <v>12573</v>
      </c>
      <c r="C48" s="17">
        <f t="shared" si="3"/>
        <v>6272</v>
      </c>
      <c r="D48" s="17">
        <f t="shared" si="4"/>
        <v>6301</v>
      </c>
      <c r="E48" s="36">
        <f t="shared" si="12"/>
        <v>12443</v>
      </c>
      <c r="F48" s="31">
        <v>6197</v>
      </c>
      <c r="G48" s="31">
        <v>6246</v>
      </c>
      <c r="H48" s="31">
        <v>5536</v>
      </c>
      <c r="I48" s="35">
        <f t="shared" si="13"/>
        <v>130</v>
      </c>
      <c r="J48" s="19">
        <v>75</v>
      </c>
      <c r="K48" s="19">
        <v>55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42</v>
      </c>
      <c r="B49" s="17">
        <f t="shared" si="14"/>
        <v>34964</v>
      </c>
      <c r="C49" s="17">
        <f t="shared" ref="C49:C54" si="15">(F49+J48)</f>
        <v>17537</v>
      </c>
      <c r="D49" s="17">
        <f t="shared" si="4"/>
        <v>17373</v>
      </c>
      <c r="E49" s="36">
        <f t="shared" si="12"/>
        <v>34756</v>
      </c>
      <c r="F49" s="31">
        <v>17462</v>
      </c>
      <c r="G49" s="31">
        <v>17294</v>
      </c>
      <c r="H49" s="31">
        <v>12407</v>
      </c>
      <c r="I49" s="35">
        <f t="shared" si="13"/>
        <v>208</v>
      </c>
      <c r="J49" s="19">
        <v>129</v>
      </c>
      <c r="K49" s="19">
        <v>79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43</v>
      </c>
      <c r="B50" s="17">
        <f t="shared" si="14"/>
        <v>7403</v>
      </c>
      <c r="C50" s="17">
        <f t="shared" si="15"/>
        <v>3905</v>
      </c>
      <c r="D50" s="17">
        <f>(G50+K49)</f>
        <v>3637</v>
      </c>
      <c r="E50" s="36">
        <f t="shared" si="12"/>
        <v>7334</v>
      </c>
      <c r="F50" s="31">
        <v>3776</v>
      </c>
      <c r="G50" s="31">
        <v>3558</v>
      </c>
      <c r="H50" s="31">
        <v>3590</v>
      </c>
      <c r="I50" s="35">
        <f t="shared" si="13"/>
        <v>69</v>
      </c>
      <c r="J50" s="19">
        <v>25</v>
      </c>
      <c r="K50" s="19">
        <v>44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44</v>
      </c>
      <c r="B51" s="17">
        <f t="shared" si="14"/>
        <v>9701</v>
      </c>
      <c r="C51" s="17">
        <f t="shared" si="15"/>
        <v>4767</v>
      </c>
      <c r="D51" s="17">
        <f>(G51+K50)</f>
        <v>4817</v>
      </c>
      <c r="E51" s="36">
        <f t="shared" si="12"/>
        <v>9515</v>
      </c>
      <c r="F51" s="31">
        <v>4742</v>
      </c>
      <c r="G51" s="31">
        <v>4773</v>
      </c>
      <c r="H51" s="31">
        <v>4735</v>
      </c>
      <c r="I51" s="35">
        <f t="shared" si="13"/>
        <v>186</v>
      </c>
      <c r="J51" s="19">
        <v>82</v>
      </c>
      <c r="K51" s="19">
        <v>104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45</v>
      </c>
      <c r="B52" s="17">
        <f t="shared" si="14"/>
        <v>10647</v>
      </c>
      <c r="C52" s="17">
        <f t="shared" si="15"/>
        <v>5449</v>
      </c>
      <c r="D52" s="17">
        <f>(G52+K51)</f>
        <v>5311</v>
      </c>
      <c r="E52" s="36">
        <f t="shared" si="12"/>
        <v>10574</v>
      </c>
      <c r="F52" s="31">
        <v>5367</v>
      </c>
      <c r="G52" s="31">
        <v>5207</v>
      </c>
      <c r="H52" s="31">
        <v>4613</v>
      </c>
      <c r="I52" s="35">
        <f t="shared" si="13"/>
        <v>73</v>
      </c>
      <c r="J52" s="19">
        <v>19</v>
      </c>
      <c r="K52" s="19">
        <v>54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26" t="s">
        <v>46</v>
      </c>
      <c r="B53" s="17">
        <f t="shared" si="14"/>
        <v>10873</v>
      </c>
      <c r="C53" s="17">
        <f t="shared" si="15"/>
        <v>5426</v>
      </c>
      <c r="D53" s="17">
        <f>(G53+K52)</f>
        <v>5356</v>
      </c>
      <c r="E53" s="36">
        <f t="shared" si="12"/>
        <v>10709</v>
      </c>
      <c r="F53" s="31">
        <v>5407</v>
      </c>
      <c r="G53" s="31">
        <v>5302</v>
      </c>
      <c r="H53" s="31">
        <v>4386</v>
      </c>
      <c r="I53" s="35">
        <f t="shared" si="13"/>
        <v>164</v>
      </c>
      <c r="J53" s="19">
        <v>67</v>
      </c>
      <c r="K53" s="19">
        <v>97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47</v>
      </c>
      <c r="B54" s="17">
        <f t="shared" si="14"/>
        <v>4748</v>
      </c>
      <c r="C54" s="17">
        <f t="shared" si="15"/>
        <v>2312</v>
      </c>
      <c r="D54" s="17">
        <f>(G54+K53)</f>
        <v>1907</v>
      </c>
      <c r="E54" s="36">
        <f t="shared" si="12"/>
        <v>4055</v>
      </c>
      <c r="F54" s="31">
        <v>2245</v>
      </c>
      <c r="G54" s="31">
        <v>1810</v>
      </c>
      <c r="H54" s="31">
        <v>2053</v>
      </c>
      <c r="I54" s="35">
        <f t="shared" si="13"/>
        <v>693</v>
      </c>
      <c r="J54" s="19">
        <v>550</v>
      </c>
      <c r="K54" s="19">
        <v>143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33" t="s">
        <v>82</v>
      </c>
      <c r="B55" s="34">
        <f t="shared" si="2"/>
        <v>193121</v>
      </c>
      <c r="C55" s="34">
        <f t="shared" si="3"/>
        <v>99025</v>
      </c>
      <c r="D55" s="34">
        <f t="shared" si="4"/>
        <v>94096</v>
      </c>
      <c r="E55" s="36">
        <f>SUM(E56:E70)</f>
        <v>189898</v>
      </c>
      <c r="F55" s="38">
        <f t="shared" ref="F55:H55" si="16">SUM(F56:F70)</f>
        <v>96965</v>
      </c>
      <c r="G55" s="38">
        <f t="shared" si="16"/>
        <v>92933</v>
      </c>
      <c r="H55" s="38">
        <f t="shared" si="16"/>
        <v>75410</v>
      </c>
      <c r="I55" s="35">
        <f>SUM(J55:K55)</f>
        <v>3223</v>
      </c>
      <c r="J55" s="35">
        <f>SUM(J56:J70)</f>
        <v>2060</v>
      </c>
      <c r="K55" s="35">
        <f>SUM(K56:K70)</f>
        <v>1163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16</v>
      </c>
      <c r="B56" s="17">
        <f t="shared" si="2"/>
        <v>8734</v>
      </c>
      <c r="C56" s="17">
        <f t="shared" si="3"/>
        <v>4527</v>
      </c>
      <c r="D56" s="17">
        <f t="shared" si="4"/>
        <v>4207</v>
      </c>
      <c r="E56" s="36">
        <f>SUM(F56:G56)</f>
        <v>8705</v>
      </c>
      <c r="F56" s="31">
        <v>4512</v>
      </c>
      <c r="G56" s="31">
        <v>4193</v>
      </c>
      <c r="H56" s="31">
        <v>3114</v>
      </c>
      <c r="I56" s="35">
        <f>SUM(J56:K56)</f>
        <v>29</v>
      </c>
      <c r="J56" s="19">
        <v>15</v>
      </c>
      <c r="K56" s="19">
        <v>14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48</v>
      </c>
      <c r="B57" s="17">
        <f t="shared" si="2"/>
        <v>6460</v>
      </c>
      <c r="C57" s="17">
        <f t="shared" si="3"/>
        <v>3328</v>
      </c>
      <c r="D57" s="17">
        <f t="shared" si="4"/>
        <v>3132</v>
      </c>
      <c r="E57" s="36">
        <f t="shared" ref="E57:E70" si="17">SUM(F57:G57)</f>
        <v>6416</v>
      </c>
      <c r="F57" s="31">
        <v>3298</v>
      </c>
      <c r="G57" s="31">
        <v>3118</v>
      </c>
      <c r="H57" s="31">
        <v>2778</v>
      </c>
      <c r="I57" s="35">
        <f t="shared" ref="I57:I70" si="18">SUM(J57:K57)</f>
        <v>44</v>
      </c>
      <c r="J57" s="19">
        <v>30</v>
      </c>
      <c r="K57" s="19">
        <v>14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49</v>
      </c>
      <c r="B58" s="17">
        <f t="shared" si="2"/>
        <v>4139</v>
      </c>
      <c r="C58" s="17">
        <f t="shared" si="3"/>
        <v>2070</v>
      </c>
      <c r="D58" s="17">
        <f t="shared" si="4"/>
        <v>2069</v>
      </c>
      <c r="E58" s="36">
        <f t="shared" si="17"/>
        <v>4114</v>
      </c>
      <c r="F58" s="31">
        <v>2061</v>
      </c>
      <c r="G58" s="31">
        <v>2053</v>
      </c>
      <c r="H58" s="31">
        <v>1986</v>
      </c>
      <c r="I58" s="35">
        <f t="shared" si="18"/>
        <v>25</v>
      </c>
      <c r="J58" s="19">
        <v>9</v>
      </c>
      <c r="K58" s="19">
        <v>16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50</v>
      </c>
      <c r="B59" s="17">
        <f t="shared" si="2"/>
        <v>10333</v>
      </c>
      <c r="C59" s="17">
        <f t="shared" si="3"/>
        <v>5144</v>
      </c>
      <c r="D59" s="17">
        <f t="shared" si="4"/>
        <v>5189</v>
      </c>
      <c r="E59" s="36">
        <f t="shared" si="17"/>
        <v>10254</v>
      </c>
      <c r="F59" s="31">
        <v>5117</v>
      </c>
      <c r="G59" s="31">
        <v>5137</v>
      </c>
      <c r="H59" s="31">
        <v>4692</v>
      </c>
      <c r="I59" s="35">
        <f t="shared" si="18"/>
        <v>79</v>
      </c>
      <c r="J59" s="19">
        <v>27</v>
      </c>
      <c r="K59" s="19">
        <v>52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51</v>
      </c>
      <c r="B60" s="17">
        <f t="shared" si="2"/>
        <v>6079</v>
      </c>
      <c r="C60" s="17">
        <f t="shared" si="3"/>
        <v>3064</v>
      </c>
      <c r="D60" s="17">
        <f t="shared" si="4"/>
        <v>3015</v>
      </c>
      <c r="E60" s="36">
        <f t="shared" si="17"/>
        <v>6053</v>
      </c>
      <c r="F60" s="31">
        <v>3058</v>
      </c>
      <c r="G60" s="31">
        <v>2995</v>
      </c>
      <c r="H60" s="31">
        <v>2908</v>
      </c>
      <c r="I60" s="35">
        <f t="shared" si="18"/>
        <v>26</v>
      </c>
      <c r="J60" s="19">
        <v>6</v>
      </c>
      <c r="K60" s="19">
        <v>20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52</v>
      </c>
      <c r="B61" s="17">
        <f t="shared" si="2"/>
        <v>11543</v>
      </c>
      <c r="C61" s="17">
        <f t="shared" si="3"/>
        <v>5842</v>
      </c>
      <c r="D61" s="17">
        <f t="shared" si="4"/>
        <v>5701</v>
      </c>
      <c r="E61" s="36">
        <f t="shared" si="17"/>
        <v>11485</v>
      </c>
      <c r="F61" s="31">
        <v>5822</v>
      </c>
      <c r="G61" s="31">
        <v>5663</v>
      </c>
      <c r="H61" s="31">
        <v>4488</v>
      </c>
      <c r="I61" s="35">
        <f t="shared" si="18"/>
        <v>58</v>
      </c>
      <c r="J61" s="19">
        <v>20</v>
      </c>
      <c r="K61" s="19">
        <v>38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53</v>
      </c>
      <c r="B62" s="17">
        <f t="shared" si="2"/>
        <v>8321</v>
      </c>
      <c r="C62" s="17">
        <f t="shared" si="3"/>
        <v>4137</v>
      </c>
      <c r="D62" s="17">
        <f t="shared" si="4"/>
        <v>4184</v>
      </c>
      <c r="E62" s="36">
        <f t="shared" si="17"/>
        <v>8282</v>
      </c>
      <c r="F62" s="31">
        <v>4126</v>
      </c>
      <c r="G62" s="31">
        <v>4156</v>
      </c>
      <c r="H62" s="31">
        <v>3414</v>
      </c>
      <c r="I62" s="35">
        <f t="shared" si="18"/>
        <v>39</v>
      </c>
      <c r="J62" s="19">
        <v>11</v>
      </c>
      <c r="K62" s="19">
        <v>28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54</v>
      </c>
      <c r="B63" s="17">
        <f t="shared" si="2"/>
        <v>18482</v>
      </c>
      <c r="C63" s="17">
        <f t="shared" si="3"/>
        <v>9394</v>
      </c>
      <c r="D63" s="17">
        <f t="shared" si="4"/>
        <v>9088</v>
      </c>
      <c r="E63" s="36">
        <f t="shared" si="17"/>
        <v>18335</v>
      </c>
      <c r="F63" s="31">
        <v>9314</v>
      </c>
      <c r="G63" s="31">
        <v>9021</v>
      </c>
      <c r="H63" s="31">
        <v>6621</v>
      </c>
      <c r="I63" s="35">
        <f t="shared" si="18"/>
        <v>147</v>
      </c>
      <c r="J63" s="19">
        <v>80</v>
      </c>
      <c r="K63" s="19">
        <v>67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55</v>
      </c>
      <c r="B64" s="17">
        <f t="shared" si="2"/>
        <v>10114</v>
      </c>
      <c r="C64" s="17">
        <f t="shared" si="3"/>
        <v>5254</v>
      </c>
      <c r="D64" s="17">
        <f t="shared" si="4"/>
        <v>4860</v>
      </c>
      <c r="E64" s="36">
        <f t="shared" si="17"/>
        <v>9977</v>
      </c>
      <c r="F64" s="31">
        <v>5193</v>
      </c>
      <c r="G64" s="31">
        <v>4784</v>
      </c>
      <c r="H64" s="31">
        <v>4780</v>
      </c>
      <c r="I64" s="35">
        <f t="shared" si="18"/>
        <v>137</v>
      </c>
      <c r="J64" s="19">
        <v>61</v>
      </c>
      <c r="K64" s="19">
        <v>76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56</v>
      </c>
      <c r="B65" s="17">
        <f t="shared" si="2"/>
        <v>18649</v>
      </c>
      <c r="C65" s="17">
        <f t="shared" si="3"/>
        <v>9302</v>
      </c>
      <c r="D65" s="17">
        <f t="shared" si="4"/>
        <v>9347</v>
      </c>
      <c r="E65" s="36">
        <f t="shared" si="17"/>
        <v>18574</v>
      </c>
      <c r="F65" s="31">
        <v>9284</v>
      </c>
      <c r="G65" s="31">
        <v>9290</v>
      </c>
      <c r="H65" s="31">
        <v>6736</v>
      </c>
      <c r="I65" s="35">
        <f t="shared" si="18"/>
        <v>75</v>
      </c>
      <c r="J65" s="19">
        <v>18</v>
      </c>
      <c r="K65" s="19">
        <v>57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57</v>
      </c>
      <c r="B66" s="17">
        <f t="shared" si="2"/>
        <v>11351</v>
      </c>
      <c r="C66" s="17">
        <f t="shared" si="3"/>
        <v>5558</v>
      </c>
      <c r="D66" s="17">
        <f t="shared" si="4"/>
        <v>5793</v>
      </c>
      <c r="E66" s="36">
        <f t="shared" si="17"/>
        <v>11302</v>
      </c>
      <c r="F66" s="31">
        <v>5541</v>
      </c>
      <c r="G66" s="31">
        <v>5761</v>
      </c>
      <c r="H66" s="31">
        <v>4246</v>
      </c>
      <c r="I66" s="35">
        <f t="shared" si="18"/>
        <v>49</v>
      </c>
      <c r="J66" s="19">
        <v>17</v>
      </c>
      <c r="K66" s="19">
        <v>32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58</v>
      </c>
      <c r="B67" s="17">
        <f t="shared" si="2"/>
        <v>26951</v>
      </c>
      <c r="C67" s="17">
        <f t="shared" si="3"/>
        <v>13516</v>
      </c>
      <c r="D67" s="17">
        <f t="shared" si="4"/>
        <v>13435</v>
      </c>
      <c r="E67" s="36">
        <f t="shared" si="17"/>
        <v>26880</v>
      </c>
      <c r="F67" s="31">
        <v>13489</v>
      </c>
      <c r="G67" s="31">
        <v>13391</v>
      </c>
      <c r="H67" s="31">
        <v>9014</v>
      </c>
      <c r="I67" s="35">
        <f t="shared" si="18"/>
        <v>71</v>
      </c>
      <c r="J67" s="19">
        <v>27</v>
      </c>
      <c r="K67" s="19">
        <v>44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59</v>
      </c>
      <c r="B68" s="17">
        <f t="shared" si="2"/>
        <v>6287</v>
      </c>
      <c r="C68" s="17">
        <f t="shared" si="3"/>
        <v>3409</v>
      </c>
      <c r="D68" s="17">
        <f t="shared" si="4"/>
        <v>2878</v>
      </c>
      <c r="E68" s="36">
        <f t="shared" si="17"/>
        <v>5916</v>
      </c>
      <c r="F68" s="31">
        <v>3066</v>
      </c>
      <c r="G68" s="31">
        <v>2850</v>
      </c>
      <c r="H68" s="31">
        <v>2775</v>
      </c>
      <c r="I68" s="35">
        <f t="shared" si="18"/>
        <v>371</v>
      </c>
      <c r="J68" s="19">
        <v>343</v>
      </c>
      <c r="K68" s="19">
        <v>28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17.25">
      <c r="A69" s="26" t="s">
        <v>60</v>
      </c>
      <c r="B69" s="17">
        <f t="shared" ref="B69:B70" si="19">(E69+I69)</f>
        <v>7825</v>
      </c>
      <c r="C69" s="17">
        <f t="shared" ref="C69:C70" si="20">(F69+J69)</f>
        <v>4306</v>
      </c>
      <c r="D69" s="17">
        <f t="shared" ref="D69:D70" si="21">(G69+K69)</f>
        <v>3519</v>
      </c>
      <c r="E69" s="36">
        <f t="shared" si="17"/>
        <v>7082</v>
      </c>
      <c r="F69" s="31">
        <v>3606</v>
      </c>
      <c r="G69" s="31">
        <v>3476</v>
      </c>
      <c r="H69" s="31">
        <v>2697</v>
      </c>
      <c r="I69" s="35">
        <f t="shared" si="18"/>
        <v>743</v>
      </c>
      <c r="J69" s="19">
        <v>700</v>
      </c>
      <c r="K69" s="19">
        <v>43</v>
      </c>
      <c r="M69" s="20"/>
      <c r="N69" s="20"/>
      <c r="O69" s="20"/>
      <c r="P69" s="20"/>
      <c r="Q69" s="21"/>
      <c r="R69" s="21"/>
      <c r="S69" s="20"/>
      <c r="T69" s="20"/>
      <c r="U69" s="20"/>
      <c r="V69" s="20"/>
    </row>
    <row r="70" spans="1:22" ht="17.25">
      <c r="A70" s="26" t="s">
        <v>61</v>
      </c>
      <c r="B70" s="17">
        <f t="shared" si="19"/>
        <v>37853</v>
      </c>
      <c r="C70" s="17">
        <f t="shared" si="20"/>
        <v>20174</v>
      </c>
      <c r="D70" s="17">
        <f t="shared" si="21"/>
        <v>17679</v>
      </c>
      <c r="E70" s="36">
        <f t="shared" si="17"/>
        <v>36523</v>
      </c>
      <c r="F70" s="31">
        <v>19478</v>
      </c>
      <c r="G70" s="31">
        <v>17045</v>
      </c>
      <c r="H70" s="31">
        <v>15161</v>
      </c>
      <c r="I70" s="35">
        <f t="shared" si="18"/>
        <v>1330</v>
      </c>
      <c r="J70" s="19">
        <v>696</v>
      </c>
      <c r="K70" s="19">
        <v>634</v>
      </c>
      <c r="M70" s="20"/>
      <c r="N70" s="20"/>
      <c r="O70" s="20"/>
      <c r="P70" s="20"/>
      <c r="Q70" s="21"/>
      <c r="R70" s="21"/>
      <c r="S70" s="20"/>
      <c r="T70" s="20"/>
      <c r="U70" s="20"/>
      <c r="V70" s="20"/>
    </row>
    <row r="71" spans="1:22" ht="45.75" customHeight="1">
      <c r="A71" s="40" t="s">
        <v>90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</row>
  </sheetData>
  <mergeCells count="6">
    <mergeCell ref="A71:K71"/>
    <mergeCell ref="C2:I2"/>
    <mergeCell ref="A5:A6"/>
    <mergeCell ref="B5:D5"/>
    <mergeCell ref="E5:H5"/>
    <mergeCell ref="I5:K5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2017-12-13T00:38:52Z</cp:lastPrinted>
  <dcterms:created xsi:type="dcterms:W3CDTF">2009-12-11T08:44:30Z</dcterms:created>
  <dcterms:modified xsi:type="dcterms:W3CDTF">2018-01-10T01:54:58Z</dcterms:modified>
</cp:coreProperties>
</file>