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65" windowWidth="17400" windowHeight="11520" firstSheet="2" activeTab="2"/>
  </bookViews>
  <sheets>
    <sheet name="--------" sheetId="2" state="veryHidden" r:id="rId1"/>
    <sheet name="Recovered_Sheet1" sheetId="3" state="veryHidden" r:id="rId2"/>
    <sheet name="월말 인구(외국인포함)" sheetId="5" r:id="rId3"/>
  </sheets>
  <calcPr calcId="144525"/>
</workbook>
</file>

<file path=xl/calcChain.xml><?xml version="1.0" encoding="utf-8"?>
<calcChain xmlns="http://schemas.openxmlformats.org/spreadsheetml/2006/main">
  <c r="B47" i="5" l="1"/>
  <c r="B48" i="5"/>
  <c r="B49" i="5"/>
  <c r="B50" i="5"/>
  <c r="B51" i="5"/>
  <c r="B52" i="5"/>
  <c r="B53" i="5"/>
  <c r="B54" i="5"/>
  <c r="K46" i="5" l="1"/>
  <c r="J46" i="5"/>
  <c r="K39" i="5"/>
  <c r="J39" i="5"/>
  <c r="K34" i="5"/>
  <c r="J34" i="5"/>
  <c r="I70" i="5" l="1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K55" i="5"/>
  <c r="J55" i="5"/>
  <c r="I55" i="5" s="1"/>
  <c r="I54" i="5"/>
  <c r="I53" i="5"/>
  <c r="I52" i="5"/>
  <c r="I51" i="5"/>
  <c r="I50" i="5"/>
  <c r="I49" i="5"/>
  <c r="I48" i="5"/>
  <c r="I47" i="5"/>
  <c r="I46" i="5"/>
  <c r="I45" i="5"/>
  <c r="I44" i="5"/>
  <c r="I43" i="5"/>
  <c r="K42" i="5"/>
  <c r="I42" i="5" s="1"/>
  <c r="J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K25" i="5"/>
  <c r="J25" i="5"/>
  <c r="I24" i="5"/>
  <c r="I23" i="5"/>
  <c r="I22" i="5"/>
  <c r="I21" i="5"/>
  <c r="I20" i="5"/>
  <c r="I19" i="5"/>
  <c r="I18" i="5"/>
  <c r="K17" i="5"/>
  <c r="J17" i="5"/>
  <c r="I17" i="5" s="1"/>
  <c r="I16" i="5"/>
  <c r="I15" i="5"/>
  <c r="I14" i="5"/>
  <c r="I13" i="5"/>
  <c r="I12" i="5"/>
  <c r="I11" i="5"/>
  <c r="I10" i="5"/>
  <c r="I9" i="5"/>
  <c r="K8" i="5"/>
  <c r="J8" i="5"/>
  <c r="I25" i="5" l="1"/>
  <c r="I8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56" i="5"/>
  <c r="E44" i="5"/>
  <c r="E45" i="5"/>
  <c r="E46" i="5"/>
  <c r="E47" i="5"/>
  <c r="E48" i="5"/>
  <c r="E49" i="5"/>
  <c r="E50" i="5"/>
  <c r="E51" i="5"/>
  <c r="E52" i="5"/>
  <c r="E53" i="5"/>
  <c r="E54" i="5"/>
  <c r="E43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26" i="5"/>
  <c r="E19" i="5"/>
  <c r="E20" i="5"/>
  <c r="E21" i="5"/>
  <c r="E22" i="5"/>
  <c r="E23" i="5"/>
  <c r="E24" i="5"/>
  <c r="E18" i="5"/>
  <c r="E10" i="5"/>
  <c r="E11" i="5"/>
  <c r="E12" i="5"/>
  <c r="E13" i="5"/>
  <c r="E14" i="5"/>
  <c r="E15" i="5"/>
  <c r="E16" i="5"/>
  <c r="E9" i="5"/>
  <c r="J7" i="5" l="1"/>
  <c r="K7" i="5"/>
  <c r="D47" i="5"/>
  <c r="D48" i="5"/>
  <c r="D49" i="5"/>
  <c r="C47" i="5"/>
  <c r="C48" i="5"/>
  <c r="F55" i="5"/>
  <c r="G55" i="5"/>
  <c r="H55" i="5"/>
  <c r="E55" i="5"/>
  <c r="F42" i="5"/>
  <c r="G42" i="5"/>
  <c r="H42" i="5"/>
  <c r="E42" i="5"/>
  <c r="F25" i="5"/>
  <c r="G25" i="5"/>
  <c r="H25" i="5"/>
  <c r="E25" i="5"/>
  <c r="F17" i="5"/>
  <c r="G17" i="5"/>
  <c r="H17" i="5"/>
  <c r="E17" i="5"/>
  <c r="F8" i="5"/>
  <c r="G8" i="5"/>
  <c r="H8" i="5"/>
  <c r="I7" i="5" l="1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3" i="5"/>
  <c r="C43" i="5"/>
  <c r="D43" i="5"/>
  <c r="B44" i="5"/>
  <c r="C44" i="5"/>
  <c r="D44" i="5"/>
  <c r="B45" i="5"/>
  <c r="C45" i="5"/>
  <c r="D45" i="5"/>
  <c r="B46" i="5"/>
  <c r="C46" i="5"/>
  <c r="D46" i="5"/>
  <c r="C49" i="5"/>
  <c r="C50" i="5"/>
  <c r="D50" i="5"/>
  <c r="C51" i="5"/>
  <c r="D51" i="5"/>
  <c r="C52" i="5"/>
  <c r="D52" i="5"/>
  <c r="C53" i="5"/>
  <c r="D53" i="5"/>
  <c r="C54" i="5"/>
  <c r="D54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D55" i="5" l="1"/>
  <c r="C55" i="5"/>
  <c r="D42" i="5"/>
  <c r="C42" i="5"/>
  <c r="D25" i="5"/>
  <c r="C25" i="5"/>
  <c r="D17" i="5"/>
  <c r="D8" i="5"/>
  <c r="C8" i="5" l="1"/>
  <c r="C17" i="5"/>
  <c r="B55" i="5"/>
  <c r="B42" i="5"/>
  <c r="B25" i="5"/>
  <c r="B17" i="5"/>
  <c r="F7" i="5" l="1"/>
  <c r="G7" i="5"/>
  <c r="H7" i="5"/>
  <c r="C6" i="2"/>
  <c r="A23" i="2"/>
  <c r="C29" i="2"/>
  <c r="C7" i="5" l="1"/>
  <c r="D7" i="5"/>
  <c r="E8" i="5"/>
  <c r="E7" i="5" s="1"/>
  <c r="B9" i="5"/>
  <c r="B8" i="5" l="1"/>
  <c r="B7" i="5" s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<sst xmlns="http://schemas.openxmlformats.org/spreadsheetml/2006/main" count="108" uniqueCount="92">
  <si>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</si>
  <si>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</si>
  <si>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</si>
  <si>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</si>
  <si>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</si>
  <si>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</si>
  <si>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</si>
  <si>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</si>
  <si>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</si>
  <si>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</si>
  <si>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</si>
  <si>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</si>
  <si>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</si>
  <si>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</si>
  <si>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</si>
  <si>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</si>
  <si>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</si>
  <si>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</si>
  <si>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</si>
  <si>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</si>
  <si>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</si>
  <si>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</si>
  <si>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</si>
  <si>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</si>
  <si>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</si>
  <si>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</si>
  <si>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</si>
  <si>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</si>
  <si>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</si>
  <si>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</si>
  <si>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</si>
  <si>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</si>
  <si>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</si>
  <si>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</si>
  <si>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</si>
  <si>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</si>
  <si>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</si>
  <si>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</si>
  <si>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</si>
  <si>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</si>
  <si>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</si>
  <si>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</si>
  <si>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</si>
  <si>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</si>
  <si>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</si>
  <si>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</si>
  <si>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</si>
  <si>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</si>
  <si>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</si>
  <si>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</si>
  <si>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</si>
  <si>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</si>
  <si>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</si>
  <si>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</si>
  <si>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</si>
  <si>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</si>
  <si>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</si>
  <si>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</si>
  <si>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</si>
  <si>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</si>
  <si>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</si>
  <si>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</si>
  <si>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</si>
  <si>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</si>
  <si>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</si>
  <si>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</si>
  <si>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</si>
  <si>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</si>
  <si>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</si>
  <si>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</si>
  <si>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</si>
  <si>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</si>
  <si>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</si>
  <si>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</si>
  <si>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</si>
  <si>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</si>
  <si>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</si>
  <si>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</si>
  <si>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</si>
  <si>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</si>
  <si>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</si>
  <si>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</si>
  <si>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</si>
  <si>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</si>
  <si>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</si>
  <si>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</si>
  <si>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</si>
  <si>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</si>
  <si>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</si>
  <si>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</si>
  <si>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오동동+성호동+동서동(통합) 
   * 마산합포구 반월중앙동 : 반월동+중앙동(통합) 
   * 마산회원구 석전동 : 석전1동+석전2동(통합) </t>
    <phoneticPr fontId="79" type="noConversion"/>
  </si>
  <si>
    <t>2017년 9월말 주민등록인구 및 외국인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</si>
</sst>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52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81" fillId="0" borderId="8" xfId="222" applyFont="1" applyFill="1" applyBorder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33" borderId="23" xfId="222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178" fontId="83" fillId="0" borderId="8" xfId="0" applyNumberFormat="1" applyFont="1" applyBorder="1">
      <alignment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178" fontId="81" fillId="37" borderId="8" xfId="0" applyNumberFormat="1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41" fontId="81" fillId="32" borderId="8" xfId="222" applyFont="1" applyFill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1"/>
  <sheetViews>
    <sheetView tabSelected="1" workbookViewId="0">
      <selection activeCell="A9" sqref="A9"/>
    </sheetView>
  </sheetViews>
  <sheetFormatPr defaultRowHeight="16.5"/>
  <cols>
    <col min="1" max="1" width="13.625" style="26" customWidth="1"/>
    <col min="2" max="2" width="13.75" customWidth="1"/>
    <col min="3" max="3" width="12" customWidth="1"/>
    <col min="4" max="4" width="11.625" customWidth="1"/>
    <col min="5" max="5" width="12.75" customWidth="1"/>
    <col min="6" max="6" width="11.5" customWidth="1"/>
    <col min="7" max="7" width="11.625" customWidth="1"/>
    <col min="8" max="8" width="11.25" customWidth="1"/>
    <col min="9" max="9" width="10.625" customWidth="1"/>
    <col min="10" max="10" width="9.75" customWidth="1"/>
    <col min="11" max="11" width="9.875" customWidth="1"/>
    <col min="13" max="13" width="9.875" bestFit="1" customWidth="1"/>
    <col min="19" max="19" width="9.375" bestFit="1" customWidth="1"/>
  </cols>
  <sheetData>
    <row r="2" spans="1:22" ht="31.5" customHeight="1">
      <c r="C2" s="44" t="s">
        <v>91</v>
      </c>
      <c r="D2" s="45"/>
      <c r="E2" s="45"/>
      <c r="F2" s="45"/>
      <c r="G2" s="45"/>
      <c r="H2" s="45"/>
      <c r="I2" s="45"/>
    </row>
    <row r="3" spans="1:22" ht="5.25" customHeight="1"/>
    <row r="4" spans="1:22">
      <c r="A4" s="26" t="s">
        <v>83</v>
      </c>
      <c r="B4" s="16"/>
      <c r="C4" s="16"/>
      <c r="D4" s="16"/>
      <c r="E4" s="16"/>
      <c r="F4" s="16"/>
      <c r="G4" s="16"/>
      <c r="H4" s="16"/>
      <c r="I4" s="16"/>
      <c r="J4" s="1"/>
      <c r="K4" s="2" t="s">
        <v>0</v>
      </c>
    </row>
    <row r="5" spans="1:22" ht="30" customHeight="1">
      <c r="A5" s="46" t="s">
        <v>6</v>
      </c>
      <c r="B5" s="48" t="s">
        <v>62</v>
      </c>
      <c r="C5" s="49"/>
      <c r="D5" s="50"/>
      <c r="E5" s="51" t="s">
        <v>1</v>
      </c>
      <c r="F5" s="49"/>
      <c r="G5" s="49"/>
      <c r="H5" s="50"/>
      <c r="I5" s="51" t="s">
        <v>84</v>
      </c>
      <c r="J5" s="49"/>
      <c r="K5" s="50"/>
    </row>
    <row r="6" spans="1:22" ht="21" customHeight="1">
      <c r="A6" s="47"/>
      <c r="B6" s="23" t="s">
        <v>2</v>
      </c>
      <c r="C6" s="23" t="s">
        <v>3</v>
      </c>
      <c r="D6" s="23" t="s">
        <v>4</v>
      </c>
      <c r="E6" s="23" t="s">
        <v>2</v>
      </c>
      <c r="F6" s="23" t="s">
        <v>3</v>
      </c>
      <c r="G6" s="23" t="s">
        <v>4</v>
      </c>
      <c r="H6" s="23" t="s">
        <v>5</v>
      </c>
      <c r="I6" s="23" t="s">
        <v>85</v>
      </c>
      <c r="J6" s="23" t="s">
        <v>86</v>
      </c>
      <c r="K6" s="23" t="s">
        <v>87</v>
      </c>
    </row>
    <row r="7" spans="1:22" ht="20.25" customHeight="1">
      <c r="A7" s="24" t="s">
        <v>77</v>
      </c>
      <c r="B7" s="25">
        <f t="shared" ref="B7:K7" si="0">B8+B17+B25+B42+B55</f>
        <v>1072460</v>
      </c>
      <c r="C7" s="25">
        <f t="shared" si="0"/>
        <v>546331</v>
      </c>
      <c r="D7" s="25">
        <f t="shared" si="0"/>
        <v>526129</v>
      </c>
      <c r="E7" s="25">
        <f t="shared" si="0"/>
        <v>1056633</v>
      </c>
      <c r="F7" s="25">
        <f t="shared" si="0"/>
        <v>536079</v>
      </c>
      <c r="G7" s="25">
        <f t="shared" si="0"/>
        <v>520554</v>
      </c>
      <c r="H7" s="25">
        <f t="shared" si="0"/>
        <v>419179</v>
      </c>
      <c r="I7" s="25">
        <f t="shared" si="0"/>
        <v>15827</v>
      </c>
      <c r="J7" s="25">
        <f t="shared" si="0"/>
        <v>10252</v>
      </c>
      <c r="K7" s="25">
        <f t="shared" si="0"/>
        <v>5575</v>
      </c>
      <c r="M7" s="21"/>
      <c r="N7" s="21"/>
      <c r="O7" s="21"/>
      <c r="P7" s="21"/>
      <c r="Q7" s="21"/>
      <c r="R7" s="21"/>
    </row>
    <row r="8" spans="1:22" ht="17.25">
      <c r="A8" s="35" t="s">
        <v>78</v>
      </c>
      <c r="B8" s="36">
        <f>(E8+I8)</f>
        <v>256353</v>
      </c>
      <c r="C8" s="36">
        <f>(F8+J8)</f>
        <v>130999</v>
      </c>
      <c r="D8" s="36">
        <f>(G8+K8)</f>
        <v>125354</v>
      </c>
      <c r="E8" s="37">
        <f>SUM(E9:E16)</f>
        <v>252384</v>
      </c>
      <c r="F8" s="37">
        <f t="shared" ref="F8:H8" si="1">SUM(F9:F16)</f>
        <v>128534</v>
      </c>
      <c r="G8" s="37">
        <f t="shared" si="1"/>
        <v>123850</v>
      </c>
      <c r="H8" s="37">
        <f t="shared" si="1"/>
        <v>100569</v>
      </c>
      <c r="I8" s="41">
        <f>SUM(I9:I16)</f>
        <v>3969</v>
      </c>
      <c r="J8" s="41">
        <f>SUM(J9:J16)</f>
        <v>2465</v>
      </c>
      <c r="K8" s="41">
        <f>SUM(K9:K16)</f>
        <v>1504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7" t="s">
        <v>7</v>
      </c>
      <c r="B9" s="17">
        <f t="shared" ref="B9:B68" si="2">(E9+I9)</f>
        <v>22724</v>
      </c>
      <c r="C9" s="17">
        <f t="shared" ref="C9:C68" si="3">(F9+J9)</f>
        <v>11555</v>
      </c>
      <c r="D9" s="17">
        <f t="shared" ref="D9:D68" si="4">(G9+K9)</f>
        <v>11169</v>
      </c>
      <c r="E9" s="38">
        <f>SUM(F9:G9)</f>
        <v>22483</v>
      </c>
      <c r="F9" s="33">
        <v>11414</v>
      </c>
      <c r="G9" s="33">
        <v>11069</v>
      </c>
      <c r="H9" s="33">
        <v>8868</v>
      </c>
      <c r="I9" s="18">
        <f>SUM(J9:K9)</f>
        <v>241</v>
      </c>
      <c r="J9" s="18">
        <v>141</v>
      </c>
      <c r="K9" s="19">
        <v>100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7" t="s">
        <v>8</v>
      </c>
      <c r="B10" s="17">
        <f t="shared" si="2"/>
        <v>35125</v>
      </c>
      <c r="C10" s="17">
        <f t="shared" si="3"/>
        <v>17844</v>
      </c>
      <c r="D10" s="17">
        <f t="shared" si="4"/>
        <v>17281</v>
      </c>
      <c r="E10" s="38">
        <f t="shared" ref="E10:E16" si="5">SUM(F10:G10)</f>
        <v>34918</v>
      </c>
      <c r="F10" s="33">
        <v>17730</v>
      </c>
      <c r="G10" s="33">
        <v>17188</v>
      </c>
      <c r="H10" s="33">
        <v>12755</v>
      </c>
      <c r="I10" s="18">
        <f t="shared" ref="I10:I16" si="6">SUM(J10:K10)</f>
        <v>207</v>
      </c>
      <c r="J10" s="18">
        <v>114</v>
      </c>
      <c r="K10" s="19">
        <v>93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7" t="s">
        <v>9</v>
      </c>
      <c r="B11" s="17">
        <f t="shared" si="2"/>
        <v>7479</v>
      </c>
      <c r="C11" s="17">
        <f t="shared" si="3"/>
        <v>3916</v>
      </c>
      <c r="D11" s="17">
        <f t="shared" si="4"/>
        <v>3563</v>
      </c>
      <c r="E11" s="38">
        <f t="shared" si="5"/>
        <v>7075</v>
      </c>
      <c r="F11" s="33">
        <v>3572</v>
      </c>
      <c r="G11" s="33">
        <v>3503</v>
      </c>
      <c r="H11" s="33">
        <v>3322</v>
      </c>
      <c r="I11" s="18">
        <f t="shared" si="6"/>
        <v>404</v>
      </c>
      <c r="J11" s="18">
        <v>344</v>
      </c>
      <c r="K11" s="19">
        <v>60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7" t="s">
        <v>10</v>
      </c>
      <c r="B12" s="17">
        <f t="shared" si="2"/>
        <v>37034</v>
      </c>
      <c r="C12" s="17">
        <f t="shared" si="3"/>
        <v>18866</v>
      </c>
      <c r="D12" s="17">
        <f t="shared" si="4"/>
        <v>18168</v>
      </c>
      <c r="E12" s="38">
        <f t="shared" si="5"/>
        <v>36663</v>
      </c>
      <c r="F12" s="33">
        <v>18664</v>
      </c>
      <c r="G12" s="33">
        <v>17999</v>
      </c>
      <c r="H12" s="33">
        <v>15033</v>
      </c>
      <c r="I12" s="18">
        <f t="shared" si="6"/>
        <v>371</v>
      </c>
      <c r="J12" s="18">
        <v>202</v>
      </c>
      <c r="K12" s="19">
        <v>169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7" t="s">
        <v>11</v>
      </c>
      <c r="B13" s="17">
        <f t="shared" si="2"/>
        <v>38236</v>
      </c>
      <c r="C13" s="17">
        <f t="shared" si="3"/>
        <v>19924</v>
      </c>
      <c r="D13" s="17">
        <f t="shared" si="4"/>
        <v>18312</v>
      </c>
      <c r="E13" s="38">
        <f t="shared" si="5"/>
        <v>36980</v>
      </c>
      <c r="F13" s="33">
        <v>18933</v>
      </c>
      <c r="G13" s="33">
        <v>18047</v>
      </c>
      <c r="H13" s="33">
        <v>13591</v>
      </c>
      <c r="I13" s="18">
        <f t="shared" si="6"/>
        <v>1256</v>
      </c>
      <c r="J13" s="18">
        <v>991</v>
      </c>
      <c r="K13" s="19">
        <v>265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7" t="s">
        <v>12</v>
      </c>
      <c r="B14" s="17">
        <f t="shared" si="2"/>
        <v>50241</v>
      </c>
      <c r="C14" s="17">
        <f t="shared" si="3"/>
        <v>25379</v>
      </c>
      <c r="D14" s="17">
        <f t="shared" si="4"/>
        <v>24862</v>
      </c>
      <c r="E14" s="38">
        <f t="shared" si="5"/>
        <v>49654</v>
      </c>
      <c r="F14" s="33">
        <v>25121</v>
      </c>
      <c r="G14" s="33">
        <v>24533</v>
      </c>
      <c r="H14" s="33">
        <v>19026</v>
      </c>
      <c r="I14" s="18">
        <f t="shared" si="6"/>
        <v>587</v>
      </c>
      <c r="J14" s="18">
        <v>258</v>
      </c>
      <c r="K14" s="19">
        <v>329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27" t="s">
        <v>13</v>
      </c>
      <c r="B15" s="17">
        <f t="shared" si="2"/>
        <v>35218</v>
      </c>
      <c r="C15" s="17">
        <f t="shared" si="3"/>
        <v>18271</v>
      </c>
      <c r="D15" s="17">
        <f t="shared" si="4"/>
        <v>16947</v>
      </c>
      <c r="E15" s="38">
        <f t="shared" si="5"/>
        <v>34600</v>
      </c>
      <c r="F15" s="33">
        <v>17987</v>
      </c>
      <c r="G15" s="33">
        <v>16613</v>
      </c>
      <c r="H15" s="33">
        <v>15814</v>
      </c>
      <c r="I15" s="18">
        <f t="shared" si="6"/>
        <v>618</v>
      </c>
      <c r="J15" s="18">
        <v>284</v>
      </c>
      <c r="K15" s="19">
        <v>334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7" t="s">
        <v>14</v>
      </c>
      <c r="B16" s="17">
        <f t="shared" si="2"/>
        <v>30296</v>
      </c>
      <c r="C16" s="17">
        <f t="shared" si="3"/>
        <v>15244</v>
      </c>
      <c r="D16" s="17">
        <f t="shared" si="4"/>
        <v>15052</v>
      </c>
      <c r="E16" s="38">
        <f t="shared" si="5"/>
        <v>30011</v>
      </c>
      <c r="F16" s="33">
        <v>15113</v>
      </c>
      <c r="G16" s="33">
        <v>14898</v>
      </c>
      <c r="H16" s="33">
        <v>12160</v>
      </c>
      <c r="I16" s="18">
        <f t="shared" si="6"/>
        <v>285</v>
      </c>
      <c r="J16" s="18">
        <v>131</v>
      </c>
      <c r="K16" s="19">
        <v>154</v>
      </c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35" t="s">
        <v>79</v>
      </c>
      <c r="B17" s="36">
        <f t="shared" si="2"/>
        <v>232603</v>
      </c>
      <c r="C17" s="36">
        <f t="shared" si="3"/>
        <v>119920</v>
      </c>
      <c r="D17" s="36">
        <f t="shared" si="4"/>
        <v>112683</v>
      </c>
      <c r="E17" s="37">
        <f>SUM(E18:E24)</f>
        <v>228470</v>
      </c>
      <c r="F17" s="39">
        <f t="shared" ref="F17:H17" si="7">SUM(F18:F24)</f>
        <v>116875</v>
      </c>
      <c r="G17" s="39">
        <f t="shared" si="7"/>
        <v>111595</v>
      </c>
      <c r="H17" s="39">
        <f t="shared" si="7"/>
        <v>84009</v>
      </c>
      <c r="I17" s="41">
        <f>SUM(J17:K17)</f>
        <v>4133</v>
      </c>
      <c r="J17" s="41">
        <f>SUM(J18:J24)</f>
        <v>3045</v>
      </c>
      <c r="K17" s="41">
        <f>SUM(K18:K24)</f>
        <v>1088</v>
      </c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7" t="s">
        <v>15</v>
      </c>
      <c r="B18" s="17">
        <f t="shared" si="2"/>
        <v>46024</v>
      </c>
      <c r="C18" s="17">
        <f t="shared" si="3"/>
        <v>23277</v>
      </c>
      <c r="D18" s="17">
        <f t="shared" si="4"/>
        <v>22747</v>
      </c>
      <c r="E18" s="40">
        <f>SUM(F18:G18)</f>
        <v>45752</v>
      </c>
      <c r="F18" s="33">
        <v>23149</v>
      </c>
      <c r="G18" s="33">
        <v>22603</v>
      </c>
      <c r="H18" s="33">
        <v>15595</v>
      </c>
      <c r="I18" s="18">
        <f>SUM(J18:K18)</f>
        <v>272</v>
      </c>
      <c r="J18" s="18">
        <v>128</v>
      </c>
      <c r="K18" s="19">
        <v>144</v>
      </c>
      <c r="L18" s="34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7" t="s">
        <v>16</v>
      </c>
      <c r="B19" s="17">
        <f t="shared" si="2"/>
        <v>25436</v>
      </c>
      <c r="C19" s="17">
        <f t="shared" si="3"/>
        <v>13734</v>
      </c>
      <c r="D19" s="17">
        <f t="shared" si="4"/>
        <v>11702</v>
      </c>
      <c r="E19" s="40">
        <f t="shared" ref="E19:E24" si="8">SUM(F19:G19)</f>
        <v>24405</v>
      </c>
      <c r="F19" s="33">
        <v>13131</v>
      </c>
      <c r="G19" s="33">
        <v>11274</v>
      </c>
      <c r="H19" s="33">
        <v>12445</v>
      </c>
      <c r="I19" s="18">
        <f t="shared" ref="I19:I24" si="9">SUM(J19:K19)</f>
        <v>1031</v>
      </c>
      <c r="J19" s="18">
        <v>603</v>
      </c>
      <c r="K19" s="19">
        <v>428</v>
      </c>
      <c r="L19" s="34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7" t="s">
        <v>17</v>
      </c>
      <c r="B20" s="17">
        <f t="shared" si="2"/>
        <v>30802</v>
      </c>
      <c r="C20" s="17">
        <f t="shared" si="3"/>
        <v>15662</v>
      </c>
      <c r="D20" s="17">
        <f t="shared" si="4"/>
        <v>15140</v>
      </c>
      <c r="E20" s="40">
        <f t="shared" si="8"/>
        <v>30487</v>
      </c>
      <c r="F20" s="33">
        <v>15455</v>
      </c>
      <c r="G20" s="33">
        <v>15032</v>
      </c>
      <c r="H20" s="33">
        <v>10413</v>
      </c>
      <c r="I20" s="18">
        <f t="shared" si="9"/>
        <v>315</v>
      </c>
      <c r="J20" s="18">
        <v>207</v>
      </c>
      <c r="K20" s="19">
        <v>108</v>
      </c>
      <c r="L20" s="34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7" t="s">
        <v>18</v>
      </c>
      <c r="B21" s="17">
        <f t="shared" si="2"/>
        <v>51381</v>
      </c>
      <c r="C21" s="17">
        <f t="shared" si="3"/>
        <v>25756</v>
      </c>
      <c r="D21" s="17">
        <f t="shared" si="4"/>
        <v>25625</v>
      </c>
      <c r="E21" s="40">
        <f t="shared" si="8"/>
        <v>51110</v>
      </c>
      <c r="F21" s="33">
        <v>25644</v>
      </c>
      <c r="G21" s="33">
        <v>25466</v>
      </c>
      <c r="H21" s="33">
        <v>18613</v>
      </c>
      <c r="I21" s="18">
        <f t="shared" si="9"/>
        <v>271</v>
      </c>
      <c r="J21" s="18">
        <v>112</v>
      </c>
      <c r="K21" s="19">
        <v>159</v>
      </c>
      <c r="L21" s="34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7" t="s">
        <v>19</v>
      </c>
      <c r="B22" s="17">
        <f t="shared" si="2"/>
        <v>40824</v>
      </c>
      <c r="C22" s="17">
        <f t="shared" si="3"/>
        <v>20854</v>
      </c>
      <c r="D22" s="17">
        <f t="shared" si="4"/>
        <v>19970</v>
      </c>
      <c r="E22" s="40">
        <f t="shared" si="8"/>
        <v>40506</v>
      </c>
      <c r="F22" s="33">
        <v>20664</v>
      </c>
      <c r="G22" s="33">
        <v>19842</v>
      </c>
      <c r="H22" s="33">
        <v>14363</v>
      </c>
      <c r="I22" s="18">
        <f t="shared" si="9"/>
        <v>318</v>
      </c>
      <c r="J22" s="18">
        <v>190</v>
      </c>
      <c r="K22" s="19">
        <v>128</v>
      </c>
      <c r="L22" s="34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27" t="s">
        <v>20</v>
      </c>
      <c r="B23" s="17">
        <f t="shared" si="2"/>
        <v>27806</v>
      </c>
      <c r="C23" s="17">
        <f t="shared" si="3"/>
        <v>14675</v>
      </c>
      <c r="D23" s="17">
        <f t="shared" si="4"/>
        <v>13131</v>
      </c>
      <c r="E23" s="40">
        <f t="shared" si="8"/>
        <v>27160</v>
      </c>
      <c r="F23" s="33">
        <v>14094</v>
      </c>
      <c r="G23" s="33">
        <v>13066</v>
      </c>
      <c r="H23" s="33">
        <v>8965</v>
      </c>
      <c r="I23" s="18">
        <f t="shared" si="9"/>
        <v>646</v>
      </c>
      <c r="J23" s="18">
        <v>581</v>
      </c>
      <c r="K23" s="19">
        <v>65</v>
      </c>
      <c r="L23" s="34"/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7" t="s">
        <v>21</v>
      </c>
      <c r="B24" s="17">
        <f t="shared" si="2"/>
        <v>10330</v>
      </c>
      <c r="C24" s="17">
        <f t="shared" si="3"/>
        <v>5962</v>
      </c>
      <c r="D24" s="17">
        <f t="shared" si="4"/>
        <v>4368</v>
      </c>
      <c r="E24" s="40">
        <f t="shared" si="8"/>
        <v>9050</v>
      </c>
      <c r="F24" s="33">
        <v>4738</v>
      </c>
      <c r="G24" s="33">
        <v>4312</v>
      </c>
      <c r="H24" s="33">
        <v>3615</v>
      </c>
      <c r="I24" s="18">
        <f t="shared" si="9"/>
        <v>1280</v>
      </c>
      <c r="J24" s="18">
        <v>1224</v>
      </c>
      <c r="K24" s="19">
        <v>56</v>
      </c>
      <c r="L24" s="34"/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35" t="s">
        <v>80</v>
      </c>
      <c r="B25" s="36">
        <f t="shared" si="2"/>
        <v>183879</v>
      </c>
      <c r="C25" s="36">
        <f t="shared" si="3"/>
        <v>91978</v>
      </c>
      <c r="D25" s="36">
        <f t="shared" si="4"/>
        <v>91901</v>
      </c>
      <c r="E25" s="38">
        <f>SUM(E26:E41)</f>
        <v>181694</v>
      </c>
      <c r="F25" s="40">
        <f>SUM(F26:F41)</f>
        <v>90677</v>
      </c>
      <c r="G25" s="40">
        <f>SUM(G26:G41)</f>
        <v>91017</v>
      </c>
      <c r="H25" s="40">
        <f>SUM(H26:H41)</f>
        <v>77421</v>
      </c>
      <c r="I25" s="41">
        <f>SUM(J25:K25)</f>
        <v>2185</v>
      </c>
      <c r="J25" s="41">
        <f>SUM(J26:J41)</f>
        <v>1301</v>
      </c>
      <c r="K25" s="41">
        <f>SUM(K26:K41)</f>
        <v>884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7" t="s">
        <v>22</v>
      </c>
      <c r="B26" s="17">
        <f t="shared" si="2"/>
        <v>4964</v>
      </c>
      <c r="C26" s="17">
        <f t="shared" si="3"/>
        <v>2661</v>
      </c>
      <c r="D26" s="17">
        <f t="shared" si="4"/>
        <v>2303</v>
      </c>
      <c r="E26" s="38">
        <f>SUM(F26:G26)</f>
        <v>4719</v>
      </c>
      <c r="F26" s="33">
        <v>2433</v>
      </c>
      <c r="G26" s="33">
        <v>2286</v>
      </c>
      <c r="H26" s="33">
        <v>2329</v>
      </c>
      <c r="I26" s="18">
        <f>SUM(J26:K26)</f>
        <v>245</v>
      </c>
      <c r="J26" s="19">
        <v>228</v>
      </c>
      <c r="K26" s="19">
        <v>17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7" t="s">
        <v>23</v>
      </c>
      <c r="B27" s="17">
        <f t="shared" si="2"/>
        <v>13462</v>
      </c>
      <c r="C27" s="17">
        <f t="shared" si="3"/>
        <v>6912</v>
      </c>
      <c r="D27" s="17">
        <f t="shared" si="4"/>
        <v>6550</v>
      </c>
      <c r="E27" s="38">
        <f t="shared" ref="E27:E41" si="10">SUM(F27:G27)</f>
        <v>13253</v>
      </c>
      <c r="F27" s="33">
        <v>6794</v>
      </c>
      <c r="G27" s="33">
        <v>6459</v>
      </c>
      <c r="H27" s="33">
        <v>5466</v>
      </c>
      <c r="I27" s="18">
        <f t="shared" ref="I27:I41" si="11">SUM(J27:K27)</f>
        <v>209</v>
      </c>
      <c r="J27" s="19">
        <v>118</v>
      </c>
      <c r="K27" s="19">
        <v>91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7" t="s">
        <v>24</v>
      </c>
      <c r="B28" s="17">
        <f t="shared" si="2"/>
        <v>4364</v>
      </c>
      <c r="C28" s="17">
        <f t="shared" si="3"/>
        <v>2464</v>
      </c>
      <c r="D28" s="17">
        <f t="shared" si="4"/>
        <v>1900</v>
      </c>
      <c r="E28" s="38">
        <f t="shared" si="10"/>
        <v>3906</v>
      </c>
      <c r="F28" s="33">
        <v>2069</v>
      </c>
      <c r="G28" s="33">
        <v>1837</v>
      </c>
      <c r="H28" s="33">
        <v>1816</v>
      </c>
      <c r="I28" s="18">
        <f t="shared" si="11"/>
        <v>458</v>
      </c>
      <c r="J28" s="19">
        <v>395</v>
      </c>
      <c r="K28" s="19">
        <v>63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7" t="s">
        <v>25</v>
      </c>
      <c r="B29" s="17">
        <f t="shared" si="2"/>
        <v>4405</v>
      </c>
      <c r="C29" s="17">
        <f t="shared" si="3"/>
        <v>2207</v>
      </c>
      <c r="D29" s="17">
        <f t="shared" si="4"/>
        <v>2198</v>
      </c>
      <c r="E29" s="38">
        <f t="shared" si="10"/>
        <v>4284</v>
      </c>
      <c r="F29" s="33">
        <v>2121</v>
      </c>
      <c r="G29" s="33">
        <v>2163</v>
      </c>
      <c r="H29" s="33">
        <v>2206</v>
      </c>
      <c r="I29" s="18">
        <f t="shared" si="11"/>
        <v>121</v>
      </c>
      <c r="J29" s="19">
        <v>86</v>
      </c>
      <c r="K29" s="19">
        <v>35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7" t="s">
        <v>26</v>
      </c>
      <c r="B30" s="17">
        <f t="shared" si="2"/>
        <v>13207</v>
      </c>
      <c r="C30" s="17">
        <f t="shared" si="3"/>
        <v>6650</v>
      </c>
      <c r="D30" s="17">
        <f t="shared" si="4"/>
        <v>6557</v>
      </c>
      <c r="E30" s="38">
        <f t="shared" si="10"/>
        <v>13096</v>
      </c>
      <c r="F30" s="33">
        <v>6576</v>
      </c>
      <c r="G30" s="33">
        <v>6520</v>
      </c>
      <c r="H30" s="33">
        <v>5018</v>
      </c>
      <c r="I30" s="18">
        <f t="shared" si="11"/>
        <v>111</v>
      </c>
      <c r="J30" s="19">
        <v>74</v>
      </c>
      <c r="K30" s="19">
        <v>37</v>
      </c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7" t="s">
        <v>27</v>
      </c>
      <c r="B31" s="17">
        <f t="shared" si="2"/>
        <v>951</v>
      </c>
      <c r="C31" s="17">
        <f t="shared" si="3"/>
        <v>505</v>
      </c>
      <c r="D31" s="17">
        <f t="shared" si="4"/>
        <v>446</v>
      </c>
      <c r="E31" s="38">
        <f t="shared" si="10"/>
        <v>914</v>
      </c>
      <c r="F31" s="33">
        <v>476</v>
      </c>
      <c r="G31" s="33">
        <v>438</v>
      </c>
      <c r="H31" s="33">
        <v>442</v>
      </c>
      <c r="I31" s="18">
        <f t="shared" si="11"/>
        <v>37</v>
      </c>
      <c r="J31" s="19">
        <v>29</v>
      </c>
      <c r="K31" s="19">
        <v>8</v>
      </c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30" t="s">
        <v>28</v>
      </c>
      <c r="B32" s="17">
        <f t="shared" si="2"/>
        <v>30649</v>
      </c>
      <c r="C32" s="17">
        <f t="shared" si="3"/>
        <v>15180</v>
      </c>
      <c r="D32" s="17">
        <f t="shared" si="4"/>
        <v>15469</v>
      </c>
      <c r="E32" s="38">
        <f t="shared" si="10"/>
        <v>30308</v>
      </c>
      <c r="F32" s="33">
        <v>15033</v>
      </c>
      <c r="G32" s="33">
        <v>15275</v>
      </c>
      <c r="H32" s="33">
        <v>11309</v>
      </c>
      <c r="I32" s="18">
        <f t="shared" si="11"/>
        <v>341</v>
      </c>
      <c r="J32" s="19">
        <v>147</v>
      </c>
      <c r="K32" s="19">
        <v>194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30" t="s">
        <v>29</v>
      </c>
      <c r="B33" s="17">
        <f t="shared" si="2"/>
        <v>12381</v>
      </c>
      <c r="C33" s="17">
        <f t="shared" si="3"/>
        <v>6146</v>
      </c>
      <c r="D33" s="17">
        <f t="shared" si="4"/>
        <v>6235</v>
      </c>
      <c r="E33" s="38">
        <f t="shared" si="10"/>
        <v>12247</v>
      </c>
      <c r="F33" s="33">
        <v>6090</v>
      </c>
      <c r="G33" s="33">
        <v>6157</v>
      </c>
      <c r="H33" s="33">
        <v>5576</v>
      </c>
      <c r="I33" s="18">
        <f t="shared" si="11"/>
        <v>134</v>
      </c>
      <c r="J33" s="19">
        <v>56</v>
      </c>
      <c r="K33" s="19">
        <v>78</v>
      </c>
      <c r="L33" s="28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30" t="s">
        <v>88</v>
      </c>
      <c r="B34" s="17">
        <f t="shared" si="2"/>
        <v>16973</v>
      </c>
      <c r="C34" s="17">
        <f t="shared" si="3"/>
        <v>8293</v>
      </c>
      <c r="D34" s="17">
        <f t="shared" si="4"/>
        <v>8680</v>
      </c>
      <c r="E34" s="38">
        <f t="shared" si="10"/>
        <v>16889</v>
      </c>
      <c r="F34" s="33">
        <v>8268</v>
      </c>
      <c r="G34" s="33">
        <v>8621</v>
      </c>
      <c r="H34" s="33">
        <v>6807</v>
      </c>
      <c r="I34" s="31">
        <f t="shared" si="11"/>
        <v>84</v>
      </c>
      <c r="J34" s="32">
        <f>6+8+11</f>
        <v>25</v>
      </c>
      <c r="K34" s="32">
        <f>25+20+14</f>
        <v>59</v>
      </c>
      <c r="L34" s="29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30" t="s">
        <v>30</v>
      </c>
      <c r="B35" s="17">
        <f t="shared" si="2"/>
        <v>10674</v>
      </c>
      <c r="C35" s="17">
        <f t="shared" si="3"/>
        <v>5197</v>
      </c>
      <c r="D35" s="17">
        <f t="shared" si="4"/>
        <v>5477</v>
      </c>
      <c r="E35" s="38">
        <f t="shared" si="10"/>
        <v>10628</v>
      </c>
      <c r="F35" s="33">
        <v>5185</v>
      </c>
      <c r="G35" s="33">
        <v>5443</v>
      </c>
      <c r="H35" s="33">
        <v>4278</v>
      </c>
      <c r="I35" s="18">
        <f t="shared" si="11"/>
        <v>46</v>
      </c>
      <c r="J35" s="19">
        <v>12</v>
      </c>
      <c r="K35" s="19">
        <v>34</v>
      </c>
      <c r="L35" s="28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30" t="s">
        <v>31</v>
      </c>
      <c r="B36" s="17">
        <f t="shared" si="2"/>
        <v>12456</v>
      </c>
      <c r="C36" s="17">
        <f t="shared" si="3"/>
        <v>6121</v>
      </c>
      <c r="D36" s="17">
        <f t="shared" si="4"/>
        <v>6335</v>
      </c>
      <c r="E36" s="38">
        <f t="shared" si="10"/>
        <v>12427</v>
      </c>
      <c r="F36" s="33">
        <v>6115</v>
      </c>
      <c r="G36" s="33">
        <v>6312</v>
      </c>
      <c r="H36" s="33">
        <v>5074</v>
      </c>
      <c r="I36" s="18">
        <f t="shared" si="11"/>
        <v>29</v>
      </c>
      <c r="J36" s="19">
        <v>6</v>
      </c>
      <c r="K36" s="19">
        <v>23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30" t="s">
        <v>32</v>
      </c>
      <c r="B37" s="17">
        <f t="shared" si="2"/>
        <v>9552</v>
      </c>
      <c r="C37" s="17">
        <f t="shared" si="3"/>
        <v>4767</v>
      </c>
      <c r="D37" s="17">
        <f t="shared" si="4"/>
        <v>4785</v>
      </c>
      <c r="E37" s="38">
        <f t="shared" si="10"/>
        <v>9533</v>
      </c>
      <c r="F37" s="33">
        <v>4763</v>
      </c>
      <c r="G37" s="33">
        <v>4770</v>
      </c>
      <c r="H37" s="33">
        <v>3732</v>
      </c>
      <c r="I37" s="18">
        <f t="shared" si="11"/>
        <v>19</v>
      </c>
      <c r="J37" s="19">
        <v>4</v>
      </c>
      <c r="K37" s="19">
        <v>15</v>
      </c>
      <c r="L37" s="28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30" t="s">
        <v>33</v>
      </c>
      <c r="B38" s="17">
        <f t="shared" si="2"/>
        <v>6910</v>
      </c>
      <c r="C38" s="17">
        <f t="shared" si="3"/>
        <v>3451</v>
      </c>
      <c r="D38" s="17">
        <f t="shared" si="4"/>
        <v>3459</v>
      </c>
      <c r="E38" s="38">
        <f t="shared" si="10"/>
        <v>6874</v>
      </c>
      <c r="F38" s="33">
        <v>3441</v>
      </c>
      <c r="G38" s="33">
        <v>3433</v>
      </c>
      <c r="H38" s="33">
        <v>3075</v>
      </c>
      <c r="I38" s="18">
        <f t="shared" si="11"/>
        <v>36</v>
      </c>
      <c r="J38" s="19">
        <v>10</v>
      </c>
      <c r="K38" s="19">
        <v>26</v>
      </c>
      <c r="L38" s="29"/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30" t="s">
        <v>34</v>
      </c>
      <c r="B39" s="17">
        <f t="shared" si="2"/>
        <v>21468</v>
      </c>
      <c r="C39" s="17">
        <f t="shared" si="3"/>
        <v>10660</v>
      </c>
      <c r="D39" s="17">
        <f t="shared" si="4"/>
        <v>10808</v>
      </c>
      <c r="E39" s="38">
        <f t="shared" si="10"/>
        <v>21309</v>
      </c>
      <c r="F39" s="33">
        <v>10608</v>
      </c>
      <c r="G39" s="33">
        <v>10701</v>
      </c>
      <c r="H39" s="33">
        <v>10282</v>
      </c>
      <c r="I39" s="18">
        <f t="shared" si="11"/>
        <v>159</v>
      </c>
      <c r="J39" s="19">
        <f>21+28+3</f>
        <v>52</v>
      </c>
      <c r="K39" s="19">
        <f>50+42+15</f>
        <v>107</v>
      </c>
      <c r="L39" s="28"/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0" t="s">
        <v>35</v>
      </c>
      <c r="B40" s="17">
        <f t="shared" si="2"/>
        <v>8037</v>
      </c>
      <c r="C40" s="17">
        <f t="shared" si="3"/>
        <v>4094</v>
      </c>
      <c r="D40" s="17">
        <f t="shared" si="4"/>
        <v>3943</v>
      </c>
      <c r="E40" s="38">
        <f t="shared" si="10"/>
        <v>8002</v>
      </c>
      <c r="F40" s="33">
        <v>4083</v>
      </c>
      <c r="G40" s="33">
        <v>3919</v>
      </c>
      <c r="H40" s="33">
        <v>3842</v>
      </c>
      <c r="I40" s="18">
        <f t="shared" si="11"/>
        <v>35</v>
      </c>
      <c r="J40" s="19">
        <v>11</v>
      </c>
      <c r="K40" s="19">
        <v>24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7" t="s">
        <v>36</v>
      </c>
      <c r="B41" s="17">
        <f t="shared" si="2"/>
        <v>13426</v>
      </c>
      <c r="C41" s="17">
        <f t="shared" si="3"/>
        <v>6670</v>
      </c>
      <c r="D41" s="17">
        <f t="shared" si="4"/>
        <v>6756</v>
      </c>
      <c r="E41" s="38">
        <f t="shared" si="10"/>
        <v>13305</v>
      </c>
      <c r="F41" s="33">
        <v>6622</v>
      </c>
      <c r="G41" s="33">
        <v>6683</v>
      </c>
      <c r="H41" s="33">
        <v>6169</v>
      </c>
      <c r="I41" s="18">
        <f t="shared" si="11"/>
        <v>121</v>
      </c>
      <c r="J41" s="19">
        <v>48</v>
      </c>
      <c r="K41" s="19">
        <v>73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35" t="s">
        <v>81</v>
      </c>
      <c r="B42" s="36">
        <f t="shared" si="2"/>
        <v>207797</v>
      </c>
      <c r="C42" s="36">
        <f t="shared" si="3"/>
        <v>104987</v>
      </c>
      <c r="D42" s="36">
        <f t="shared" si="4"/>
        <v>102810</v>
      </c>
      <c r="E42" s="38">
        <f>SUM(E43:E54)</f>
        <v>205522</v>
      </c>
      <c r="F42" s="40">
        <f>SUM(F43:F54)</f>
        <v>103679</v>
      </c>
      <c r="G42" s="40">
        <f>SUM(G43:G54)</f>
        <v>101843</v>
      </c>
      <c r="H42" s="40">
        <f>SUM(H43:H54)</f>
        <v>82402</v>
      </c>
      <c r="I42" s="41">
        <f>SUM(J42:K42)</f>
        <v>2275</v>
      </c>
      <c r="J42" s="41">
        <f>SUM(J43:J54)</f>
        <v>1308</v>
      </c>
      <c r="K42" s="41">
        <f>SUM(K43:K54)</f>
        <v>967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7" t="s">
        <v>37</v>
      </c>
      <c r="B43" s="17">
        <f t="shared" si="2"/>
        <v>70882</v>
      </c>
      <c r="C43" s="17">
        <f t="shared" si="3"/>
        <v>35687</v>
      </c>
      <c r="D43" s="17">
        <f t="shared" si="4"/>
        <v>35195</v>
      </c>
      <c r="E43" s="38">
        <f>SUM(F43:G43)</f>
        <v>70440</v>
      </c>
      <c r="F43" s="33">
        <v>35426</v>
      </c>
      <c r="G43" s="33">
        <v>35014</v>
      </c>
      <c r="H43" s="33">
        <v>24843</v>
      </c>
      <c r="I43" s="22">
        <f>SUM(J43:K43)</f>
        <v>442</v>
      </c>
      <c r="J43" s="19">
        <v>261</v>
      </c>
      <c r="K43" s="19">
        <v>181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30" t="s">
        <v>38</v>
      </c>
      <c r="B44" s="17">
        <f t="shared" si="2"/>
        <v>12235</v>
      </c>
      <c r="C44" s="17">
        <f t="shared" si="3"/>
        <v>6115</v>
      </c>
      <c r="D44" s="17">
        <f t="shared" si="4"/>
        <v>6120</v>
      </c>
      <c r="E44" s="38">
        <f t="shared" ref="E44:E54" si="12">SUM(F44:G44)</f>
        <v>12174</v>
      </c>
      <c r="F44" s="33">
        <v>6097</v>
      </c>
      <c r="G44" s="33">
        <v>6077</v>
      </c>
      <c r="H44" s="33">
        <v>5589</v>
      </c>
      <c r="I44" s="22">
        <f t="shared" ref="I44:I54" si="13">SUM(J44:K44)</f>
        <v>61</v>
      </c>
      <c r="J44" s="19">
        <v>18</v>
      </c>
      <c r="K44" s="19">
        <v>43</v>
      </c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30" t="s">
        <v>39</v>
      </c>
      <c r="B45" s="17">
        <f t="shared" si="2"/>
        <v>10492</v>
      </c>
      <c r="C45" s="17">
        <f t="shared" si="3"/>
        <v>5272</v>
      </c>
      <c r="D45" s="17">
        <f t="shared" si="4"/>
        <v>5220</v>
      </c>
      <c r="E45" s="38">
        <f t="shared" si="12"/>
        <v>10460</v>
      </c>
      <c r="F45" s="33">
        <v>5262</v>
      </c>
      <c r="G45" s="33">
        <v>5198</v>
      </c>
      <c r="H45" s="33">
        <v>4545</v>
      </c>
      <c r="I45" s="22">
        <f t="shared" si="13"/>
        <v>32</v>
      </c>
      <c r="J45" s="19">
        <v>10</v>
      </c>
      <c r="K45" s="19">
        <v>22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30" t="s">
        <v>89</v>
      </c>
      <c r="B46" s="17">
        <f>(E46+I46)</f>
        <v>15240</v>
      </c>
      <c r="C46" s="17">
        <f t="shared" si="3"/>
        <v>7648</v>
      </c>
      <c r="D46" s="17">
        <f t="shared" si="4"/>
        <v>7592</v>
      </c>
      <c r="E46" s="38">
        <f t="shared" si="12"/>
        <v>15111</v>
      </c>
      <c r="F46" s="33">
        <v>7604</v>
      </c>
      <c r="G46" s="33">
        <v>7507</v>
      </c>
      <c r="H46" s="33">
        <v>6597</v>
      </c>
      <c r="I46" s="22">
        <f t="shared" si="13"/>
        <v>129</v>
      </c>
      <c r="J46" s="19">
        <f>12+20+12</f>
        <v>44</v>
      </c>
      <c r="K46" s="19">
        <f>22+43+20</f>
        <v>85</v>
      </c>
      <c r="L46" s="20"/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30" t="s">
        <v>40</v>
      </c>
      <c r="B47" s="17">
        <f t="shared" ref="B47:B54" si="14">(E47+I47)</f>
        <v>7517</v>
      </c>
      <c r="C47" s="17">
        <f t="shared" si="3"/>
        <v>3865</v>
      </c>
      <c r="D47" s="17">
        <f t="shared" si="4"/>
        <v>3652</v>
      </c>
      <c r="E47" s="38">
        <f t="shared" si="12"/>
        <v>7464</v>
      </c>
      <c r="F47" s="33">
        <v>3851</v>
      </c>
      <c r="G47" s="33">
        <v>3613</v>
      </c>
      <c r="H47" s="33">
        <v>3382</v>
      </c>
      <c r="I47" s="22">
        <f t="shared" si="13"/>
        <v>53</v>
      </c>
      <c r="J47" s="19">
        <v>14</v>
      </c>
      <c r="K47" s="19">
        <v>39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7" t="s">
        <v>41</v>
      </c>
      <c r="B48" s="17">
        <f t="shared" si="14"/>
        <v>12615</v>
      </c>
      <c r="C48" s="17">
        <f t="shared" si="3"/>
        <v>6288</v>
      </c>
      <c r="D48" s="17">
        <f t="shared" si="4"/>
        <v>6327</v>
      </c>
      <c r="E48" s="38">
        <f t="shared" si="12"/>
        <v>12477</v>
      </c>
      <c r="F48" s="33">
        <v>6207</v>
      </c>
      <c r="G48" s="33">
        <v>6270</v>
      </c>
      <c r="H48" s="33">
        <v>5535</v>
      </c>
      <c r="I48" s="22">
        <f t="shared" si="13"/>
        <v>138</v>
      </c>
      <c r="J48" s="19">
        <v>81</v>
      </c>
      <c r="K48" s="19">
        <v>57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7" t="s">
        <v>42</v>
      </c>
      <c r="B49" s="17">
        <f t="shared" si="14"/>
        <v>35105</v>
      </c>
      <c r="C49" s="17">
        <f t="shared" ref="C49:C54" si="15">(F49+J48)</f>
        <v>17607</v>
      </c>
      <c r="D49" s="17">
        <f t="shared" si="4"/>
        <v>17447</v>
      </c>
      <c r="E49" s="38">
        <f t="shared" si="12"/>
        <v>34881</v>
      </c>
      <c r="F49" s="33">
        <v>17526</v>
      </c>
      <c r="G49" s="33">
        <v>17355</v>
      </c>
      <c r="H49" s="33">
        <v>12433</v>
      </c>
      <c r="I49" s="22">
        <f t="shared" si="13"/>
        <v>224</v>
      </c>
      <c r="J49" s="19">
        <v>132</v>
      </c>
      <c r="K49" s="19">
        <v>92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7" t="s">
        <v>43</v>
      </c>
      <c r="B50" s="17">
        <f t="shared" si="14"/>
        <v>7449</v>
      </c>
      <c r="C50" s="17">
        <f t="shared" si="15"/>
        <v>3935</v>
      </c>
      <c r="D50" s="17">
        <f>(G50+K49)</f>
        <v>3665</v>
      </c>
      <c r="E50" s="38">
        <f t="shared" si="12"/>
        <v>7376</v>
      </c>
      <c r="F50" s="33">
        <v>3803</v>
      </c>
      <c r="G50" s="33">
        <v>3573</v>
      </c>
      <c r="H50" s="33">
        <v>3613</v>
      </c>
      <c r="I50" s="22">
        <f t="shared" si="13"/>
        <v>73</v>
      </c>
      <c r="J50" s="19">
        <v>29</v>
      </c>
      <c r="K50" s="19">
        <v>44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7" t="s">
        <v>44</v>
      </c>
      <c r="B51" s="17">
        <f t="shared" si="14"/>
        <v>9868</v>
      </c>
      <c r="C51" s="17">
        <f t="shared" si="15"/>
        <v>4846</v>
      </c>
      <c r="D51" s="17">
        <f>(G51+K50)</f>
        <v>4905</v>
      </c>
      <c r="E51" s="38">
        <f t="shared" si="12"/>
        <v>9678</v>
      </c>
      <c r="F51" s="33">
        <v>4817</v>
      </c>
      <c r="G51" s="33">
        <v>4861</v>
      </c>
      <c r="H51" s="33">
        <v>4790</v>
      </c>
      <c r="I51" s="22">
        <f t="shared" si="13"/>
        <v>190</v>
      </c>
      <c r="J51" s="19">
        <v>83</v>
      </c>
      <c r="K51" s="19">
        <v>107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7" t="s">
        <v>45</v>
      </c>
      <c r="B52" s="17">
        <f t="shared" si="14"/>
        <v>10710</v>
      </c>
      <c r="C52" s="17">
        <f t="shared" si="15"/>
        <v>5486</v>
      </c>
      <c r="D52" s="17">
        <f>(G52+K51)</f>
        <v>5344</v>
      </c>
      <c r="E52" s="38">
        <f t="shared" si="12"/>
        <v>10640</v>
      </c>
      <c r="F52" s="33">
        <v>5403</v>
      </c>
      <c r="G52" s="33">
        <v>5237</v>
      </c>
      <c r="H52" s="33">
        <v>4618</v>
      </c>
      <c r="I52" s="22">
        <f t="shared" si="13"/>
        <v>70</v>
      </c>
      <c r="J52" s="19">
        <v>17</v>
      </c>
      <c r="K52" s="19">
        <v>53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27" t="s">
        <v>46</v>
      </c>
      <c r="B53" s="17">
        <f t="shared" si="14"/>
        <v>10933</v>
      </c>
      <c r="C53" s="17">
        <f t="shared" si="15"/>
        <v>5455</v>
      </c>
      <c r="D53" s="17">
        <f>(G53+K52)</f>
        <v>5388</v>
      </c>
      <c r="E53" s="38">
        <f t="shared" si="12"/>
        <v>10773</v>
      </c>
      <c r="F53" s="33">
        <v>5438</v>
      </c>
      <c r="G53" s="33">
        <v>5335</v>
      </c>
      <c r="H53" s="33">
        <v>4403</v>
      </c>
      <c r="I53" s="22">
        <f t="shared" si="13"/>
        <v>160</v>
      </c>
      <c r="J53" s="19">
        <v>65</v>
      </c>
      <c r="K53" s="19">
        <v>95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7" t="s">
        <v>47</v>
      </c>
      <c r="B54" s="17">
        <f t="shared" si="14"/>
        <v>4751</v>
      </c>
      <c r="C54" s="17">
        <f t="shared" si="15"/>
        <v>2310</v>
      </c>
      <c r="D54" s="17">
        <f>(G54+K53)</f>
        <v>1898</v>
      </c>
      <c r="E54" s="38">
        <f t="shared" si="12"/>
        <v>4048</v>
      </c>
      <c r="F54" s="33">
        <v>2245</v>
      </c>
      <c r="G54" s="33">
        <v>1803</v>
      </c>
      <c r="H54" s="33">
        <v>2054</v>
      </c>
      <c r="I54" s="22">
        <f t="shared" si="13"/>
        <v>703</v>
      </c>
      <c r="J54" s="19">
        <v>554</v>
      </c>
      <c r="K54" s="19">
        <v>149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35" t="s">
        <v>82</v>
      </c>
      <c r="B55" s="36">
        <f t="shared" si="2"/>
        <v>191828</v>
      </c>
      <c r="C55" s="36">
        <f t="shared" si="3"/>
        <v>98447</v>
      </c>
      <c r="D55" s="36">
        <f t="shared" si="4"/>
        <v>93381</v>
      </c>
      <c r="E55" s="38">
        <f>SUM(E56:E70)</f>
        <v>188563</v>
      </c>
      <c r="F55" s="40">
        <f t="shared" ref="F55:H55" si="16">SUM(F56:F70)</f>
        <v>96314</v>
      </c>
      <c r="G55" s="40">
        <f t="shared" si="16"/>
        <v>92249</v>
      </c>
      <c r="H55" s="40">
        <f t="shared" si="16"/>
        <v>74778</v>
      </c>
      <c r="I55" s="41">
        <f>SUM(J55:K55)</f>
        <v>3265</v>
      </c>
      <c r="J55" s="41">
        <f>SUM(J56:J70)</f>
        <v>2133</v>
      </c>
      <c r="K55" s="41">
        <f>SUM(K56:K70)</f>
        <v>1132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7" t="s">
        <v>16</v>
      </c>
      <c r="B56" s="17">
        <f t="shared" si="2"/>
        <v>8741</v>
      </c>
      <c r="C56" s="17">
        <f t="shared" si="3"/>
        <v>4540</v>
      </c>
      <c r="D56" s="17">
        <f t="shared" si="4"/>
        <v>4201</v>
      </c>
      <c r="E56" s="38">
        <f>SUM(F56:G56)</f>
        <v>8712</v>
      </c>
      <c r="F56" s="33">
        <v>4525</v>
      </c>
      <c r="G56" s="33">
        <v>4187</v>
      </c>
      <c r="H56" s="33">
        <v>3110</v>
      </c>
      <c r="I56" s="18">
        <f>SUM(J56:K56)</f>
        <v>29</v>
      </c>
      <c r="J56" s="19">
        <v>15</v>
      </c>
      <c r="K56" s="19">
        <v>14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7" t="s">
        <v>48</v>
      </c>
      <c r="B57" s="17">
        <f t="shared" si="2"/>
        <v>6520</v>
      </c>
      <c r="C57" s="17">
        <f t="shared" si="3"/>
        <v>3361</v>
      </c>
      <c r="D57" s="17">
        <f t="shared" si="4"/>
        <v>3159</v>
      </c>
      <c r="E57" s="38">
        <f t="shared" ref="E57:E70" si="17">SUM(F57:G57)</f>
        <v>6477</v>
      </c>
      <c r="F57" s="33">
        <v>3332</v>
      </c>
      <c r="G57" s="33">
        <v>3145</v>
      </c>
      <c r="H57" s="33">
        <v>2785</v>
      </c>
      <c r="I57" s="18">
        <f t="shared" ref="I57:I70" si="18">SUM(J57:K57)</f>
        <v>43</v>
      </c>
      <c r="J57" s="19">
        <v>29</v>
      </c>
      <c r="K57" s="19">
        <v>14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7" t="s">
        <v>49</v>
      </c>
      <c r="B58" s="17">
        <f t="shared" si="2"/>
        <v>4194</v>
      </c>
      <c r="C58" s="17">
        <f t="shared" si="3"/>
        <v>2092</v>
      </c>
      <c r="D58" s="17">
        <f t="shared" si="4"/>
        <v>2102</v>
      </c>
      <c r="E58" s="38">
        <f t="shared" si="17"/>
        <v>4165</v>
      </c>
      <c r="F58" s="33">
        <v>2082</v>
      </c>
      <c r="G58" s="33">
        <v>2083</v>
      </c>
      <c r="H58" s="33">
        <v>2000</v>
      </c>
      <c r="I58" s="18">
        <f t="shared" si="18"/>
        <v>29</v>
      </c>
      <c r="J58" s="19">
        <v>10</v>
      </c>
      <c r="K58" s="19">
        <v>19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7" t="s">
        <v>50</v>
      </c>
      <c r="B59" s="17">
        <f t="shared" si="2"/>
        <v>10393</v>
      </c>
      <c r="C59" s="17">
        <f t="shared" si="3"/>
        <v>5175</v>
      </c>
      <c r="D59" s="17">
        <f t="shared" si="4"/>
        <v>5218</v>
      </c>
      <c r="E59" s="38">
        <f t="shared" si="17"/>
        <v>10314</v>
      </c>
      <c r="F59" s="33">
        <v>5146</v>
      </c>
      <c r="G59" s="33">
        <v>5168</v>
      </c>
      <c r="H59" s="33">
        <v>4711</v>
      </c>
      <c r="I59" s="18">
        <f t="shared" si="18"/>
        <v>79</v>
      </c>
      <c r="J59" s="19">
        <v>29</v>
      </c>
      <c r="K59" s="19">
        <v>50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7" t="s">
        <v>51</v>
      </c>
      <c r="B60" s="17">
        <f t="shared" si="2"/>
        <v>6156</v>
      </c>
      <c r="C60" s="17">
        <f t="shared" si="3"/>
        <v>3105</v>
      </c>
      <c r="D60" s="17">
        <f t="shared" si="4"/>
        <v>3051</v>
      </c>
      <c r="E60" s="38">
        <f t="shared" si="17"/>
        <v>6131</v>
      </c>
      <c r="F60" s="33">
        <v>3099</v>
      </c>
      <c r="G60" s="33">
        <v>3032</v>
      </c>
      <c r="H60" s="33">
        <v>2918</v>
      </c>
      <c r="I60" s="18">
        <f t="shared" si="18"/>
        <v>25</v>
      </c>
      <c r="J60" s="19">
        <v>6</v>
      </c>
      <c r="K60" s="19">
        <v>19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7" t="s">
        <v>52</v>
      </c>
      <c r="B61" s="17">
        <f t="shared" si="2"/>
        <v>11591</v>
      </c>
      <c r="C61" s="17">
        <f t="shared" si="3"/>
        <v>5860</v>
      </c>
      <c r="D61" s="17">
        <f t="shared" si="4"/>
        <v>5731</v>
      </c>
      <c r="E61" s="38">
        <f t="shared" si="17"/>
        <v>11536</v>
      </c>
      <c r="F61" s="33">
        <v>5842</v>
      </c>
      <c r="G61" s="33">
        <v>5694</v>
      </c>
      <c r="H61" s="33">
        <v>4500</v>
      </c>
      <c r="I61" s="18">
        <f t="shared" si="18"/>
        <v>55</v>
      </c>
      <c r="J61" s="19">
        <v>18</v>
      </c>
      <c r="K61" s="19">
        <v>37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7" t="s">
        <v>53</v>
      </c>
      <c r="B62" s="17">
        <f t="shared" si="2"/>
        <v>8366</v>
      </c>
      <c r="C62" s="17">
        <f t="shared" si="3"/>
        <v>4149</v>
      </c>
      <c r="D62" s="17">
        <f t="shared" si="4"/>
        <v>4217</v>
      </c>
      <c r="E62" s="38">
        <f t="shared" si="17"/>
        <v>8330</v>
      </c>
      <c r="F62" s="33">
        <v>4140</v>
      </c>
      <c r="G62" s="33">
        <v>4190</v>
      </c>
      <c r="H62" s="33">
        <v>3432</v>
      </c>
      <c r="I62" s="18">
        <f t="shared" si="18"/>
        <v>36</v>
      </c>
      <c r="J62" s="19">
        <v>9</v>
      </c>
      <c r="K62" s="19">
        <v>27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7" t="s">
        <v>54</v>
      </c>
      <c r="B63" s="17">
        <f t="shared" si="2"/>
        <v>18672</v>
      </c>
      <c r="C63" s="17">
        <f t="shared" si="3"/>
        <v>9483</v>
      </c>
      <c r="D63" s="17">
        <f t="shared" si="4"/>
        <v>9189</v>
      </c>
      <c r="E63" s="38">
        <f t="shared" si="17"/>
        <v>18534</v>
      </c>
      <c r="F63" s="33">
        <v>9405</v>
      </c>
      <c r="G63" s="33">
        <v>9129</v>
      </c>
      <c r="H63" s="33">
        <v>6683</v>
      </c>
      <c r="I63" s="18">
        <f t="shared" si="18"/>
        <v>138</v>
      </c>
      <c r="J63" s="19">
        <v>78</v>
      </c>
      <c r="K63" s="19">
        <v>60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7" t="s">
        <v>55</v>
      </c>
      <c r="B64" s="17">
        <f t="shared" si="2"/>
        <v>10268</v>
      </c>
      <c r="C64" s="17">
        <f t="shared" si="3"/>
        <v>5333</v>
      </c>
      <c r="D64" s="17">
        <f t="shared" si="4"/>
        <v>4935</v>
      </c>
      <c r="E64" s="38">
        <f t="shared" si="17"/>
        <v>10126</v>
      </c>
      <c r="F64" s="33">
        <v>5267</v>
      </c>
      <c r="G64" s="33">
        <v>4859</v>
      </c>
      <c r="H64" s="33">
        <v>4797</v>
      </c>
      <c r="I64" s="18">
        <f t="shared" si="18"/>
        <v>142</v>
      </c>
      <c r="J64" s="19">
        <v>66</v>
      </c>
      <c r="K64" s="19">
        <v>76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7" t="s">
        <v>56</v>
      </c>
      <c r="B65" s="17">
        <f t="shared" si="2"/>
        <v>17769</v>
      </c>
      <c r="C65" s="17">
        <f t="shared" si="3"/>
        <v>8888</v>
      </c>
      <c r="D65" s="17">
        <f t="shared" si="4"/>
        <v>8881</v>
      </c>
      <c r="E65" s="38">
        <f t="shared" si="17"/>
        <v>17692</v>
      </c>
      <c r="F65" s="33">
        <v>8868</v>
      </c>
      <c r="G65" s="33">
        <v>8824</v>
      </c>
      <c r="H65" s="33">
        <v>6462</v>
      </c>
      <c r="I65" s="18">
        <f t="shared" si="18"/>
        <v>77</v>
      </c>
      <c r="J65" s="19">
        <v>20</v>
      </c>
      <c r="K65" s="19">
        <v>57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7" t="s">
        <v>57</v>
      </c>
      <c r="B66" s="17">
        <f t="shared" si="2"/>
        <v>11499</v>
      </c>
      <c r="C66" s="17">
        <f t="shared" si="3"/>
        <v>5629</v>
      </c>
      <c r="D66" s="17">
        <f t="shared" si="4"/>
        <v>5870</v>
      </c>
      <c r="E66" s="38">
        <f t="shared" si="17"/>
        <v>11454</v>
      </c>
      <c r="F66" s="33">
        <v>5613</v>
      </c>
      <c r="G66" s="33">
        <v>5841</v>
      </c>
      <c r="H66" s="33">
        <v>4265</v>
      </c>
      <c r="I66" s="18">
        <f t="shared" si="18"/>
        <v>45</v>
      </c>
      <c r="J66" s="19">
        <v>16</v>
      </c>
      <c r="K66" s="19">
        <v>29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7" t="s">
        <v>58</v>
      </c>
      <c r="B67" s="17">
        <f t="shared" si="2"/>
        <v>27047</v>
      </c>
      <c r="C67" s="17">
        <f t="shared" si="3"/>
        <v>13588</v>
      </c>
      <c r="D67" s="17">
        <f t="shared" si="4"/>
        <v>13459</v>
      </c>
      <c r="E67" s="38">
        <f t="shared" si="17"/>
        <v>26968</v>
      </c>
      <c r="F67" s="33">
        <v>13557</v>
      </c>
      <c r="G67" s="33">
        <v>13411</v>
      </c>
      <c r="H67" s="33">
        <v>9015</v>
      </c>
      <c r="I67" s="18">
        <f t="shared" si="18"/>
        <v>79</v>
      </c>
      <c r="J67" s="19">
        <v>31</v>
      </c>
      <c r="K67" s="19">
        <v>48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7" t="s">
        <v>59</v>
      </c>
      <c r="B68" s="17">
        <f t="shared" si="2"/>
        <v>5809</v>
      </c>
      <c r="C68" s="17">
        <f t="shared" si="3"/>
        <v>3186</v>
      </c>
      <c r="D68" s="17">
        <f t="shared" si="4"/>
        <v>2623</v>
      </c>
      <c r="E68" s="38">
        <f t="shared" si="17"/>
        <v>5397</v>
      </c>
      <c r="F68" s="33">
        <v>2800</v>
      </c>
      <c r="G68" s="33">
        <v>2597</v>
      </c>
      <c r="H68" s="33">
        <v>2565</v>
      </c>
      <c r="I68" s="18">
        <f t="shared" si="18"/>
        <v>412</v>
      </c>
      <c r="J68" s="19">
        <v>386</v>
      </c>
      <c r="K68" s="19">
        <v>26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17.25">
      <c r="A69" s="27" t="s">
        <v>60</v>
      </c>
      <c r="B69" s="17">
        <f t="shared" ref="B69:B70" si="19">(E69+I69)</f>
        <v>7910</v>
      </c>
      <c r="C69" s="17">
        <f t="shared" ref="C69:C70" si="20">(F69+J69)</f>
        <v>4356</v>
      </c>
      <c r="D69" s="17">
        <f t="shared" ref="D69:D70" si="21">(G69+K69)</f>
        <v>3554</v>
      </c>
      <c r="E69" s="38">
        <f t="shared" si="17"/>
        <v>7157</v>
      </c>
      <c r="F69" s="33">
        <v>3643</v>
      </c>
      <c r="G69" s="33">
        <v>3514</v>
      </c>
      <c r="H69" s="33">
        <v>2713</v>
      </c>
      <c r="I69" s="18">
        <f t="shared" si="18"/>
        <v>753</v>
      </c>
      <c r="J69" s="19">
        <v>713</v>
      </c>
      <c r="K69" s="19">
        <v>40</v>
      </c>
      <c r="M69" s="20"/>
      <c r="N69" s="20"/>
      <c r="O69" s="20"/>
      <c r="P69" s="20"/>
      <c r="Q69" s="21"/>
      <c r="R69" s="21"/>
      <c r="S69" s="20"/>
      <c r="T69" s="20"/>
      <c r="U69" s="20"/>
      <c r="V69" s="20"/>
    </row>
    <row r="70" spans="1:22" ht="17.25">
      <c r="A70" s="27" t="s">
        <v>61</v>
      </c>
      <c r="B70" s="17">
        <f t="shared" si="19"/>
        <v>36893</v>
      </c>
      <c r="C70" s="17">
        <f t="shared" si="20"/>
        <v>19702</v>
      </c>
      <c r="D70" s="17">
        <f t="shared" si="21"/>
        <v>17191</v>
      </c>
      <c r="E70" s="38">
        <f t="shared" si="17"/>
        <v>35570</v>
      </c>
      <c r="F70" s="33">
        <v>18995</v>
      </c>
      <c r="G70" s="33">
        <v>16575</v>
      </c>
      <c r="H70" s="33">
        <v>14822</v>
      </c>
      <c r="I70" s="18">
        <f t="shared" si="18"/>
        <v>1323</v>
      </c>
      <c r="J70" s="19">
        <v>707</v>
      </c>
      <c r="K70" s="19">
        <v>616</v>
      </c>
      <c r="M70" s="20"/>
      <c r="N70" s="20"/>
      <c r="O70" s="20"/>
      <c r="P70" s="20"/>
      <c r="Q70" s="21"/>
      <c r="R70" s="21"/>
      <c r="S70" s="20"/>
      <c r="T70" s="20"/>
      <c r="U70" s="20"/>
      <c r="V70" s="20"/>
    </row>
    <row r="71" spans="1:22" ht="45.75" customHeight="1">
      <c r="A71" s="42" t="s">
        <v>90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</row>
  </sheetData>
  <mergeCells count="6">
    <mergeCell ref="A71:K71"/>
    <mergeCell ref="C2:I2"/>
    <mergeCell ref="A5:A6"/>
    <mergeCell ref="B5:D5"/>
    <mergeCell ref="E5:H5"/>
    <mergeCell ref="I5:K5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월말 인구(외국인포함)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2017-04-17T08:31:55Z</cp:lastPrinted>
  <dcterms:created xsi:type="dcterms:W3CDTF">2009-12-11T08:44:30Z</dcterms:created>
  <dcterms:modified xsi:type="dcterms:W3CDTF">2017-10-31T06:57:35Z</dcterms:modified>
</cp:coreProperties>
</file>