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통계\03 주민등록 인구통계\★2024년\11월\"/>
    </mc:Choice>
  </mc:AlternateContent>
  <xr:revisionPtr revIDLastSave="0" documentId="13_ncr:1_{F31B88A5-2304-49A1-B9CA-9AD98F101445}" xr6:coauthVersionLast="36" xr6:coauthVersionMax="36" xr10:uidLastSave="{00000000-0000-0000-0000-000000000000}"/>
  <bookViews>
    <workbookView xWindow="0" yWindow="0" windowWidth="25650" windowHeight="11880" firstSheet="2" activeTab="2" xr2:uid="{00000000-000D-0000-FFFF-FFFF00000000}"/>
  </bookViews>
  <sheets>
    <sheet name="--------" sheetId="2" state="veryHidden" r:id="rId1"/>
    <sheet name="Recovered_Sheet1" sheetId="3" state="veryHidden" r:id="rId2"/>
    <sheet name="인구현황(외국인포함)" sheetId="7" r:id="rId3"/>
  </sheets>
  <calcPr calcId="191029"/>
</workbook>
</file>

<file path=xl/calcChain.xml><?xml version="1.0" encoding="utf-8"?>
<calcChain xmlns="http://schemas.openxmlformats.org/spreadsheetml/2006/main">
  <c r="M6" i="7" l="1"/>
  <c r="N6" i="7"/>
  <c r="P6" i="7"/>
  <c r="Q6" i="7"/>
  <c r="L7" i="7"/>
  <c r="O7" i="7"/>
  <c r="L8" i="7"/>
  <c r="O8" i="7"/>
  <c r="L9" i="7"/>
  <c r="O9" i="7"/>
  <c r="L10" i="7"/>
  <c r="O10" i="7"/>
  <c r="L11" i="7"/>
  <c r="O11" i="7"/>
  <c r="L12" i="7"/>
  <c r="O12" i="7"/>
  <c r="L13" i="7"/>
  <c r="O13" i="7"/>
  <c r="M14" i="7"/>
  <c r="N14" i="7"/>
  <c r="P14" i="7"/>
  <c r="Q14" i="7"/>
  <c r="L15" i="7"/>
  <c r="O15" i="7"/>
  <c r="L16" i="7"/>
  <c r="O16" i="7"/>
  <c r="L17" i="7"/>
  <c r="O17" i="7"/>
  <c r="L18" i="7"/>
  <c r="O18" i="7"/>
  <c r="L19" i="7"/>
  <c r="O19" i="7"/>
  <c r="L20" i="7"/>
  <c r="O20" i="7"/>
  <c r="L21" i="7"/>
  <c r="O21" i="7"/>
  <c r="L22" i="7"/>
  <c r="O22" i="7"/>
  <c r="M23" i="7"/>
  <c r="N23" i="7"/>
  <c r="P23" i="7"/>
  <c r="Q23" i="7"/>
  <c r="L24" i="7"/>
  <c r="O24" i="7"/>
  <c r="L25" i="7"/>
  <c r="O25" i="7"/>
  <c r="L26" i="7"/>
  <c r="O26" i="7"/>
  <c r="L27" i="7"/>
  <c r="O27" i="7"/>
  <c r="L28" i="7"/>
  <c r="O28" i="7"/>
  <c r="L29" i="7"/>
  <c r="O29" i="7"/>
  <c r="L30" i="7"/>
  <c r="O30" i="7"/>
  <c r="L31" i="7"/>
  <c r="O31" i="7"/>
  <c r="L32" i="7"/>
  <c r="O32" i="7"/>
  <c r="L33" i="7"/>
  <c r="O33" i="7"/>
  <c r="L34" i="7"/>
  <c r="O34" i="7"/>
  <c r="L35" i="7"/>
  <c r="O35" i="7"/>
  <c r="L36" i="7"/>
  <c r="O36" i="7"/>
  <c r="L37" i="7"/>
  <c r="O37" i="7"/>
  <c r="L38" i="7"/>
  <c r="O38" i="7"/>
  <c r="M39" i="7"/>
  <c r="N39" i="7"/>
  <c r="P39" i="7"/>
  <c r="Q39" i="7"/>
  <c r="L40" i="7"/>
  <c r="O40" i="7"/>
  <c r="L41" i="7"/>
  <c r="O41" i="7"/>
  <c r="L42" i="7"/>
  <c r="O42" i="7"/>
  <c r="L43" i="7"/>
  <c r="O43" i="7"/>
  <c r="L44" i="7"/>
  <c r="O44" i="7"/>
  <c r="L45" i="7"/>
  <c r="O45" i="7"/>
  <c r="L46" i="7"/>
  <c r="O46" i="7"/>
  <c r="L47" i="7"/>
  <c r="O47" i="7"/>
  <c r="L48" i="7"/>
  <c r="O48" i="7"/>
  <c r="L49" i="7"/>
  <c r="O49" i="7"/>
  <c r="L50" i="7"/>
  <c r="O50" i="7"/>
  <c r="L51" i="7"/>
  <c r="O51" i="7"/>
  <c r="M52" i="7"/>
  <c r="N52" i="7"/>
  <c r="P52" i="7"/>
  <c r="Q52" i="7"/>
  <c r="L53" i="7"/>
  <c r="O53" i="7"/>
  <c r="L54" i="7"/>
  <c r="O54" i="7"/>
  <c r="L55" i="7"/>
  <c r="O55" i="7"/>
  <c r="L56" i="7"/>
  <c r="O56" i="7"/>
  <c r="L57" i="7"/>
  <c r="O57" i="7"/>
  <c r="L58" i="7"/>
  <c r="O58" i="7"/>
  <c r="L59" i="7"/>
  <c r="O59" i="7"/>
  <c r="L60" i="7"/>
  <c r="O60" i="7"/>
  <c r="L61" i="7"/>
  <c r="O61" i="7"/>
  <c r="L62" i="7"/>
  <c r="O62" i="7"/>
  <c r="L63" i="7"/>
  <c r="O63" i="7"/>
  <c r="L64" i="7"/>
  <c r="O64" i="7"/>
  <c r="L65" i="7"/>
  <c r="O65" i="7"/>
  <c r="O52" i="7" l="1"/>
  <c r="L52" i="7"/>
  <c r="O39" i="7"/>
  <c r="L39" i="7"/>
  <c r="O23" i="7"/>
  <c r="L23" i="7"/>
  <c r="Q5" i="7"/>
  <c r="P5" i="7"/>
  <c r="O14" i="7"/>
  <c r="L14" i="7"/>
  <c r="M5" i="7"/>
  <c r="O6" i="7"/>
  <c r="N5" i="7"/>
  <c r="L6" i="7"/>
  <c r="O5" i="7" l="1"/>
  <c r="L5" i="7"/>
  <c r="K65" i="7" l="1"/>
  <c r="J65" i="7"/>
  <c r="K64" i="7"/>
  <c r="J64" i="7"/>
  <c r="K63" i="7"/>
  <c r="J63" i="7"/>
  <c r="K62" i="7"/>
  <c r="J62" i="7"/>
  <c r="K61" i="7"/>
  <c r="J61" i="7"/>
  <c r="K60" i="7"/>
  <c r="J60" i="7"/>
  <c r="K59" i="7"/>
  <c r="J59" i="7"/>
  <c r="K58" i="7"/>
  <c r="J58" i="7"/>
  <c r="K57" i="7"/>
  <c r="J57" i="7"/>
  <c r="K56" i="7"/>
  <c r="J56" i="7"/>
  <c r="K55" i="7"/>
  <c r="J55" i="7"/>
  <c r="K54" i="7"/>
  <c r="J54" i="7"/>
  <c r="K53" i="7"/>
  <c r="J53" i="7"/>
  <c r="K51" i="7"/>
  <c r="J51" i="7"/>
  <c r="K50" i="7"/>
  <c r="J50" i="7"/>
  <c r="K49" i="7"/>
  <c r="J49" i="7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/>
  <c r="K40" i="7"/>
  <c r="J40" i="7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J32" i="7"/>
  <c r="K31" i="7"/>
  <c r="J31" i="7"/>
  <c r="K30" i="7"/>
  <c r="J30" i="7"/>
  <c r="K29" i="7"/>
  <c r="J29" i="7"/>
  <c r="K28" i="7"/>
  <c r="J28" i="7"/>
  <c r="K27" i="7"/>
  <c r="J27" i="7"/>
  <c r="K26" i="7"/>
  <c r="J26" i="7"/>
  <c r="K25" i="7"/>
  <c r="J25" i="7"/>
  <c r="K24" i="7"/>
  <c r="J24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52" i="7" l="1"/>
  <c r="J52" i="7"/>
  <c r="I53" i="7"/>
  <c r="I54" i="7"/>
  <c r="I57" i="7"/>
  <c r="I59" i="7"/>
  <c r="I60" i="7"/>
  <c r="I61" i="7"/>
  <c r="I62" i="7"/>
  <c r="I55" i="7"/>
  <c r="I56" i="7"/>
  <c r="I63" i="7"/>
  <c r="I64" i="7"/>
  <c r="I65" i="7"/>
  <c r="I40" i="7"/>
  <c r="I41" i="7"/>
  <c r="I43" i="7"/>
  <c r="I44" i="7"/>
  <c r="I45" i="7"/>
  <c r="I47" i="7"/>
  <c r="I48" i="7"/>
  <c r="I49" i="7"/>
  <c r="I50" i="7"/>
  <c r="I51" i="7"/>
  <c r="I24" i="7"/>
  <c r="I25" i="7"/>
  <c r="I27" i="7"/>
  <c r="I28" i="7"/>
  <c r="I29" i="7"/>
  <c r="I31" i="7"/>
  <c r="I32" i="7"/>
  <c r="I33" i="7"/>
  <c r="I35" i="7"/>
  <c r="I36" i="7"/>
  <c r="I37" i="7"/>
  <c r="I38" i="7"/>
  <c r="I16" i="7"/>
  <c r="I17" i="7"/>
  <c r="I18" i="7"/>
  <c r="I19" i="7"/>
  <c r="I20" i="7"/>
  <c r="I21" i="7"/>
  <c r="I22" i="7"/>
  <c r="I8" i="7"/>
  <c r="I9" i="7"/>
  <c r="I11" i="7"/>
  <c r="I12" i="7"/>
  <c r="I13" i="7"/>
  <c r="I58" i="7"/>
  <c r="J39" i="7"/>
  <c r="K39" i="7"/>
  <c r="I30" i="7"/>
  <c r="I46" i="7"/>
  <c r="I34" i="7"/>
  <c r="K23" i="7"/>
  <c r="J23" i="7"/>
  <c r="K14" i="7"/>
  <c r="J14" i="7"/>
  <c r="K6" i="7"/>
  <c r="J6" i="7"/>
  <c r="I10" i="7"/>
  <c r="I7" i="7"/>
  <c r="I15" i="7"/>
  <c r="I26" i="7"/>
  <c r="I42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H52" i="7"/>
  <c r="G52" i="7"/>
  <c r="F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H39" i="7"/>
  <c r="G39" i="7"/>
  <c r="F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H23" i="7"/>
  <c r="G23" i="7"/>
  <c r="F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H14" i="7"/>
  <c r="G14" i="7"/>
  <c r="F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H6" i="7"/>
  <c r="G6" i="7"/>
  <c r="F6" i="7"/>
  <c r="C6" i="2"/>
  <c r="A23" i="2"/>
  <c r="C29" i="2"/>
  <c r="I52" i="7" l="1"/>
  <c r="B41" i="7"/>
  <c r="I23" i="7"/>
  <c r="B32" i="7"/>
  <c r="I14" i="7"/>
  <c r="J5" i="7"/>
  <c r="K5" i="7"/>
  <c r="I39" i="7"/>
  <c r="I6" i="7"/>
  <c r="B64" i="7"/>
  <c r="B48" i="7"/>
  <c r="B19" i="7"/>
  <c r="B11" i="7"/>
  <c r="B10" i="7"/>
  <c r="B55" i="7"/>
  <c r="B59" i="7"/>
  <c r="B63" i="7"/>
  <c r="B44" i="7"/>
  <c r="B9" i="7"/>
  <c r="B13" i="7"/>
  <c r="E14" i="7"/>
  <c r="C14" i="7"/>
  <c r="B57" i="7"/>
  <c r="B61" i="7"/>
  <c r="B65" i="7"/>
  <c r="D52" i="7"/>
  <c r="B56" i="7"/>
  <c r="B60" i="7"/>
  <c r="B46" i="7"/>
  <c r="B42" i="7"/>
  <c r="B50" i="7"/>
  <c r="B21" i="7"/>
  <c r="B17" i="7"/>
  <c r="B8" i="7"/>
  <c r="B12" i="7"/>
  <c r="B58" i="7"/>
  <c r="B62" i="7"/>
  <c r="B43" i="7"/>
  <c r="B47" i="7"/>
  <c r="B51" i="7"/>
  <c r="B40" i="7"/>
  <c r="B27" i="7"/>
  <c r="B26" i="7"/>
  <c r="D14" i="7"/>
  <c r="B18" i="7"/>
  <c r="B15" i="7"/>
  <c r="B20" i="7"/>
  <c r="E6" i="7"/>
  <c r="D6" i="7"/>
  <c r="B53" i="7"/>
  <c r="C52" i="7"/>
  <c r="B54" i="7"/>
  <c r="D39" i="7"/>
  <c r="C39" i="7"/>
  <c r="B45" i="7"/>
  <c r="B49" i="7"/>
  <c r="B31" i="7"/>
  <c r="B35" i="7"/>
  <c r="B30" i="7"/>
  <c r="B34" i="7"/>
  <c r="B38" i="7"/>
  <c r="B25" i="7"/>
  <c r="B29" i="7"/>
  <c r="B33" i="7"/>
  <c r="B37" i="7"/>
  <c r="B24" i="7"/>
  <c r="B28" i="7"/>
  <c r="B36" i="7"/>
  <c r="D23" i="7"/>
  <c r="B16" i="7"/>
  <c r="B22" i="7"/>
  <c r="B7" i="7"/>
  <c r="C6" i="7"/>
  <c r="F5" i="7"/>
  <c r="E52" i="7"/>
  <c r="E39" i="7"/>
  <c r="C23" i="7"/>
  <c r="G5" i="7"/>
  <c r="H5" i="7"/>
  <c r="E23" i="7"/>
  <c r="I5" i="7" l="1"/>
  <c r="B14" i="7"/>
  <c r="B39" i="7"/>
  <c r="B6" i="7"/>
  <c r="B52" i="7"/>
  <c r="B23" i="7"/>
  <c r="D5" i="7"/>
  <c r="C5" i="7"/>
  <c r="E5" i="7"/>
  <c r="B5" i="7" l="1"/>
</calcChain>
</file>

<file path=xl/sharedStrings.xml><?xml version="1.0" encoding="utf-8"?>
<sst xmlns="http://schemas.openxmlformats.org/spreadsheetml/2006/main" count="116" uniqueCount="95">
  <si>
    <t>한  국  인
(주민등록인구)</t>
    <phoneticPr fontId="9" type="noConversion"/>
  </si>
  <si>
    <t>소계</t>
    <phoneticPr fontId="9" type="noConversion"/>
  </si>
  <si>
    <t>남</t>
    <phoneticPr fontId="9" type="noConversion"/>
  </si>
  <si>
    <t>여</t>
    <phoneticPr fontId="9" type="noConversion"/>
  </si>
  <si>
    <t>세대수</t>
    <phoneticPr fontId="9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</si>
  <si>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</si>
  <si>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</si>
  <si>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</si>
  <si>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</si>
  <si>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</si>
  <si>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</si>
  <si>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</si>
  <si>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반송동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</si>
  <si>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</si>
  <si>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</si>
  <si>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</si>
  <si>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</si>
  <si>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</si>
  <si>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</si>
  <si>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</si>
  <si>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</si>
  <si>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</si>
  <si>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</si>
  <si>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</si>
  <si>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</si>
  <si>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</si>
  <si>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</si>
  <si>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</si>
  <si>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</si>
  <si>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</si>
  <si>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</si>
  <si>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</si>
  <si>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</si>
  <si>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</si>
  <si>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</si>
  <si>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</si>
  <si>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</si>
  <si>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</si>
  <si>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</si>
  <si>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</si>
  <si>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</si>
  <si>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</si>
  <si>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</si>
  <si>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</si>
  <si>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</si>
  <si>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</si>
  <si>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</si>
  <si>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</si>
  <si>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</si>
  <si>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</si>
  <si>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</si>
  <si>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</si>
  <si>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9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</si>
  <si>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</si>
  <si>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</si>
  <si>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</si>
  <si>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</si>
  <si>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</si>
  <si>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</si>
  <si>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</si>
  <si>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</si>
  <si>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</si>
  <si>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</si>
  <si>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</si>
  <si>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</si>
  <si>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</si>
  <si>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</si>
  <si>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</si>
  <si>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</si>
  <si>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</si>
  <si>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</si>
  <si>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</si>
  <si>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</si>
  <si>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7" type="noConversion"/>
  </si>
  <si>
    <t xml:space="preserve">반월중앙동      </t>
  </si>
  <si>
    <t xml:space="preserve">석전동          </t>
  </si>
  <si>
    <t xml:space="preserve">석동            </t>
    <phoneticPr fontId="80" type="noConversion"/>
  </si>
  <si>
    <t xml:space="preserve">병암동          </t>
    <phoneticPr fontId="80" type="noConversion"/>
  </si>
  <si>
    <t xml:space="preserve">동읍            </t>
    <phoneticPr fontId="80" type="noConversion"/>
  </si>
  <si>
    <t>- 의창구 퇴촌동(법정동) 일부 → 성산구 반송동</t>
    <phoneticPr fontId="80" type="noConversion"/>
  </si>
  <si>
    <t>- 의창구 대원동·두대동·삼동동·덕정동(법정동) →  성산구 중앙동</t>
    <phoneticPr fontId="80" type="noConversion"/>
  </si>
  <si>
    <t>- 의창구 용지동(행정동) → 성산구 용지동(행정동)</t>
    <phoneticPr fontId="80" type="noConversion"/>
  </si>
  <si>
    <t>※ 의창구-성산구 행정구역 조정(2021. 7. 1.시행)</t>
    <phoneticPr fontId="80" type="noConversion"/>
  </si>
  <si>
    <t xml:space="preserve">용지동          </t>
    <phoneticPr fontId="80" type="noConversion"/>
  </si>
  <si>
    <t>중앙동</t>
    <phoneticPr fontId="80" type="noConversion"/>
  </si>
  <si>
    <t xml:space="preserve">교방동          </t>
    <phoneticPr fontId="80" type="noConversion"/>
  </si>
  <si>
    <t>오동동</t>
    <phoneticPr fontId="80" type="noConversion"/>
  </si>
  <si>
    <t>외국인 총계</t>
    <phoneticPr fontId="5" type="noConversion"/>
  </si>
  <si>
    <t>국내거소신고 외국인국적동포</t>
    <phoneticPr fontId="5" type="noConversion"/>
  </si>
  <si>
    <t>소계</t>
    <phoneticPr fontId="5" type="noConversion"/>
  </si>
  <si>
    <t>남</t>
    <phoneticPr fontId="5" type="noConversion"/>
  </si>
  <si>
    <t>여</t>
    <phoneticPr fontId="5" type="noConversion"/>
  </si>
  <si>
    <t xml:space="preserve">                    (단위 : 세대, 명)</t>
    <phoneticPr fontId="80" type="noConversion"/>
  </si>
  <si>
    <t>외  국  인
(출입국관리소 등록신고)</t>
    <phoneticPr fontId="5" type="noConversion"/>
  </si>
  <si>
    <t>2024년 11월말 인구 현황</t>
    <phoneticPr fontId="7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</si>
</sst>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  <numFmt numFmtId="192" formatCode="#,##0_ "/>
  </numFmts>
  <fonts count="88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5">
    <xf numFmtId="0" fontId="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8" fillId="0" borderId="0" applyFont="0" applyFill="0" applyBorder="0" applyAlignment="0" applyProtection="0"/>
    <xf numFmtId="0" fontId="28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/>
    <xf numFmtId="0" fontId="10" fillId="0" borderId="0"/>
    <xf numFmtId="0" fontId="10" fillId="0" borderId="0"/>
    <xf numFmtId="0" fontId="3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59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2" fillId="0" borderId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63" fillId="0" borderId="0"/>
    <xf numFmtId="0" fontId="64" fillId="0" borderId="0"/>
    <xf numFmtId="0" fontId="13" fillId="20" borderId="1" applyNumberFormat="0" applyAlignment="0" applyProtection="0">
      <alignment vertical="center"/>
    </xf>
    <xf numFmtId="0" fontId="65" fillId="0" borderId="0"/>
    <xf numFmtId="0" fontId="17" fillId="21" borderId="2" applyNumberFormat="0" applyAlignment="0" applyProtection="0">
      <alignment vertical="center"/>
    </xf>
    <xf numFmtId="177" fontId="28" fillId="0" borderId="0" applyFont="0" applyFill="0" applyBorder="0" applyAlignment="0" applyProtection="0"/>
    <xf numFmtId="0" fontId="3" fillId="0" borderId="0"/>
    <xf numFmtId="178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8" fillId="0" borderId="0" applyFont="0" applyFill="0" applyBorder="0" applyAlignment="0" applyProtection="0"/>
    <xf numFmtId="179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6" fillId="0" borderId="0"/>
    <xf numFmtId="0" fontId="28" fillId="0" borderId="0" applyFont="0" applyFill="0" applyBorder="0" applyAlignment="0" applyProtection="0"/>
    <xf numFmtId="0" fontId="66" fillId="0" borderId="0"/>
    <xf numFmtId="191" fontId="1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2" fontId="28" fillId="0" borderId="0" applyFont="0" applyFill="0" applyBorder="0" applyAlignment="0" applyProtection="0"/>
    <xf numFmtId="0" fontId="25" fillId="4" borderId="0" applyNumberFormat="0" applyBorder="0" applyAlignment="0" applyProtection="0">
      <alignment vertical="center"/>
    </xf>
    <xf numFmtId="38" fontId="67" fillId="22" borderId="0" applyNumberFormat="0" applyBorder="0" applyAlignment="0" applyProtection="0"/>
    <xf numFmtId="38" fontId="67" fillId="23" borderId="0" applyNumberFormat="0" applyBorder="0" applyAlignment="0" applyProtection="0"/>
    <xf numFmtId="0" fontId="68" fillId="0" borderId="0">
      <alignment horizontal="left"/>
    </xf>
    <xf numFmtId="0" fontId="69" fillId="0" borderId="3" applyNumberFormat="0" applyAlignment="0" applyProtection="0">
      <alignment horizontal="left" vertical="center"/>
    </xf>
    <xf numFmtId="0" fontId="69" fillId="0" borderId="4">
      <alignment horizontal="left" vertical="center"/>
    </xf>
    <xf numFmtId="0" fontId="22" fillId="0" borderId="5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3" fillId="0" borderId="6" applyNumberFormat="0" applyFill="0" applyAlignment="0" applyProtection="0">
      <alignment vertical="center"/>
    </xf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20" fillId="7" borderId="1" applyNumberFormat="0" applyAlignment="0" applyProtection="0">
      <alignment vertical="center"/>
    </xf>
    <xf numFmtId="10" fontId="67" fillId="24" borderId="8" applyNumberFormat="0" applyBorder="0" applyAlignment="0" applyProtection="0"/>
    <xf numFmtId="10" fontId="67" fillId="23" borderId="8" applyNumberFormat="0" applyBorder="0" applyAlignment="0" applyProtection="0"/>
    <xf numFmtId="0" fontId="20" fillId="7" borderId="1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177" fontId="28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2" fillId="0" borderId="1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5" fillId="25" borderId="0" applyNumberFormat="0" applyBorder="0" applyAlignment="0" applyProtection="0">
      <alignment vertical="center"/>
    </xf>
    <xf numFmtId="181" fontId="10" fillId="0" borderId="0"/>
    <xf numFmtId="0" fontId="10" fillId="0" borderId="0"/>
    <xf numFmtId="0" fontId="28" fillId="0" borderId="0"/>
    <xf numFmtId="0" fontId="3" fillId="26" borderId="11" applyNumberFormat="0" applyFont="0" applyAlignment="0" applyProtection="0">
      <alignment vertical="center"/>
    </xf>
    <xf numFmtId="0" fontId="26" fillId="20" borderId="12" applyNumberFormat="0" applyAlignment="0" applyProtection="0">
      <alignment vertical="center"/>
    </xf>
    <xf numFmtId="10" fontId="28" fillId="0" borderId="0" applyFont="0" applyFill="0" applyBorder="0" applyAlignment="0" applyProtection="0"/>
    <xf numFmtId="0" fontId="72" fillId="0" borderId="0"/>
    <xf numFmtId="0" fontId="21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8" fillId="0" borderId="14" applyNumberFormat="0" applyFont="0" applyFill="0" applyAlignment="0" applyProtection="0"/>
    <xf numFmtId="0" fontId="28" fillId="0" borderId="14" applyNumberFormat="0" applyFont="0" applyFill="0" applyAlignment="0" applyProtection="0"/>
    <xf numFmtId="0" fontId="73" fillId="0" borderId="15">
      <alignment horizontal="left"/>
    </xf>
    <xf numFmtId="0" fontId="12" fillId="0" borderId="0" applyNumberFormat="0" applyFill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0" borderId="1" applyNumberFormat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34" fillId="20" borderId="1" applyNumberFormat="0" applyAlignment="0" applyProtection="0">
      <alignment vertical="center"/>
    </xf>
    <xf numFmtId="184" fontId="10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6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0" borderId="0">
      <protection locked="0"/>
    </xf>
    <xf numFmtId="0" fontId="37" fillId="0" borderId="0"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0" fillId="26" borderId="11" applyNumberFormat="0" applyFont="0" applyAlignment="0" applyProtection="0">
      <alignment vertical="center"/>
    </xf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>
      <alignment vertical="center"/>
    </xf>
    <xf numFmtId="9" fontId="3" fillId="0" borderId="0" applyFont="0" applyFill="0" applyBorder="0" applyAlignment="0" applyProtection="0"/>
    <xf numFmtId="0" fontId="41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0" borderId="0">
      <alignment horizontal="center" vertical="center"/>
    </xf>
    <xf numFmtId="0" fontId="43" fillId="0" borderId="0">
      <alignment horizontal="center" vertical="center"/>
    </xf>
    <xf numFmtId="0" fontId="44" fillId="0" borderId="0"/>
    <xf numFmtId="0" fontId="4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1" borderId="2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46" fillId="21" borderId="2" applyNumberFormat="0" applyAlignment="0" applyProtection="0">
      <alignment vertical="center"/>
    </xf>
    <xf numFmtId="185" fontId="2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0" fontId="8" fillId="0" borderId="0" applyFont="0" applyFill="0" applyBorder="0" applyAlignment="0" applyProtection="0"/>
    <xf numFmtId="0" fontId="29" fillId="0" borderId="0"/>
    <xf numFmtId="0" fontId="4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7" borderId="1" applyNumberFormat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50" fillId="7" borderId="1" applyNumberFormat="0" applyAlignment="0" applyProtection="0">
      <alignment vertical="center"/>
    </xf>
    <xf numFmtId="4" fontId="37" fillId="0" borderId="0">
      <protection locked="0"/>
    </xf>
    <xf numFmtId="186" fontId="10" fillId="0" borderId="0">
      <protection locked="0"/>
    </xf>
    <xf numFmtId="0" fontId="51" fillId="0" borderId="0">
      <alignment vertical="center"/>
    </xf>
    <xf numFmtId="0" fontId="5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20" borderId="12" applyNumberFormat="0" applyAlignment="0" applyProtection="0">
      <alignment vertical="center"/>
    </xf>
    <xf numFmtId="0" fontId="26" fillId="20" borderId="12" applyNumberFormat="0" applyAlignment="0" applyProtection="0">
      <alignment vertical="center"/>
    </xf>
    <xf numFmtId="0" fontId="56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57" fillId="0" borderId="0"/>
    <xf numFmtId="0" fontId="58" fillId="0" borderId="0">
      <alignment vertical="center"/>
    </xf>
    <xf numFmtId="42" fontId="3" fillId="0" borderId="0" applyFont="0" applyFill="0" applyBorder="0" applyAlignment="0" applyProtection="0"/>
    <xf numFmtId="187" fontId="10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28" fillId="0" borderId="0"/>
    <xf numFmtId="0" fontId="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>
      <alignment vertical="center"/>
    </xf>
    <xf numFmtId="0" fontId="3" fillId="0" borderId="0"/>
    <xf numFmtId="0" fontId="47" fillId="0" borderId="0"/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14">
      <protection locked="0"/>
    </xf>
    <xf numFmtId="188" fontId="10" fillId="0" borderId="0">
      <protection locked="0"/>
    </xf>
    <xf numFmtId="189" fontId="10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79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65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4" fillId="27" borderId="0" xfId="375" applyFont="1" applyFill="1"/>
    <xf numFmtId="0" fontId="28" fillId="0" borderId="0" xfId="375"/>
    <xf numFmtId="0" fontId="28" fillId="27" borderId="0" xfId="375" applyFill="1"/>
    <xf numFmtId="0" fontId="28" fillId="28" borderId="17" xfId="375" applyFill="1" applyBorder="1"/>
    <xf numFmtId="0" fontId="28" fillId="29" borderId="18" xfId="375" applyFill="1" applyBorder="1"/>
    <xf numFmtId="0" fontId="75" fillId="30" borderId="19" xfId="375" applyFont="1" applyFill="1" applyBorder="1" applyAlignment="1">
      <alignment horizontal="center"/>
    </xf>
    <xf numFmtId="0" fontId="76" fillId="31" borderId="20" xfId="375" applyFont="1" applyFill="1" applyBorder="1" applyAlignment="1">
      <alignment horizontal="center"/>
    </xf>
    <xf numFmtId="0" fontId="75" fillId="30" borderId="20" xfId="375" applyFont="1" applyFill="1" applyBorder="1" applyAlignment="1">
      <alignment horizontal="center"/>
    </xf>
    <xf numFmtId="0" fontId="75" fillId="30" borderId="21" xfId="375" applyFont="1" applyFill="1" applyBorder="1" applyAlignment="1">
      <alignment horizontal="center"/>
    </xf>
    <xf numFmtId="0" fontId="28" fillId="29" borderId="22" xfId="375" applyFill="1" applyBorder="1"/>
    <xf numFmtId="0" fontId="28" fillId="28" borderId="23" xfId="375" applyFill="1" applyBorder="1"/>
    <xf numFmtId="0" fontId="28" fillId="29" borderId="23" xfId="375" applyFill="1" applyBorder="1"/>
    <xf numFmtId="0" fontId="28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 applyAlignment="1">
      <alignment vertical="center"/>
    </xf>
    <xf numFmtId="0" fontId="81" fillId="0" borderId="8" xfId="0" applyFont="1" applyBorder="1" applyAlignment="1">
      <alignment vertical="center"/>
    </xf>
    <xf numFmtId="0" fontId="81" fillId="0" borderId="0" xfId="0" applyFont="1">
      <alignment vertical="center"/>
    </xf>
    <xf numFmtId="41" fontId="83" fillId="35" borderId="8" xfId="217" applyNumberFormat="1" applyFont="1" applyFill="1" applyBorder="1" applyAlignment="1">
      <alignment vertical="center" wrapText="1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0" fontId="84" fillId="36" borderId="8" xfId="0" applyFont="1" applyFill="1" applyBorder="1" applyAlignment="1">
      <alignment horizontal="center" vertical="center"/>
    </xf>
    <xf numFmtId="41" fontId="84" fillId="36" borderId="8" xfId="217" applyFont="1" applyFill="1" applyBorder="1">
      <alignment vertical="center"/>
    </xf>
    <xf numFmtId="41" fontId="84" fillId="36" borderId="8" xfId="222" applyFont="1" applyFill="1" applyBorder="1">
      <alignment vertical="center"/>
    </xf>
    <xf numFmtId="0" fontId="83" fillId="27" borderId="8" xfId="0" applyFont="1" applyFill="1" applyBorder="1" applyAlignment="1">
      <alignment horizontal="center" vertical="center"/>
    </xf>
    <xf numFmtId="41" fontId="83" fillId="35" borderId="8" xfId="217" applyNumberFormat="1" applyFont="1" applyFill="1" applyBorder="1" applyAlignment="1">
      <alignment vertical="center"/>
    </xf>
    <xf numFmtId="41" fontId="79" fillId="32" borderId="8" xfId="217" applyFont="1" applyFill="1" applyBorder="1">
      <alignment vertical="center"/>
    </xf>
    <xf numFmtId="41" fontId="79" fillId="36" borderId="8" xfId="222" applyFont="1" applyFill="1" applyBorder="1">
      <alignment vertical="center"/>
    </xf>
    <xf numFmtId="176" fontId="84" fillId="36" borderId="8" xfId="0" applyNumberFormat="1" applyFont="1" applyFill="1" applyBorder="1">
      <alignment vertical="center"/>
    </xf>
    <xf numFmtId="0" fontId="79" fillId="0" borderId="8" xfId="0" applyFont="1" applyBorder="1" applyAlignment="1">
      <alignment vertical="center"/>
    </xf>
    <xf numFmtId="0" fontId="79" fillId="0" borderId="8" xfId="0" applyFont="1" applyFill="1" applyBorder="1" applyAlignment="1">
      <alignment vertical="center"/>
    </xf>
    <xf numFmtId="0" fontId="0" fillId="0" borderId="0" xfId="0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86" fillId="27" borderId="8" xfId="0" applyFont="1" applyFill="1" applyBorder="1" applyAlignment="1">
      <alignment horizontal="center" vertical="center" wrapText="1"/>
    </xf>
    <xf numFmtId="0" fontId="86" fillId="27" borderId="8" xfId="0" applyFont="1" applyFill="1" applyBorder="1" applyAlignment="1">
      <alignment horizontal="center" vertical="center"/>
    </xf>
    <xf numFmtId="41" fontId="79" fillId="32" borderId="8" xfId="0" applyNumberFormat="1" applyFont="1" applyFill="1" applyBorder="1" applyAlignment="1">
      <alignment horizontal="center" vertical="center"/>
    </xf>
    <xf numFmtId="192" fontId="83" fillId="35" borderId="8" xfId="406" applyNumberFormat="1" applyFont="1" applyFill="1" applyBorder="1" applyAlignment="1">
      <alignment horizontal="right" vertical="center" wrapText="1"/>
    </xf>
    <xf numFmtId="3" fontId="87" fillId="37" borderId="27" xfId="0" applyNumberFormat="1" applyFont="1" applyFill="1" applyBorder="1" applyAlignment="1">
      <alignment horizontal="right" vertical="center"/>
    </xf>
    <xf numFmtId="41" fontId="79" fillId="33" borderId="8" xfId="384" applyFont="1" applyFill="1" applyBorder="1">
      <alignment vertical="center"/>
    </xf>
    <xf numFmtId="41" fontId="79" fillId="0" borderId="8" xfId="384" applyFont="1" applyBorder="1">
      <alignment vertical="center"/>
    </xf>
    <xf numFmtId="176" fontId="79" fillId="36" borderId="8" xfId="0" applyNumberFormat="1" applyFont="1" applyFill="1" applyBorder="1">
      <alignment vertical="center"/>
    </xf>
    <xf numFmtId="0" fontId="83" fillId="27" borderId="25" xfId="0" applyFont="1" applyFill="1" applyBorder="1" applyAlignment="1">
      <alignment horizontal="center" vertical="center" wrapText="1"/>
    </xf>
    <xf numFmtId="0" fontId="83" fillId="27" borderId="4" xfId="0" applyFont="1" applyFill="1" applyBorder="1" applyAlignment="1">
      <alignment horizontal="center" vertical="center" wrapText="1"/>
    </xf>
    <xf numFmtId="0" fontId="83" fillId="27" borderId="26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78" fillId="34" borderId="0" xfId="0" applyFont="1" applyFill="1" applyBorder="1" applyAlignment="1">
      <alignment horizontal="center" vertical="center"/>
    </xf>
    <xf numFmtId="0" fontId="82" fillId="38" borderId="31" xfId="0" quotePrefix="1" applyFont="1" applyFill="1" applyBorder="1" applyAlignment="1">
      <alignment horizontal="left" vertical="center" wrapText="1"/>
    </xf>
    <xf numFmtId="0" fontId="82" fillId="38" borderId="0" xfId="0" applyFont="1" applyFill="1" applyBorder="1" applyAlignment="1">
      <alignment horizontal="left" vertical="center" wrapText="1"/>
    </xf>
    <xf numFmtId="0" fontId="82" fillId="38" borderId="32" xfId="0" applyFont="1" applyFill="1" applyBorder="1" applyAlignment="1">
      <alignment horizontal="left" vertical="center" wrapText="1"/>
    </xf>
    <xf numFmtId="0" fontId="82" fillId="38" borderId="33" xfId="0" quotePrefix="1" applyFont="1" applyFill="1" applyBorder="1" applyAlignment="1">
      <alignment horizontal="left" vertical="center" wrapText="1"/>
    </xf>
    <xf numFmtId="0" fontId="82" fillId="38" borderId="10" xfId="0" applyFont="1" applyFill="1" applyBorder="1" applyAlignment="1">
      <alignment horizontal="left" vertical="center" wrapText="1"/>
    </xf>
    <xf numFmtId="0" fontId="82" fillId="38" borderId="34" xfId="0" applyFont="1" applyFill="1" applyBorder="1" applyAlignment="1">
      <alignment horizontal="left" vertical="center" wrapText="1"/>
    </xf>
    <xf numFmtId="0" fontId="83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3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38" borderId="28" xfId="0" applyFont="1" applyFill="1" applyBorder="1" applyAlignment="1">
      <alignment horizontal="left" vertical="center" wrapText="1"/>
    </xf>
    <xf numFmtId="0" fontId="85" fillId="38" borderId="29" xfId="0" applyFont="1" applyFill="1" applyBorder="1" applyAlignment="1">
      <alignment horizontal="left" vertical="center" wrapText="1"/>
    </xf>
    <xf numFmtId="0" fontId="85" fillId="38" borderId="30" xfId="0" applyFont="1" applyFill="1" applyBorder="1" applyAlignment="1">
      <alignment horizontal="left" vertical="center" wrapText="1"/>
    </xf>
  </cellXfs>
  <cellStyles count="435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10 2" xfId="381" xr:uid="{00000000-0005-0000-0000-0000DA000000}"/>
    <cellStyle name="쉼표 [0] 10 3" xfId="412" xr:uid="{00000000-0005-0000-0000-0000DB000000}"/>
    <cellStyle name="쉼표 [0] 11" xfId="406" xr:uid="{00000000-0005-0000-0000-0000DC000000}"/>
    <cellStyle name="쉼표 [0] 12" xfId="380" xr:uid="{00000000-0005-0000-0000-0000DD000000}"/>
    <cellStyle name="쉼표 [0] 13" xfId="411" xr:uid="{00000000-0005-0000-0000-0000DE000000}"/>
    <cellStyle name="쉼표 [0] 2" xfId="219" xr:uid="{00000000-0005-0000-0000-0000DF000000}"/>
    <cellStyle name="쉼표 [0] 2 2" xfId="220" xr:uid="{00000000-0005-0000-0000-0000E0000000}"/>
    <cellStyle name="쉼표 [0] 2 2 2" xfId="383" xr:uid="{00000000-0005-0000-0000-0000E1000000}"/>
    <cellStyle name="쉼표 [0] 2 2 3" xfId="414" xr:uid="{00000000-0005-0000-0000-0000E2000000}"/>
    <cellStyle name="쉼표 [0] 2 3" xfId="221" xr:uid="{00000000-0005-0000-0000-0000E3000000}"/>
    <cellStyle name="쉼표 [0] 2 4" xfId="382" xr:uid="{00000000-0005-0000-0000-0000E4000000}"/>
    <cellStyle name="쉼표 [0] 2 5" xfId="413" xr:uid="{00000000-0005-0000-0000-0000E5000000}"/>
    <cellStyle name="쉼표 [0] 28" xfId="222" xr:uid="{00000000-0005-0000-0000-0000E6000000}"/>
    <cellStyle name="쉼표 [0] 28 2" xfId="384" xr:uid="{00000000-0005-0000-0000-0000E7000000}"/>
    <cellStyle name="쉼표 [0] 28 3" xfId="415" xr:uid="{00000000-0005-0000-0000-0000E8000000}"/>
    <cellStyle name="쉼표 [0] 3" xfId="223" xr:uid="{00000000-0005-0000-0000-0000E9000000}"/>
    <cellStyle name="쉼표 [0] 3 2" xfId="385" xr:uid="{00000000-0005-0000-0000-0000EA000000}"/>
    <cellStyle name="쉼표 [0] 3 3" xfId="416" xr:uid="{00000000-0005-0000-0000-0000EB000000}"/>
    <cellStyle name="쉼표 [0] 4" xfId="224" xr:uid="{00000000-0005-0000-0000-0000EC000000}"/>
    <cellStyle name="쉼표 [0] 4 2" xfId="386" xr:uid="{00000000-0005-0000-0000-0000ED000000}"/>
    <cellStyle name="쉼표 [0] 4 3" xfId="417" xr:uid="{00000000-0005-0000-0000-0000EE000000}"/>
    <cellStyle name="쉼표 [0] 5" xfId="225" xr:uid="{00000000-0005-0000-0000-0000EF000000}"/>
    <cellStyle name="쉼표 [0] 5 2" xfId="387" xr:uid="{00000000-0005-0000-0000-0000F0000000}"/>
    <cellStyle name="쉼표 [0] 5 3" xfId="418" xr:uid="{00000000-0005-0000-0000-0000F1000000}"/>
    <cellStyle name="쉼표 [0] 51" xfId="226" xr:uid="{00000000-0005-0000-0000-0000F2000000}"/>
    <cellStyle name="쉼표 [0] 51 2" xfId="388" xr:uid="{00000000-0005-0000-0000-0000F3000000}"/>
    <cellStyle name="쉼표 [0] 51 3" xfId="419" xr:uid="{00000000-0005-0000-0000-0000F4000000}"/>
    <cellStyle name="쉼표 [0] 6" xfId="227" xr:uid="{00000000-0005-0000-0000-0000F5000000}"/>
    <cellStyle name="쉼표 [0] 6 2" xfId="389" xr:uid="{00000000-0005-0000-0000-0000F6000000}"/>
    <cellStyle name="쉼표 [0] 6 3" xfId="420" xr:uid="{00000000-0005-0000-0000-0000F7000000}"/>
    <cellStyle name="쉼표 [0] 7" xfId="228" xr:uid="{00000000-0005-0000-0000-0000F8000000}"/>
    <cellStyle name="쉼표 [0] 7 2" xfId="390" xr:uid="{00000000-0005-0000-0000-0000F9000000}"/>
    <cellStyle name="쉼표 [0] 7 3" xfId="421" xr:uid="{00000000-0005-0000-0000-0000FA000000}"/>
    <cellStyle name="쉼표 [0] 75" xfId="229" xr:uid="{00000000-0005-0000-0000-0000FB000000}"/>
    <cellStyle name="쉼표 [0] 75 2" xfId="391" xr:uid="{00000000-0005-0000-0000-0000FC000000}"/>
    <cellStyle name="쉼표 [0] 75 3" xfId="422" xr:uid="{00000000-0005-0000-0000-0000FD000000}"/>
    <cellStyle name="쉼표 [0] 76" xfId="230" xr:uid="{00000000-0005-0000-0000-0000FE000000}"/>
    <cellStyle name="쉼표 [0] 76 2" xfId="392" xr:uid="{00000000-0005-0000-0000-0000FF000000}"/>
    <cellStyle name="쉼표 [0] 76 3" xfId="423" xr:uid="{00000000-0005-0000-0000-000000010000}"/>
    <cellStyle name="쉼표 [0] 78" xfId="231" xr:uid="{00000000-0005-0000-0000-000001010000}"/>
    <cellStyle name="쉼표 [0] 78 2" xfId="393" xr:uid="{00000000-0005-0000-0000-000002010000}"/>
    <cellStyle name="쉼표 [0] 78 3" xfId="424" xr:uid="{00000000-0005-0000-0000-000003010000}"/>
    <cellStyle name="쉼표 [0] 79" xfId="232" xr:uid="{00000000-0005-0000-0000-000004010000}"/>
    <cellStyle name="쉼표 [0] 79 2" xfId="394" xr:uid="{00000000-0005-0000-0000-000005010000}"/>
    <cellStyle name="쉼표 [0] 79 3" xfId="425" xr:uid="{00000000-0005-0000-0000-000006010000}"/>
    <cellStyle name="쉼표 [0] 8" xfId="233" xr:uid="{00000000-0005-0000-0000-000007010000}"/>
    <cellStyle name="쉼표 [0] 8 2" xfId="395" xr:uid="{00000000-0005-0000-0000-000008010000}"/>
    <cellStyle name="쉼표 [0] 8 3" xfId="426" xr:uid="{00000000-0005-0000-0000-000009010000}"/>
    <cellStyle name="쉼표 [0] 80" xfId="234" xr:uid="{00000000-0005-0000-0000-00000A010000}"/>
    <cellStyle name="쉼표 [0] 80 2" xfId="396" xr:uid="{00000000-0005-0000-0000-00000B010000}"/>
    <cellStyle name="쉼표 [0] 80 3" xfId="427" xr:uid="{00000000-0005-0000-0000-00000C010000}"/>
    <cellStyle name="쉼표 [0] 81" xfId="235" xr:uid="{00000000-0005-0000-0000-00000D010000}"/>
    <cellStyle name="쉼표 [0] 81 2" xfId="397" xr:uid="{00000000-0005-0000-0000-00000E010000}"/>
    <cellStyle name="쉼표 [0] 81 3" xfId="428" xr:uid="{00000000-0005-0000-0000-00000F010000}"/>
    <cellStyle name="쉼표 [0] 82" xfId="236" xr:uid="{00000000-0005-0000-0000-000010010000}"/>
    <cellStyle name="쉼표 [0] 82 2" xfId="398" xr:uid="{00000000-0005-0000-0000-000011010000}"/>
    <cellStyle name="쉼표 [0] 82 3" xfId="429" xr:uid="{00000000-0005-0000-0000-000012010000}"/>
    <cellStyle name="쉼표 [0] 84" xfId="237" xr:uid="{00000000-0005-0000-0000-000013010000}"/>
    <cellStyle name="쉼표 [0] 84 2" xfId="399" xr:uid="{00000000-0005-0000-0000-000014010000}"/>
    <cellStyle name="쉼표 [0] 84 3" xfId="430" xr:uid="{00000000-0005-0000-0000-000015010000}"/>
    <cellStyle name="쉼표 [0] 85" xfId="238" xr:uid="{00000000-0005-0000-0000-000016010000}"/>
    <cellStyle name="쉼표 [0] 85 2" xfId="400" xr:uid="{00000000-0005-0000-0000-000017010000}"/>
    <cellStyle name="쉼표 [0] 85 3" xfId="431" xr:uid="{00000000-0005-0000-0000-000018010000}"/>
    <cellStyle name="쉼표 [0] 9" xfId="239" xr:uid="{00000000-0005-0000-0000-000019010000}"/>
    <cellStyle name="쉼표 [0] 9 2" xfId="401" xr:uid="{00000000-0005-0000-0000-00001A010000}"/>
    <cellStyle name="쉼표 [0] 9 3" xfId="432" xr:uid="{00000000-0005-0000-0000-00001B010000}"/>
    <cellStyle name="스타일 1" xfId="240" xr:uid="{00000000-0005-0000-0000-00001C010000}"/>
    <cellStyle name="스타일 1 2" xfId="241" xr:uid="{00000000-0005-0000-0000-00001D010000}"/>
    <cellStyle name="스타일 1_Book1" xfId="242" xr:uid="{00000000-0005-0000-0000-00001E010000}"/>
    <cellStyle name="연결된 셀 2" xfId="243" xr:uid="{00000000-0005-0000-0000-00001F010000}"/>
    <cellStyle name="연결된 셀 2 2" xfId="244" xr:uid="{00000000-0005-0000-0000-000020010000}"/>
    <cellStyle name="연결된 셀 3" xfId="245" xr:uid="{00000000-0005-0000-0000-000021010000}"/>
    <cellStyle name="요약 2" xfId="246" xr:uid="{00000000-0005-0000-0000-000022010000}"/>
    <cellStyle name="요약 2 2" xfId="247" xr:uid="{00000000-0005-0000-0000-000023010000}"/>
    <cellStyle name="요약 3" xfId="248" xr:uid="{00000000-0005-0000-0000-000024010000}"/>
    <cellStyle name="입력 2" xfId="249" xr:uid="{00000000-0005-0000-0000-000025010000}"/>
    <cellStyle name="입력 2 2" xfId="250" xr:uid="{00000000-0005-0000-0000-000026010000}"/>
    <cellStyle name="입력 3" xfId="251" xr:uid="{00000000-0005-0000-0000-000027010000}"/>
    <cellStyle name="자리수" xfId="252" xr:uid="{00000000-0005-0000-0000-000028010000}"/>
    <cellStyle name="자리수0" xfId="253" xr:uid="{00000000-0005-0000-0000-000029010000}"/>
    <cellStyle name="작은제목" xfId="254" xr:uid="{00000000-0005-0000-0000-00002A010000}"/>
    <cellStyle name="제목 1 2" xfId="255" xr:uid="{00000000-0005-0000-0000-00002B010000}"/>
    <cellStyle name="제목 1 2 2" xfId="256" xr:uid="{00000000-0005-0000-0000-00002C010000}"/>
    <cellStyle name="제목 1 3" xfId="257" xr:uid="{00000000-0005-0000-0000-00002D010000}"/>
    <cellStyle name="제목 2 2" xfId="258" xr:uid="{00000000-0005-0000-0000-00002E010000}"/>
    <cellStyle name="제목 2 2 2" xfId="259" xr:uid="{00000000-0005-0000-0000-00002F010000}"/>
    <cellStyle name="제목 2 3" xfId="260" xr:uid="{00000000-0005-0000-0000-000030010000}"/>
    <cellStyle name="제목 3 2" xfId="261" xr:uid="{00000000-0005-0000-0000-000031010000}"/>
    <cellStyle name="제목 3 2 2" xfId="262" xr:uid="{00000000-0005-0000-0000-000032010000}"/>
    <cellStyle name="제목 3 3" xfId="263" xr:uid="{00000000-0005-0000-0000-000033010000}"/>
    <cellStyle name="제목 4 2" xfId="264" xr:uid="{00000000-0005-0000-0000-000034010000}"/>
    <cellStyle name="제목 4 2 2" xfId="265" xr:uid="{00000000-0005-0000-0000-000035010000}"/>
    <cellStyle name="제목 4 3" xfId="266" xr:uid="{00000000-0005-0000-0000-000036010000}"/>
    <cellStyle name="제목 5" xfId="267" xr:uid="{00000000-0005-0000-0000-000037010000}"/>
    <cellStyle name="제목 5 2" xfId="268" xr:uid="{00000000-0005-0000-0000-000038010000}"/>
    <cellStyle name="제목 6" xfId="269" xr:uid="{00000000-0005-0000-0000-000039010000}"/>
    <cellStyle name="좋음 2" xfId="270" xr:uid="{00000000-0005-0000-0000-00003A010000}"/>
    <cellStyle name="좋음 2 2" xfId="271" xr:uid="{00000000-0005-0000-0000-00003B010000}"/>
    <cellStyle name="좋음 3" xfId="272" xr:uid="{00000000-0005-0000-0000-00003C010000}"/>
    <cellStyle name="출력 2" xfId="273" xr:uid="{00000000-0005-0000-0000-00003D010000}"/>
    <cellStyle name="출력 2 2" xfId="274" xr:uid="{00000000-0005-0000-0000-00003E010000}"/>
    <cellStyle name="출력 3" xfId="275" xr:uid="{00000000-0005-0000-0000-00003F010000}"/>
    <cellStyle name="콤마 [0]" xfId="276" xr:uid="{00000000-0005-0000-0000-000040010000}"/>
    <cellStyle name="콤마 [0] 2" xfId="402" xr:uid="{00000000-0005-0000-0000-000041010000}"/>
    <cellStyle name="콤마 [0] 3" xfId="433" xr:uid="{00000000-0005-0000-0000-000042010000}"/>
    <cellStyle name="콤마_  종  합  " xfId="277" xr:uid="{00000000-0005-0000-0000-000043010000}"/>
    <cellStyle name="큰제목" xfId="278" xr:uid="{00000000-0005-0000-0000-000044010000}"/>
    <cellStyle name="큰제목 2" xfId="279" xr:uid="{00000000-0005-0000-0000-000045010000}"/>
    <cellStyle name="통화 [0] 2" xfId="280" xr:uid="{00000000-0005-0000-0000-000046010000}"/>
    <cellStyle name="통화 [0] 2 2" xfId="403" xr:uid="{00000000-0005-0000-0000-000047010000}"/>
    <cellStyle name="통화 [0] 2 3" xfId="434" xr:uid="{00000000-0005-0000-0000-000048010000}"/>
    <cellStyle name="퍼센트" xfId="281" xr:uid="{00000000-0005-0000-0000-000049010000}"/>
    <cellStyle name="표준" xfId="0" builtinId="0"/>
    <cellStyle name="표준 10" xfId="282" xr:uid="{00000000-0005-0000-0000-00004B010000}"/>
    <cellStyle name="표준 10 2" xfId="283" xr:uid="{00000000-0005-0000-0000-00004C010000}"/>
    <cellStyle name="표준 100" xfId="284" xr:uid="{00000000-0005-0000-0000-00004D010000}"/>
    <cellStyle name="표준 101" xfId="285" xr:uid="{00000000-0005-0000-0000-00004E010000}"/>
    <cellStyle name="표준 102" xfId="286" xr:uid="{00000000-0005-0000-0000-00004F010000}"/>
    <cellStyle name="표준 103" xfId="287" xr:uid="{00000000-0005-0000-0000-000050010000}"/>
    <cellStyle name="표준 109" xfId="288" xr:uid="{00000000-0005-0000-0000-000051010000}"/>
    <cellStyle name="표준 11" xfId="289" xr:uid="{00000000-0005-0000-0000-000052010000}"/>
    <cellStyle name="표준 11 2" xfId="290" xr:uid="{00000000-0005-0000-0000-000053010000}"/>
    <cellStyle name="표준 110" xfId="291" xr:uid="{00000000-0005-0000-0000-000054010000}"/>
    <cellStyle name="표준 111" xfId="292" xr:uid="{00000000-0005-0000-0000-000055010000}"/>
    <cellStyle name="표준 12" xfId="293" xr:uid="{00000000-0005-0000-0000-000056010000}"/>
    <cellStyle name="표준 13" xfId="294" xr:uid="{00000000-0005-0000-0000-000057010000}"/>
    <cellStyle name="표준 14" xfId="295" xr:uid="{00000000-0005-0000-0000-000058010000}"/>
    <cellStyle name="표준 15" xfId="296" xr:uid="{00000000-0005-0000-0000-000059010000}"/>
    <cellStyle name="표준 16" xfId="297" xr:uid="{00000000-0005-0000-0000-00005A010000}"/>
    <cellStyle name="표준 168" xfId="298" xr:uid="{00000000-0005-0000-0000-00005B010000}"/>
    <cellStyle name="표준 169" xfId="299" xr:uid="{00000000-0005-0000-0000-00005C010000}"/>
    <cellStyle name="표준 17" xfId="300" xr:uid="{00000000-0005-0000-0000-00005D010000}"/>
    <cellStyle name="표준 170" xfId="301" xr:uid="{00000000-0005-0000-0000-00005E010000}"/>
    <cellStyle name="표준 171" xfId="302" xr:uid="{00000000-0005-0000-0000-00005F010000}"/>
    <cellStyle name="표준 172" xfId="303" xr:uid="{00000000-0005-0000-0000-000060010000}"/>
    <cellStyle name="표준 173" xfId="304" xr:uid="{00000000-0005-0000-0000-000061010000}"/>
    <cellStyle name="표준 175" xfId="305" xr:uid="{00000000-0005-0000-0000-000062010000}"/>
    <cellStyle name="표준 176" xfId="306" xr:uid="{00000000-0005-0000-0000-000063010000}"/>
    <cellStyle name="표준 177" xfId="307" xr:uid="{00000000-0005-0000-0000-000064010000}"/>
    <cellStyle name="표준 178" xfId="308" xr:uid="{00000000-0005-0000-0000-000065010000}"/>
    <cellStyle name="표준 179" xfId="309" xr:uid="{00000000-0005-0000-0000-000066010000}"/>
    <cellStyle name="표준 18" xfId="310" xr:uid="{00000000-0005-0000-0000-000067010000}"/>
    <cellStyle name="표준 180" xfId="311" xr:uid="{00000000-0005-0000-0000-000068010000}"/>
    <cellStyle name="표준 181" xfId="312" xr:uid="{00000000-0005-0000-0000-000069010000}"/>
    <cellStyle name="표준 182" xfId="313" xr:uid="{00000000-0005-0000-0000-00006A010000}"/>
    <cellStyle name="표준 183" xfId="314" xr:uid="{00000000-0005-0000-0000-00006B010000}"/>
    <cellStyle name="표준 19" xfId="315" xr:uid="{00000000-0005-0000-0000-00006C010000}"/>
    <cellStyle name="표준 2" xfId="316" xr:uid="{00000000-0005-0000-0000-00006D010000}"/>
    <cellStyle name="표준 2 2" xfId="317" xr:uid="{00000000-0005-0000-0000-00006E010000}"/>
    <cellStyle name="표준 2 3" xfId="318" xr:uid="{00000000-0005-0000-0000-00006F010000}"/>
    <cellStyle name="표준 2 4" xfId="319" xr:uid="{00000000-0005-0000-0000-000070010000}"/>
    <cellStyle name="표준 2 5" xfId="320" xr:uid="{00000000-0005-0000-0000-000071010000}"/>
    <cellStyle name="표준 2_(붙임2) 시정통계 활용도 의견조사표" xfId="321" xr:uid="{00000000-0005-0000-0000-000072010000}"/>
    <cellStyle name="표준 20" xfId="322" xr:uid="{00000000-0005-0000-0000-000073010000}"/>
    <cellStyle name="표준 21" xfId="323" xr:uid="{00000000-0005-0000-0000-000074010000}"/>
    <cellStyle name="표준 22" xfId="324" xr:uid="{00000000-0005-0000-0000-000075010000}"/>
    <cellStyle name="표준 23" xfId="325" xr:uid="{00000000-0005-0000-0000-000076010000}"/>
    <cellStyle name="표준 24" xfId="326" xr:uid="{00000000-0005-0000-0000-000077010000}"/>
    <cellStyle name="표준 25" xfId="327" xr:uid="{00000000-0005-0000-0000-000078010000}"/>
    <cellStyle name="표준 26" xfId="328" xr:uid="{00000000-0005-0000-0000-000079010000}"/>
    <cellStyle name="표준 27" xfId="329" xr:uid="{00000000-0005-0000-0000-00007A010000}"/>
    <cellStyle name="표준 28" xfId="330" xr:uid="{00000000-0005-0000-0000-00007B010000}"/>
    <cellStyle name="표준 29" xfId="331" xr:uid="{00000000-0005-0000-0000-00007C010000}"/>
    <cellStyle name="표준 3" xfId="332" xr:uid="{00000000-0005-0000-0000-00007D010000}"/>
    <cellStyle name="표준 3 2" xfId="333" xr:uid="{00000000-0005-0000-0000-00007E010000}"/>
    <cellStyle name="표준 3 3" xfId="334" xr:uid="{00000000-0005-0000-0000-00007F010000}"/>
    <cellStyle name="표준 3 4" xfId="335" xr:uid="{00000000-0005-0000-0000-000080010000}"/>
    <cellStyle name="표준 3 5" xfId="336" xr:uid="{00000000-0005-0000-0000-000081010000}"/>
    <cellStyle name="표준 3_Book1" xfId="337" xr:uid="{00000000-0005-0000-0000-000082010000}"/>
    <cellStyle name="표준 30" xfId="338" xr:uid="{00000000-0005-0000-0000-000083010000}"/>
    <cellStyle name="표준 31" xfId="339" xr:uid="{00000000-0005-0000-0000-000084010000}"/>
    <cellStyle name="표준 32" xfId="340" xr:uid="{00000000-0005-0000-0000-000085010000}"/>
    <cellStyle name="표준 33" xfId="341" xr:uid="{00000000-0005-0000-0000-000086010000}"/>
    <cellStyle name="표준 34" xfId="342" xr:uid="{00000000-0005-0000-0000-000087010000}"/>
    <cellStyle name="표준 35" xfId="343" xr:uid="{00000000-0005-0000-0000-000088010000}"/>
    <cellStyle name="표준 36" xfId="344" xr:uid="{00000000-0005-0000-0000-000089010000}"/>
    <cellStyle name="표준 37" xfId="345" xr:uid="{00000000-0005-0000-0000-00008A010000}"/>
    <cellStyle name="표준 38" xfId="346" xr:uid="{00000000-0005-0000-0000-00008B010000}"/>
    <cellStyle name="표준 39" xfId="347" xr:uid="{00000000-0005-0000-0000-00008C010000}"/>
    <cellStyle name="표준 4" xfId="348" xr:uid="{00000000-0005-0000-0000-00008D010000}"/>
    <cellStyle name="표준 40" xfId="349" xr:uid="{00000000-0005-0000-0000-00008E010000}"/>
    <cellStyle name="표준 41" xfId="350" xr:uid="{00000000-0005-0000-0000-00008F010000}"/>
    <cellStyle name="표준 42" xfId="351" xr:uid="{00000000-0005-0000-0000-000090010000}"/>
    <cellStyle name="표준 43" xfId="405" xr:uid="{00000000-0005-0000-0000-000091010000}"/>
    <cellStyle name="표준 44" xfId="408" xr:uid="{00000000-0005-0000-0000-000092010000}"/>
    <cellStyle name="표준 45" xfId="409" xr:uid="{00000000-0005-0000-0000-000093010000}"/>
    <cellStyle name="표준 46" xfId="404" xr:uid="{00000000-0005-0000-0000-000094010000}"/>
    <cellStyle name="표준 47" xfId="407" xr:uid="{00000000-0005-0000-0000-000095010000}"/>
    <cellStyle name="표준 48" xfId="410" xr:uid="{00000000-0005-0000-0000-000096010000}"/>
    <cellStyle name="표준 5" xfId="352" xr:uid="{00000000-0005-0000-0000-000097010000}"/>
    <cellStyle name="표준 6" xfId="353" xr:uid="{00000000-0005-0000-0000-000098010000}"/>
    <cellStyle name="표준 6 2" xfId="354" xr:uid="{00000000-0005-0000-0000-000099010000}"/>
    <cellStyle name="표준 6 3" xfId="355" xr:uid="{00000000-0005-0000-0000-00009A010000}"/>
    <cellStyle name="표준 6 4" xfId="356" xr:uid="{00000000-0005-0000-0000-00009B010000}"/>
    <cellStyle name="표준 6 5" xfId="357" xr:uid="{00000000-0005-0000-0000-00009C010000}"/>
    <cellStyle name="표준 7" xfId="358" xr:uid="{00000000-0005-0000-0000-00009D010000}"/>
    <cellStyle name="표준 79" xfId="359" xr:uid="{00000000-0005-0000-0000-00009E010000}"/>
    <cellStyle name="표준 8" xfId="360" xr:uid="{00000000-0005-0000-0000-00009F010000}"/>
    <cellStyle name="표준 80" xfId="361" xr:uid="{00000000-0005-0000-0000-0000A0010000}"/>
    <cellStyle name="표준 87" xfId="362" xr:uid="{00000000-0005-0000-0000-0000A1010000}"/>
    <cellStyle name="표준 88" xfId="363" xr:uid="{00000000-0005-0000-0000-0000A2010000}"/>
    <cellStyle name="표준 89" xfId="364" xr:uid="{00000000-0005-0000-0000-0000A3010000}"/>
    <cellStyle name="표준 9" xfId="365" xr:uid="{00000000-0005-0000-0000-0000A4010000}"/>
    <cellStyle name="표준 90" xfId="366" xr:uid="{00000000-0005-0000-0000-0000A5010000}"/>
    <cellStyle name="표준 91" xfId="367" xr:uid="{00000000-0005-0000-0000-0000A6010000}"/>
    <cellStyle name="표준 92" xfId="368" xr:uid="{00000000-0005-0000-0000-0000A7010000}"/>
    <cellStyle name="표준 94" xfId="369" xr:uid="{00000000-0005-0000-0000-0000A8010000}"/>
    <cellStyle name="표준 95" xfId="370" xr:uid="{00000000-0005-0000-0000-0000A9010000}"/>
    <cellStyle name="표준 96" xfId="371" xr:uid="{00000000-0005-0000-0000-0000AA010000}"/>
    <cellStyle name="표준 97" xfId="372" xr:uid="{00000000-0005-0000-0000-0000AB010000}"/>
    <cellStyle name="표준 98" xfId="373" xr:uid="{00000000-0005-0000-0000-0000AC010000}"/>
    <cellStyle name="표준 99" xfId="374" xr:uid="{00000000-0005-0000-0000-0000AD010000}"/>
    <cellStyle name="표준_kc-elec system check list" xfId="375" xr:uid="{00000000-0005-0000-0000-0000AE010000}"/>
    <cellStyle name="하이퍼링크 2" xfId="376" xr:uid="{00000000-0005-0000-0000-0000AF010000}"/>
    <cellStyle name="합산" xfId="377" xr:uid="{00000000-0005-0000-0000-0000B0010000}"/>
    <cellStyle name="화폐기호" xfId="378" xr:uid="{00000000-0005-0000-0000-0000B1010000}"/>
    <cellStyle name="화폐기호0" xfId="379" xr:uid="{00000000-0005-0000-0000-0000B201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65</v>
      </c>
      <c r="C1" s="4" t="b">
        <v>0</v>
      </c>
    </row>
    <row r="2" spans="1:3" ht="13.5" thickBot="1">
      <c r="A2" s="3" t="s">
        <v>53</v>
      </c>
    </row>
    <row r="3" spans="1:3" ht="13.5" thickBot="1">
      <c r="A3" s="5" t="s">
        <v>54</v>
      </c>
      <c r="C3" s="6" t="s">
        <v>55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56</v>
      </c>
      <c r="C7" s="7" t="e">
        <v>#NAME?</v>
      </c>
    </row>
    <row r="8" spans="1:3">
      <c r="A8" s="9" t="s">
        <v>57</v>
      </c>
      <c r="C8" s="7" t="e">
        <v>#NAME?</v>
      </c>
    </row>
    <row r="9" spans="1:3">
      <c r="A9" s="10" t="s">
        <v>58</v>
      </c>
      <c r="C9" s="7" t="e">
        <v>#NAME?</v>
      </c>
    </row>
    <row r="10" spans="1:3">
      <c r="A10" s="9" t="s">
        <v>59</v>
      </c>
      <c r="C10" s="7" t="b">
        <v>0</v>
      </c>
    </row>
    <row r="11" spans="1:3" ht="13.5" thickBot="1">
      <c r="A11" s="11" t="s">
        <v>60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66</v>
      </c>
    </row>
    <row r="2" spans="1:3" ht="13.5" thickBot="1">
      <c r="A2" s="3" t="s">
        <v>53</v>
      </c>
    </row>
    <row r="3" spans="1:3" ht="13.5" thickBot="1">
      <c r="A3" s="5" t="s">
        <v>54</v>
      </c>
      <c r="C3" s="6" t="s">
        <v>55</v>
      </c>
    </row>
    <row r="4" spans="1:3">
      <c r="A4" s="5">
        <v>3</v>
      </c>
    </row>
    <row r="6" spans="1:3" ht="13.5" thickBot="1"/>
    <row r="7" spans="1:3">
      <c r="A7" s="8" t="s">
        <v>56</v>
      </c>
    </row>
    <row r="8" spans="1:3">
      <c r="A8" s="9" t="s">
        <v>57</v>
      </c>
    </row>
    <row r="9" spans="1:3">
      <c r="A9" s="10" t="s">
        <v>58</v>
      </c>
    </row>
    <row r="10" spans="1:3">
      <c r="A10" s="9" t="s">
        <v>59</v>
      </c>
    </row>
    <row r="11" spans="1:3" ht="13.5" thickBot="1">
      <c r="A11" s="11" t="s">
        <v>60</v>
      </c>
    </row>
    <row r="13" spans="1:3" ht="13.5" thickBot="1"/>
    <row r="14" spans="1:3" ht="13.5" thickBot="1">
      <c r="A14" s="6" t="s">
        <v>61</v>
      </c>
    </row>
    <row r="16" spans="1:3" ht="13.5" thickBot="1"/>
    <row r="17" spans="1:3" ht="13.5" thickBot="1">
      <c r="C17" s="6" t="s">
        <v>62</v>
      </c>
    </row>
    <row r="20" spans="1:3">
      <c r="A20" s="13" t="s">
        <v>63</v>
      </c>
    </row>
    <row r="26" spans="1:3" ht="13.5" thickBot="1">
      <c r="C26" s="15" t="s">
        <v>64</v>
      </c>
    </row>
  </sheetData>
  <sheetProtection password="8863" sheet="1" objects="1"/>
  <phoneticPr fontId="7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0"/>
  <sheetViews>
    <sheetView tabSelected="1" zoomScale="85" zoomScaleNormal="85" workbookViewId="0">
      <selection activeCell="C1" sqref="C1:O1"/>
    </sheetView>
  </sheetViews>
  <sheetFormatPr defaultRowHeight="16.5"/>
  <cols>
    <col min="1" max="1" width="13.625" style="18" customWidth="1"/>
    <col min="2" max="2" width="13.75" style="35" customWidth="1"/>
    <col min="3" max="3" width="12" style="35" customWidth="1"/>
    <col min="4" max="4" width="12.125" style="35" customWidth="1"/>
    <col min="5" max="5" width="12.875" style="35" customWidth="1"/>
    <col min="6" max="17" width="13" style="35" customWidth="1"/>
    <col min="18" max="16384" width="9" style="35"/>
  </cols>
  <sheetData>
    <row r="1" spans="1:17" ht="41.25" customHeight="1">
      <c r="C1" s="50" t="s">
        <v>94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7">
      <c r="A2" s="18" t="s">
        <v>73</v>
      </c>
      <c r="B2" s="16"/>
      <c r="C2" s="16"/>
      <c r="D2" s="16"/>
      <c r="E2" s="16"/>
      <c r="F2" s="16"/>
      <c r="G2" s="16"/>
      <c r="H2" s="16"/>
      <c r="I2" s="16"/>
      <c r="J2" s="1"/>
      <c r="K2" s="2"/>
      <c r="P2" s="49" t="s">
        <v>92</v>
      </c>
      <c r="Q2" s="49"/>
    </row>
    <row r="3" spans="1:17" ht="36" customHeight="1">
      <c r="A3" s="57" t="s">
        <v>5</v>
      </c>
      <c r="B3" s="59" t="s">
        <v>52</v>
      </c>
      <c r="C3" s="60"/>
      <c r="D3" s="61"/>
      <c r="E3" s="46" t="s">
        <v>0</v>
      </c>
      <c r="F3" s="60"/>
      <c r="G3" s="60"/>
      <c r="H3" s="61"/>
      <c r="I3" s="46" t="s">
        <v>87</v>
      </c>
      <c r="J3" s="47"/>
      <c r="K3" s="48"/>
      <c r="L3" s="46" t="s">
        <v>93</v>
      </c>
      <c r="M3" s="47"/>
      <c r="N3" s="48"/>
      <c r="O3" s="46" t="s">
        <v>88</v>
      </c>
      <c r="P3" s="47"/>
      <c r="Q3" s="48"/>
    </row>
    <row r="4" spans="1:17" ht="21" customHeight="1">
      <c r="A4" s="58"/>
      <c r="B4" s="28" t="s">
        <v>1</v>
      </c>
      <c r="C4" s="28" t="s">
        <v>2</v>
      </c>
      <c r="D4" s="28" t="s">
        <v>3</v>
      </c>
      <c r="E4" s="28" t="s">
        <v>1</v>
      </c>
      <c r="F4" s="28" t="s">
        <v>2</v>
      </c>
      <c r="G4" s="28" t="s">
        <v>3</v>
      </c>
      <c r="H4" s="28" t="s">
        <v>4</v>
      </c>
      <c r="I4" s="38" t="s">
        <v>89</v>
      </c>
      <c r="J4" s="38" t="s">
        <v>90</v>
      </c>
      <c r="K4" s="38" t="s">
        <v>91</v>
      </c>
      <c r="L4" s="39" t="s">
        <v>1</v>
      </c>
      <c r="M4" s="39" t="s">
        <v>2</v>
      </c>
      <c r="N4" s="39" t="s">
        <v>3</v>
      </c>
      <c r="O4" s="39" t="s">
        <v>1</v>
      </c>
      <c r="P4" s="39" t="s">
        <v>2</v>
      </c>
      <c r="Q4" s="39" t="s">
        <v>3</v>
      </c>
    </row>
    <row r="5" spans="1:17" s="19" customFormat="1" ht="20.25" customHeight="1">
      <c r="A5" s="29" t="s">
        <v>67</v>
      </c>
      <c r="B5" s="22">
        <f t="shared" ref="B5:Q5" si="0">B6+B14+B23+B39+B52</f>
        <v>1022029</v>
      </c>
      <c r="C5" s="22">
        <f t="shared" si="0"/>
        <v>519609</v>
      </c>
      <c r="D5" s="22">
        <f t="shared" si="0"/>
        <v>502420</v>
      </c>
      <c r="E5" s="22">
        <f t="shared" si="0"/>
        <v>1000693</v>
      </c>
      <c r="F5" s="22">
        <f t="shared" si="0"/>
        <v>506420</v>
      </c>
      <c r="G5" s="22">
        <f t="shared" si="0"/>
        <v>494273</v>
      </c>
      <c r="H5" s="22">
        <f t="shared" si="0"/>
        <v>459479</v>
      </c>
      <c r="I5" s="41">
        <f t="shared" si="0"/>
        <v>21336</v>
      </c>
      <c r="J5" s="41">
        <f t="shared" si="0"/>
        <v>13189</v>
      </c>
      <c r="K5" s="41">
        <f t="shared" si="0"/>
        <v>8147</v>
      </c>
      <c r="L5" s="41">
        <f t="shared" si="0"/>
        <v>17892</v>
      </c>
      <c r="M5" s="41">
        <f t="shared" si="0"/>
        <v>11381</v>
      </c>
      <c r="N5" s="41">
        <f t="shared" si="0"/>
        <v>6511</v>
      </c>
      <c r="O5" s="41">
        <f t="shared" si="0"/>
        <v>3444</v>
      </c>
      <c r="P5" s="41">
        <f t="shared" si="0"/>
        <v>1808</v>
      </c>
      <c r="Q5" s="41">
        <f t="shared" si="0"/>
        <v>1636</v>
      </c>
    </row>
    <row r="6" spans="1:17">
      <c r="A6" s="25" t="s">
        <v>68</v>
      </c>
      <c r="B6" s="26">
        <f>(E6+I6)</f>
        <v>213981</v>
      </c>
      <c r="C6" s="26">
        <f>(F6+J6)</f>
        <v>109046</v>
      </c>
      <c r="D6" s="26">
        <f>(G6+K6)</f>
        <v>104935</v>
      </c>
      <c r="E6" s="27">
        <f>SUM(F6:G6)</f>
        <v>209729</v>
      </c>
      <c r="F6" s="27">
        <f>SUM(F7:F13)</f>
        <v>106598</v>
      </c>
      <c r="G6" s="27">
        <f t="shared" ref="G6:H6" si="1">SUM(G7:G13)</f>
        <v>103131</v>
      </c>
      <c r="H6" s="27">
        <f t="shared" si="1"/>
        <v>96959</v>
      </c>
      <c r="I6" s="31">
        <f t="shared" ref="I6:Q6" si="2">SUM(I7:I13)</f>
        <v>4252</v>
      </c>
      <c r="J6" s="31">
        <f t="shared" si="2"/>
        <v>2448</v>
      </c>
      <c r="K6" s="31">
        <f t="shared" si="2"/>
        <v>1804</v>
      </c>
      <c r="L6" s="31">
        <f t="shared" si="2"/>
        <v>3614</v>
      </c>
      <c r="M6" s="31">
        <f t="shared" si="2"/>
        <v>2122</v>
      </c>
      <c r="N6" s="31">
        <f t="shared" si="2"/>
        <v>1492</v>
      </c>
      <c r="O6" s="31">
        <f t="shared" si="2"/>
        <v>638</v>
      </c>
      <c r="P6" s="31">
        <f t="shared" si="2"/>
        <v>326</v>
      </c>
      <c r="Q6" s="31">
        <f t="shared" si="2"/>
        <v>312</v>
      </c>
    </row>
    <row r="7" spans="1:17">
      <c r="A7" s="33" t="s">
        <v>78</v>
      </c>
      <c r="B7" s="30">
        <f t="shared" ref="B7:D63" si="3">(E7+I7)</f>
        <v>18532</v>
      </c>
      <c r="C7" s="30">
        <f t="shared" si="3"/>
        <v>9475</v>
      </c>
      <c r="D7" s="30">
        <f t="shared" si="3"/>
        <v>9057</v>
      </c>
      <c r="E7" s="31">
        <f t="shared" ref="E7:E65" si="4">SUM(F7:G7)</f>
        <v>18296</v>
      </c>
      <c r="F7" s="42">
        <v>9341</v>
      </c>
      <c r="G7" s="42">
        <v>8955</v>
      </c>
      <c r="H7" s="42">
        <v>8990</v>
      </c>
      <c r="I7" s="40">
        <f>L7+O7</f>
        <v>236</v>
      </c>
      <c r="J7" s="40">
        <f>M7+P7</f>
        <v>134</v>
      </c>
      <c r="K7" s="40">
        <f>N7+Q7</f>
        <v>102</v>
      </c>
      <c r="L7" s="31">
        <f>M7+N7</f>
        <v>218</v>
      </c>
      <c r="M7" s="43">
        <v>123</v>
      </c>
      <c r="N7" s="44">
        <v>95</v>
      </c>
      <c r="O7" s="31">
        <f>P7+Q7</f>
        <v>18</v>
      </c>
      <c r="P7" s="43">
        <v>11</v>
      </c>
      <c r="Q7" s="44">
        <v>7</v>
      </c>
    </row>
    <row r="8" spans="1:17">
      <c r="A8" s="33" t="s">
        <v>6</v>
      </c>
      <c r="B8" s="30">
        <f t="shared" si="3"/>
        <v>43242</v>
      </c>
      <c r="C8" s="30">
        <f t="shared" si="3"/>
        <v>21662</v>
      </c>
      <c r="D8" s="30">
        <f t="shared" si="3"/>
        <v>21580</v>
      </c>
      <c r="E8" s="31">
        <f t="shared" si="4"/>
        <v>42958</v>
      </c>
      <c r="F8" s="42">
        <v>21529</v>
      </c>
      <c r="G8" s="42">
        <v>21429</v>
      </c>
      <c r="H8" s="42">
        <v>16858</v>
      </c>
      <c r="I8" s="40">
        <f t="shared" ref="I8:K13" si="5">L8+O8</f>
        <v>284</v>
      </c>
      <c r="J8" s="40">
        <f t="shared" si="5"/>
        <v>133</v>
      </c>
      <c r="K8" s="40">
        <f t="shared" si="5"/>
        <v>151</v>
      </c>
      <c r="L8" s="31">
        <f t="shared" ref="L8:L65" si="6">M8+N8</f>
        <v>243</v>
      </c>
      <c r="M8" s="43">
        <v>115</v>
      </c>
      <c r="N8" s="44">
        <v>128</v>
      </c>
      <c r="O8" s="31">
        <f t="shared" ref="O8:O13" si="7">P8+Q8</f>
        <v>41</v>
      </c>
      <c r="P8" s="43">
        <v>18</v>
      </c>
      <c r="Q8" s="44">
        <v>23</v>
      </c>
    </row>
    <row r="9" spans="1:17">
      <c r="A9" s="33" t="s">
        <v>7</v>
      </c>
      <c r="B9" s="30">
        <f t="shared" si="3"/>
        <v>7155</v>
      </c>
      <c r="C9" s="30">
        <f t="shared" si="3"/>
        <v>3787</v>
      </c>
      <c r="D9" s="30">
        <f t="shared" si="3"/>
        <v>3368</v>
      </c>
      <c r="E9" s="31">
        <f t="shared" si="4"/>
        <v>6659</v>
      </c>
      <c r="F9" s="42">
        <v>3374</v>
      </c>
      <c r="G9" s="42">
        <v>3285</v>
      </c>
      <c r="H9" s="42">
        <v>3660</v>
      </c>
      <c r="I9" s="40">
        <f t="shared" si="5"/>
        <v>496</v>
      </c>
      <c r="J9" s="40">
        <f t="shared" si="5"/>
        <v>413</v>
      </c>
      <c r="K9" s="40">
        <f t="shared" si="5"/>
        <v>83</v>
      </c>
      <c r="L9" s="31">
        <f t="shared" si="6"/>
        <v>486</v>
      </c>
      <c r="M9" s="43">
        <v>408</v>
      </c>
      <c r="N9" s="44">
        <v>78</v>
      </c>
      <c r="O9" s="31">
        <f t="shared" si="7"/>
        <v>10</v>
      </c>
      <c r="P9" s="43">
        <v>5</v>
      </c>
      <c r="Q9" s="44">
        <v>5</v>
      </c>
    </row>
    <row r="10" spans="1:17">
      <c r="A10" s="33" t="s">
        <v>8</v>
      </c>
      <c r="B10" s="30">
        <f t="shared" si="3"/>
        <v>48928</v>
      </c>
      <c r="C10" s="30">
        <f t="shared" si="3"/>
        <v>24579</v>
      </c>
      <c r="D10" s="30">
        <f t="shared" si="3"/>
        <v>24349</v>
      </c>
      <c r="E10" s="31">
        <f t="shared" si="4"/>
        <v>48584</v>
      </c>
      <c r="F10" s="42">
        <v>24435</v>
      </c>
      <c r="G10" s="42">
        <v>24149</v>
      </c>
      <c r="H10" s="42">
        <v>21192</v>
      </c>
      <c r="I10" s="40">
        <f t="shared" si="5"/>
        <v>344</v>
      </c>
      <c r="J10" s="40">
        <f t="shared" si="5"/>
        <v>144</v>
      </c>
      <c r="K10" s="40">
        <f t="shared" si="5"/>
        <v>200</v>
      </c>
      <c r="L10" s="31">
        <f t="shared" si="6"/>
        <v>273</v>
      </c>
      <c r="M10" s="43">
        <v>111</v>
      </c>
      <c r="N10" s="44">
        <v>162</v>
      </c>
      <c r="O10" s="31">
        <f t="shared" si="7"/>
        <v>71</v>
      </c>
      <c r="P10" s="43">
        <v>33</v>
      </c>
      <c r="Q10" s="44">
        <v>38</v>
      </c>
    </row>
    <row r="11" spans="1:17" s="21" customFormat="1">
      <c r="A11" s="20" t="s">
        <v>9</v>
      </c>
      <c r="B11" s="23">
        <f t="shared" si="3"/>
        <v>25829</v>
      </c>
      <c r="C11" s="23">
        <f t="shared" si="3"/>
        <v>13321</v>
      </c>
      <c r="D11" s="23">
        <f t="shared" si="3"/>
        <v>12508</v>
      </c>
      <c r="E11" s="24">
        <f t="shared" si="4"/>
        <v>24939</v>
      </c>
      <c r="F11" s="42">
        <v>12699</v>
      </c>
      <c r="G11" s="42">
        <v>12240</v>
      </c>
      <c r="H11" s="42">
        <v>11216</v>
      </c>
      <c r="I11" s="40">
        <f t="shared" si="5"/>
        <v>890</v>
      </c>
      <c r="J11" s="40">
        <f t="shared" si="5"/>
        <v>622</v>
      </c>
      <c r="K11" s="40">
        <f t="shared" si="5"/>
        <v>268</v>
      </c>
      <c r="L11" s="31">
        <f t="shared" si="6"/>
        <v>820</v>
      </c>
      <c r="M11" s="43">
        <v>596</v>
      </c>
      <c r="N11" s="44">
        <v>224</v>
      </c>
      <c r="O11" s="31">
        <f t="shared" si="7"/>
        <v>70</v>
      </c>
      <c r="P11" s="43">
        <v>26</v>
      </c>
      <c r="Q11" s="44">
        <v>44</v>
      </c>
    </row>
    <row r="12" spans="1:17">
      <c r="A12" s="20" t="s">
        <v>10</v>
      </c>
      <c r="B12" s="30">
        <f t="shared" si="3"/>
        <v>39991</v>
      </c>
      <c r="C12" s="30">
        <f t="shared" si="3"/>
        <v>20227</v>
      </c>
      <c r="D12" s="30">
        <f t="shared" si="3"/>
        <v>19764</v>
      </c>
      <c r="E12" s="31">
        <f t="shared" si="4"/>
        <v>38927</v>
      </c>
      <c r="F12" s="42">
        <v>19671</v>
      </c>
      <c r="G12" s="42">
        <v>19256</v>
      </c>
      <c r="H12" s="42">
        <v>18138</v>
      </c>
      <c r="I12" s="40">
        <f t="shared" si="5"/>
        <v>1064</v>
      </c>
      <c r="J12" s="40">
        <f t="shared" si="5"/>
        <v>556</v>
      </c>
      <c r="K12" s="40">
        <f t="shared" si="5"/>
        <v>508</v>
      </c>
      <c r="L12" s="31">
        <f t="shared" si="6"/>
        <v>806</v>
      </c>
      <c r="M12" s="43">
        <v>412</v>
      </c>
      <c r="N12" s="44">
        <v>394</v>
      </c>
      <c r="O12" s="31">
        <f t="shared" si="7"/>
        <v>258</v>
      </c>
      <c r="P12" s="43">
        <v>144</v>
      </c>
      <c r="Q12" s="44">
        <v>114</v>
      </c>
    </row>
    <row r="13" spans="1:17">
      <c r="A13" s="20" t="s">
        <v>11</v>
      </c>
      <c r="B13" s="30">
        <f t="shared" si="3"/>
        <v>30304</v>
      </c>
      <c r="C13" s="30">
        <f t="shared" si="3"/>
        <v>15995</v>
      </c>
      <c r="D13" s="30">
        <f t="shared" si="3"/>
        <v>14309</v>
      </c>
      <c r="E13" s="31">
        <f t="shared" si="4"/>
        <v>29366</v>
      </c>
      <c r="F13" s="42">
        <v>15549</v>
      </c>
      <c r="G13" s="42">
        <v>13817</v>
      </c>
      <c r="H13" s="42">
        <v>16905</v>
      </c>
      <c r="I13" s="40">
        <f t="shared" si="5"/>
        <v>938</v>
      </c>
      <c r="J13" s="40">
        <f t="shared" si="5"/>
        <v>446</v>
      </c>
      <c r="K13" s="40">
        <f t="shared" si="5"/>
        <v>492</v>
      </c>
      <c r="L13" s="31">
        <f t="shared" si="6"/>
        <v>768</v>
      </c>
      <c r="M13" s="43">
        <v>357</v>
      </c>
      <c r="N13" s="44">
        <v>411</v>
      </c>
      <c r="O13" s="31">
        <f t="shared" si="7"/>
        <v>170</v>
      </c>
      <c r="P13" s="43">
        <v>89</v>
      </c>
      <c r="Q13" s="44">
        <v>81</v>
      </c>
    </row>
    <row r="14" spans="1:17">
      <c r="A14" s="25" t="s">
        <v>69</v>
      </c>
      <c r="B14" s="26">
        <f t="shared" si="3"/>
        <v>249920</v>
      </c>
      <c r="C14" s="26">
        <f t="shared" si="3"/>
        <v>128160</v>
      </c>
      <c r="D14" s="26">
        <f t="shared" si="3"/>
        <v>121760</v>
      </c>
      <c r="E14" s="27">
        <f t="shared" si="4"/>
        <v>244657</v>
      </c>
      <c r="F14" s="27">
        <f t="shared" ref="F14:H14" si="8">SUM(F15:F22)</f>
        <v>124781</v>
      </c>
      <c r="G14" s="27">
        <f t="shared" si="8"/>
        <v>119876</v>
      </c>
      <c r="H14" s="27">
        <f t="shared" si="8"/>
        <v>107418</v>
      </c>
      <c r="I14" s="31">
        <f>SUM(I15:I22)</f>
        <v>5263</v>
      </c>
      <c r="J14" s="31">
        <f t="shared" ref="J14:K14" si="9">SUM(J15:J22)</f>
        <v>3379</v>
      </c>
      <c r="K14" s="31">
        <f t="shared" si="9"/>
        <v>1884</v>
      </c>
      <c r="L14" s="31">
        <f>SUM(L15:L22)</f>
        <v>4353</v>
      </c>
      <c r="M14" s="31">
        <f>SUM(M15:M22)</f>
        <v>2889</v>
      </c>
      <c r="N14" s="31">
        <f t="shared" ref="N14" si="10">SUM(N15:N22)</f>
        <v>1464</v>
      </c>
      <c r="O14" s="31">
        <f>SUM(O15:O22)</f>
        <v>910</v>
      </c>
      <c r="P14" s="31">
        <f>SUM(P15:P22)</f>
        <v>490</v>
      </c>
      <c r="Q14" s="31">
        <f t="shared" ref="Q14" si="11">SUM(Q15:Q22)</f>
        <v>420</v>
      </c>
    </row>
    <row r="15" spans="1:17">
      <c r="A15" s="33" t="s">
        <v>12</v>
      </c>
      <c r="B15" s="30">
        <f t="shared" si="3"/>
        <v>39331</v>
      </c>
      <c r="C15" s="30">
        <f t="shared" si="3"/>
        <v>19798</v>
      </c>
      <c r="D15" s="30">
        <f t="shared" si="3"/>
        <v>19533</v>
      </c>
      <c r="E15" s="31">
        <f t="shared" si="4"/>
        <v>38964</v>
      </c>
      <c r="F15" s="42">
        <v>19606</v>
      </c>
      <c r="G15" s="42">
        <v>19358</v>
      </c>
      <c r="H15" s="42">
        <v>15501</v>
      </c>
      <c r="I15" s="40">
        <f>L15+O15</f>
        <v>367</v>
      </c>
      <c r="J15" s="40">
        <f>M15+P15</f>
        <v>192</v>
      </c>
      <c r="K15" s="40">
        <f>N15+Q15</f>
        <v>175</v>
      </c>
      <c r="L15" s="31">
        <f t="shared" si="6"/>
        <v>243</v>
      </c>
      <c r="M15" s="43">
        <v>126</v>
      </c>
      <c r="N15" s="44">
        <v>117</v>
      </c>
      <c r="O15" s="31">
        <f t="shared" ref="O15:O22" si="12">P15+Q15</f>
        <v>124</v>
      </c>
      <c r="P15" s="43">
        <v>66</v>
      </c>
      <c r="Q15" s="44">
        <v>58</v>
      </c>
    </row>
    <row r="16" spans="1:17">
      <c r="A16" s="36" t="s">
        <v>83</v>
      </c>
      <c r="B16" s="30">
        <f t="shared" si="3"/>
        <v>26709</v>
      </c>
      <c r="C16" s="30">
        <f>(F16+J16)</f>
        <v>13443</v>
      </c>
      <c r="D16" s="30">
        <f>(G16+K16)</f>
        <v>13266</v>
      </c>
      <c r="E16" s="31">
        <f>SUM(F16:G16)</f>
        <v>26275</v>
      </c>
      <c r="F16" s="42">
        <v>13226</v>
      </c>
      <c r="G16" s="42">
        <v>13049</v>
      </c>
      <c r="H16" s="42">
        <v>12206</v>
      </c>
      <c r="I16" s="40">
        <f t="shared" ref="I16:K22" si="13">L16+O16</f>
        <v>434</v>
      </c>
      <c r="J16" s="40">
        <f t="shared" si="13"/>
        <v>217</v>
      </c>
      <c r="K16" s="40">
        <f t="shared" si="13"/>
        <v>217</v>
      </c>
      <c r="L16" s="31">
        <f t="shared" si="6"/>
        <v>325</v>
      </c>
      <c r="M16" s="43">
        <v>159</v>
      </c>
      <c r="N16" s="44">
        <v>166</v>
      </c>
      <c r="O16" s="31">
        <f t="shared" si="12"/>
        <v>109</v>
      </c>
      <c r="P16" s="43">
        <v>58</v>
      </c>
      <c r="Q16" s="44">
        <v>51</v>
      </c>
    </row>
    <row r="17" spans="1:17">
      <c r="A17" s="36" t="s">
        <v>84</v>
      </c>
      <c r="B17" s="30">
        <f t="shared" si="3"/>
        <v>39713</v>
      </c>
      <c r="C17" s="30">
        <f>(F17+J17)</f>
        <v>21604</v>
      </c>
      <c r="D17" s="30">
        <f>(G17+K17)</f>
        <v>18109</v>
      </c>
      <c r="E17" s="31">
        <f>SUM(F17:G17)</f>
        <v>37753</v>
      </c>
      <c r="F17" s="42">
        <v>20402</v>
      </c>
      <c r="G17" s="42">
        <v>17351</v>
      </c>
      <c r="H17" s="42">
        <v>20017</v>
      </c>
      <c r="I17" s="40">
        <f t="shared" si="13"/>
        <v>1960</v>
      </c>
      <c r="J17" s="40">
        <f t="shared" si="13"/>
        <v>1202</v>
      </c>
      <c r="K17" s="40">
        <f t="shared" si="13"/>
        <v>758</v>
      </c>
      <c r="L17" s="31">
        <f t="shared" si="6"/>
        <v>1562</v>
      </c>
      <c r="M17" s="43">
        <v>977</v>
      </c>
      <c r="N17" s="44">
        <v>585</v>
      </c>
      <c r="O17" s="31">
        <f t="shared" si="12"/>
        <v>398</v>
      </c>
      <c r="P17" s="43">
        <v>225</v>
      </c>
      <c r="Q17" s="44">
        <v>173</v>
      </c>
    </row>
    <row r="18" spans="1:17">
      <c r="A18" s="33" t="s">
        <v>13</v>
      </c>
      <c r="B18" s="30">
        <f t="shared" si="3"/>
        <v>26631</v>
      </c>
      <c r="C18" s="30">
        <f t="shared" si="3"/>
        <v>13231</v>
      </c>
      <c r="D18" s="30">
        <f t="shared" si="3"/>
        <v>13400</v>
      </c>
      <c r="E18" s="31">
        <f t="shared" si="4"/>
        <v>26380</v>
      </c>
      <c r="F18" s="42">
        <v>13124</v>
      </c>
      <c r="G18" s="42">
        <v>13256</v>
      </c>
      <c r="H18" s="42">
        <v>10828</v>
      </c>
      <c r="I18" s="40">
        <f t="shared" si="13"/>
        <v>251</v>
      </c>
      <c r="J18" s="40">
        <f t="shared" si="13"/>
        <v>107</v>
      </c>
      <c r="K18" s="40">
        <f t="shared" si="13"/>
        <v>144</v>
      </c>
      <c r="L18" s="31">
        <f t="shared" si="6"/>
        <v>177</v>
      </c>
      <c r="M18" s="43">
        <v>68</v>
      </c>
      <c r="N18" s="44">
        <v>109</v>
      </c>
      <c r="O18" s="31">
        <f t="shared" si="12"/>
        <v>74</v>
      </c>
      <c r="P18" s="43">
        <v>39</v>
      </c>
      <c r="Q18" s="44">
        <v>35</v>
      </c>
    </row>
    <row r="19" spans="1:17">
      <c r="A19" s="33" t="s">
        <v>14</v>
      </c>
      <c r="B19" s="30">
        <f t="shared" si="3"/>
        <v>44984</v>
      </c>
      <c r="C19" s="30">
        <f t="shared" si="3"/>
        <v>22329</v>
      </c>
      <c r="D19" s="30">
        <f t="shared" si="3"/>
        <v>22655</v>
      </c>
      <c r="E19" s="31">
        <f t="shared" si="4"/>
        <v>44628</v>
      </c>
      <c r="F19" s="42">
        <v>22182</v>
      </c>
      <c r="G19" s="42">
        <v>22446</v>
      </c>
      <c r="H19" s="42">
        <v>19731</v>
      </c>
      <c r="I19" s="40">
        <f t="shared" si="13"/>
        <v>356</v>
      </c>
      <c r="J19" s="40">
        <f t="shared" si="13"/>
        <v>147</v>
      </c>
      <c r="K19" s="40">
        <f t="shared" si="13"/>
        <v>209</v>
      </c>
      <c r="L19" s="31">
        <f t="shared" si="6"/>
        <v>298</v>
      </c>
      <c r="M19" s="43">
        <v>123</v>
      </c>
      <c r="N19" s="44">
        <v>175</v>
      </c>
      <c r="O19" s="31">
        <f t="shared" si="12"/>
        <v>58</v>
      </c>
      <c r="P19" s="43">
        <v>24</v>
      </c>
      <c r="Q19" s="44">
        <v>34</v>
      </c>
    </row>
    <row r="20" spans="1:17">
      <c r="A20" s="33" t="s">
        <v>15</v>
      </c>
      <c r="B20" s="30">
        <f t="shared" si="3"/>
        <v>37926</v>
      </c>
      <c r="C20" s="30">
        <f t="shared" si="3"/>
        <v>19155</v>
      </c>
      <c r="D20" s="30">
        <f t="shared" si="3"/>
        <v>18771</v>
      </c>
      <c r="E20" s="31">
        <f t="shared" si="4"/>
        <v>37491</v>
      </c>
      <c r="F20" s="42">
        <v>18900</v>
      </c>
      <c r="G20" s="42">
        <v>18591</v>
      </c>
      <c r="H20" s="42">
        <v>15580</v>
      </c>
      <c r="I20" s="40">
        <f t="shared" si="13"/>
        <v>435</v>
      </c>
      <c r="J20" s="40">
        <f t="shared" si="13"/>
        <v>255</v>
      </c>
      <c r="K20" s="40">
        <f t="shared" si="13"/>
        <v>180</v>
      </c>
      <c r="L20" s="31">
        <f t="shared" si="6"/>
        <v>368</v>
      </c>
      <c r="M20" s="43">
        <v>222</v>
      </c>
      <c r="N20" s="44">
        <v>146</v>
      </c>
      <c r="O20" s="31">
        <f t="shared" si="12"/>
        <v>67</v>
      </c>
      <c r="P20" s="43">
        <v>33</v>
      </c>
      <c r="Q20" s="44">
        <v>34</v>
      </c>
    </row>
    <row r="21" spans="1:17">
      <c r="A21" s="33" t="s">
        <v>16</v>
      </c>
      <c r="B21" s="30">
        <f t="shared" si="3"/>
        <v>26675</v>
      </c>
      <c r="C21" s="30">
        <f t="shared" si="3"/>
        <v>14034</v>
      </c>
      <c r="D21" s="30">
        <f t="shared" si="3"/>
        <v>12641</v>
      </c>
      <c r="E21" s="31">
        <f t="shared" si="4"/>
        <v>26111</v>
      </c>
      <c r="F21" s="42">
        <v>13596</v>
      </c>
      <c r="G21" s="42">
        <v>12515</v>
      </c>
      <c r="H21" s="42">
        <v>10220</v>
      </c>
      <c r="I21" s="40">
        <f t="shared" si="13"/>
        <v>564</v>
      </c>
      <c r="J21" s="40">
        <f t="shared" si="13"/>
        <v>438</v>
      </c>
      <c r="K21" s="40">
        <f t="shared" si="13"/>
        <v>126</v>
      </c>
      <c r="L21" s="31">
        <f t="shared" si="6"/>
        <v>516</v>
      </c>
      <c r="M21" s="43">
        <v>414</v>
      </c>
      <c r="N21" s="44">
        <v>102</v>
      </c>
      <c r="O21" s="31">
        <f t="shared" si="12"/>
        <v>48</v>
      </c>
      <c r="P21" s="43">
        <v>24</v>
      </c>
      <c r="Q21" s="44">
        <v>24</v>
      </c>
    </row>
    <row r="22" spans="1:17">
      <c r="A22" s="33" t="s">
        <v>17</v>
      </c>
      <c r="B22" s="30">
        <f t="shared" si="3"/>
        <v>7951</v>
      </c>
      <c r="C22" s="30">
        <f t="shared" si="3"/>
        <v>4566</v>
      </c>
      <c r="D22" s="30">
        <f t="shared" si="3"/>
        <v>3385</v>
      </c>
      <c r="E22" s="31">
        <f t="shared" si="4"/>
        <v>7055</v>
      </c>
      <c r="F22" s="42">
        <v>3745</v>
      </c>
      <c r="G22" s="42">
        <v>3310</v>
      </c>
      <c r="H22" s="42">
        <v>3335</v>
      </c>
      <c r="I22" s="40">
        <f t="shared" si="13"/>
        <v>896</v>
      </c>
      <c r="J22" s="40">
        <f t="shared" si="13"/>
        <v>821</v>
      </c>
      <c r="K22" s="40">
        <f t="shared" si="13"/>
        <v>75</v>
      </c>
      <c r="L22" s="31">
        <f t="shared" si="6"/>
        <v>864</v>
      </c>
      <c r="M22" s="43">
        <v>800</v>
      </c>
      <c r="N22" s="44">
        <v>64</v>
      </c>
      <c r="O22" s="31">
        <f t="shared" si="12"/>
        <v>32</v>
      </c>
      <c r="P22" s="43">
        <v>21</v>
      </c>
      <c r="Q22" s="44">
        <v>11</v>
      </c>
    </row>
    <row r="23" spans="1:17">
      <c r="A23" s="25" t="s">
        <v>70</v>
      </c>
      <c r="B23" s="26">
        <f t="shared" si="3"/>
        <v>181379</v>
      </c>
      <c r="C23" s="26">
        <f t="shared" si="3"/>
        <v>90407</v>
      </c>
      <c r="D23" s="26">
        <f t="shared" si="3"/>
        <v>90972</v>
      </c>
      <c r="E23" s="27">
        <f t="shared" si="4"/>
        <v>178378</v>
      </c>
      <c r="F23" s="32">
        <f t="shared" ref="F23:H23" si="14">SUM(F24:F38)</f>
        <v>88548</v>
      </c>
      <c r="G23" s="32">
        <f t="shared" si="14"/>
        <v>89830</v>
      </c>
      <c r="H23" s="32">
        <f t="shared" si="14"/>
        <v>86430</v>
      </c>
      <c r="I23" s="45">
        <f>SUM(I24:I38)</f>
        <v>3001</v>
      </c>
      <c r="J23" s="45">
        <f t="shared" ref="J23:K23" si="15">SUM(J24:J38)</f>
        <v>1859</v>
      </c>
      <c r="K23" s="45">
        <f t="shared" si="15"/>
        <v>1142</v>
      </c>
      <c r="L23" s="45">
        <f>SUM(L24:L38)</f>
        <v>2691</v>
      </c>
      <c r="M23" s="45">
        <f t="shared" ref="M23:N23" si="16">SUM(M24:M38)</f>
        <v>1708</v>
      </c>
      <c r="N23" s="45">
        <f t="shared" si="16"/>
        <v>983</v>
      </c>
      <c r="O23" s="45">
        <f>SUM(O24:O38)</f>
        <v>310</v>
      </c>
      <c r="P23" s="45">
        <f t="shared" ref="P23:Q23" si="17">SUM(P24:P38)</f>
        <v>151</v>
      </c>
      <c r="Q23" s="45">
        <f t="shared" si="17"/>
        <v>159</v>
      </c>
    </row>
    <row r="24" spans="1:17">
      <c r="A24" s="33" t="s">
        <v>18</v>
      </c>
      <c r="B24" s="30">
        <f t="shared" si="3"/>
        <v>4127</v>
      </c>
      <c r="C24" s="30">
        <f t="shared" si="3"/>
        <v>2215</v>
      </c>
      <c r="D24" s="30">
        <f t="shared" si="3"/>
        <v>1912</v>
      </c>
      <c r="E24" s="31">
        <f t="shared" si="4"/>
        <v>3923</v>
      </c>
      <c r="F24" s="42">
        <v>2027</v>
      </c>
      <c r="G24" s="42">
        <v>1896</v>
      </c>
      <c r="H24" s="42">
        <v>2297</v>
      </c>
      <c r="I24" s="40">
        <f>L24+O24</f>
        <v>204</v>
      </c>
      <c r="J24" s="40">
        <f>M24+P24</f>
        <v>188</v>
      </c>
      <c r="K24" s="40">
        <f>N24+Q24</f>
        <v>16</v>
      </c>
      <c r="L24" s="31">
        <f t="shared" si="6"/>
        <v>200</v>
      </c>
      <c r="M24" s="44">
        <v>187</v>
      </c>
      <c r="N24" s="44">
        <v>13</v>
      </c>
      <c r="O24" s="31">
        <f t="shared" ref="O24:O38" si="18">P24+Q24</f>
        <v>4</v>
      </c>
      <c r="P24" s="44">
        <v>1</v>
      </c>
      <c r="Q24" s="44">
        <v>3</v>
      </c>
    </row>
    <row r="25" spans="1:17">
      <c r="A25" s="33" t="s">
        <v>19</v>
      </c>
      <c r="B25" s="30">
        <f t="shared" si="3"/>
        <v>11857</v>
      </c>
      <c r="C25" s="30">
        <f t="shared" si="3"/>
        <v>6089</v>
      </c>
      <c r="D25" s="30">
        <f t="shared" si="3"/>
        <v>5768</v>
      </c>
      <c r="E25" s="31">
        <f t="shared" si="4"/>
        <v>11568</v>
      </c>
      <c r="F25" s="42">
        <v>5910</v>
      </c>
      <c r="G25" s="42">
        <v>5658</v>
      </c>
      <c r="H25" s="42">
        <v>5486</v>
      </c>
      <c r="I25" s="40">
        <f t="shared" ref="I25:K38" si="19">L25+O25</f>
        <v>289</v>
      </c>
      <c r="J25" s="40">
        <f t="shared" si="19"/>
        <v>179</v>
      </c>
      <c r="K25" s="40">
        <f t="shared" si="19"/>
        <v>110</v>
      </c>
      <c r="L25" s="31">
        <f t="shared" si="6"/>
        <v>261</v>
      </c>
      <c r="M25" s="44">
        <v>162</v>
      </c>
      <c r="N25" s="44">
        <v>99</v>
      </c>
      <c r="O25" s="31">
        <f t="shared" si="18"/>
        <v>28</v>
      </c>
      <c r="P25" s="44">
        <v>17</v>
      </c>
      <c r="Q25" s="44">
        <v>11</v>
      </c>
    </row>
    <row r="26" spans="1:17">
      <c r="A26" s="33" t="s">
        <v>20</v>
      </c>
      <c r="B26" s="30">
        <f t="shared" si="3"/>
        <v>3585</v>
      </c>
      <c r="C26" s="30">
        <f t="shared" si="3"/>
        <v>2087</v>
      </c>
      <c r="D26" s="30">
        <f t="shared" si="3"/>
        <v>1498</v>
      </c>
      <c r="E26" s="31">
        <f t="shared" si="4"/>
        <v>3110</v>
      </c>
      <c r="F26" s="42">
        <v>1660</v>
      </c>
      <c r="G26" s="42">
        <v>1450</v>
      </c>
      <c r="H26" s="42">
        <v>1816</v>
      </c>
      <c r="I26" s="40">
        <f t="shared" si="19"/>
        <v>475</v>
      </c>
      <c r="J26" s="40">
        <f t="shared" si="19"/>
        <v>427</v>
      </c>
      <c r="K26" s="40">
        <f t="shared" si="19"/>
        <v>48</v>
      </c>
      <c r="L26" s="31">
        <f t="shared" si="6"/>
        <v>464</v>
      </c>
      <c r="M26" s="44">
        <v>419</v>
      </c>
      <c r="N26" s="44">
        <v>45</v>
      </c>
      <c r="O26" s="31">
        <f t="shared" si="18"/>
        <v>11</v>
      </c>
      <c r="P26" s="44">
        <v>8</v>
      </c>
      <c r="Q26" s="44">
        <v>3</v>
      </c>
    </row>
    <row r="27" spans="1:17">
      <c r="A27" s="33" t="s">
        <v>21</v>
      </c>
      <c r="B27" s="30">
        <f t="shared" si="3"/>
        <v>3802</v>
      </c>
      <c r="C27" s="30">
        <f t="shared" si="3"/>
        <v>1948</v>
      </c>
      <c r="D27" s="30">
        <f t="shared" si="3"/>
        <v>1854</v>
      </c>
      <c r="E27" s="31">
        <f t="shared" si="4"/>
        <v>3631</v>
      </c>
      <c r="F27" s="42">
        <v>1817</v>
      </c>
      <c r="G27" s="42">
        <v>1814</v>
      </c>
      <c r="H27" s="42">
        <v>2158</v>
      </c>
      <c r="I27" s="40">
        <f t="shared" si="19"/>
        <v>171</v>
      </c>
      <c r="J27" s="40">
        <f t="shared" si="19"/>
        <v>131</v>
      </c>
      <c r="K27" s="40">
        <f t="shared" si="19"/>
        <v>40</v>
      </c>
      <c r="L27" s="31">
        <f t="shared" si="6"/>
        <v>163</v>
      </c>
      <c r="M27" s="44">
        <v>128</v>
      </c>
      <c r="N27" s="44">
        <v>35</v>
      </c>
      <c r="O27" s="31">
        <f t="shared" si="18"/>
        <v>8</v>
      </c>
      <c r="P27" s="44">
        <v>3</v>
      </c>
      <c r="Q27" s="44">
        <v>5</v>
      </c>
    </row>
    <row r="28" spans="1:17">
      <c r="A28" s="33" t="s">
        <v>22</v>
      </c>
      <c r="B28" s="30">
        <f t="shared" si="3"/>
        <v>13716</v>
      </c>
      <c r="C28" s="30">
        <f t="shared" si="3"/>
        <v>6814</v>
      </c>
      <c r="D28" s="30">
        <f t="shared" si="3"/>
        <v>6902</v>
      </c>
      <c r="E28" s="31">
        <f t="shared" si="4"/>
        <v>13608</v>
      </c>
      <c r="F28" s="42">
        <v>6752</v>
      </c>
      <c r="G28" s="42">
        <v>6856</v>
      </c>
      <c r="H28" s="42">
        <v>5698</v>
      </c>
      <c r="I28" s="40">
        <f t="shared" si="19"/>
        <v>108</v>
      </c>
      <c r="J28" s="40">
        <f t="shared" si="19"/>
        <v>62</v>
      </c>
      <c r="K28" s="40">
        <f t="shared" si="19"/>
        <v>46</v>
      </c>
      <c r="L28" s="31">
        <f t="shared" si="6"/>
        <v>92</v>
      </c>
      <c r="M28" s="44">
        <v>55</v>
      </c>
      <c r="N28" s="44">
        <v>37</v>
      </c>
      <c r="O28" s="31">
        <f t="shared" si="18"/>
        <v>16</v>
      </c>
      <c r="P28" s="44">
        <v>7</v>
      </c>
      <c r="Q28" s="44">
        <v>9</v>
      </c>
    </row>
    <row r="29" spans="1:17">
      <c r="A29" s="33" t="s">
        <v>23</v>
      </c>
      <c r="B29" s="30">
        <f t="shared" si="3"/>
        <v>4968</v>
      </c>
      <c r="C29" s="30">
        <f t="shared" si="3"/>
        <v>2531</v>
      </c>
      <c r="D29" s="30">
        <f t="shared" si="3"/>
        <v>2437</v>
      </c>
      <c r="E29" s="31">
        <f t="shared" si="4"/>
        <v>4885</v>
      </c>
      <c r="F29" s="42">
        <v>2471</v>
      </c>
      <c r="G29" s="42">
        <v>2414</v>
      </c>
      <c r="H29" s="42">
        <v>2545</v>
      </c>
      <c r="I29" s="40">
        <f t="shared" si="19"/>
        <v>83</v>
      </c>
      <c r="J29" s="40">
        <f t="shared" si="19"/>
        <v>60</v>
      </c>
      <c r="K29" s="40">
        <f t="shared" si="19"/>
        <v>23</v>
      </c>
      <c r="L29" s="31">
        <f t="shared" si="6"/>
        <v>71</v>
      </c>
      <c r="M29" s="44">
        <v>56</v>
      </c>
      <c r="N29" s="44">
        <v>15</v>
      </c>
      <c r="O29" s="31">
        <f t="shared" si="18"/>
        <v>12</v>
      </c>
      <c r="P29" s="44">
        <v>4</v>
      </c>
      <c r="Q29" s="44">
        <v>8</v>
      </c>
    </row>
    <row r="30" spans="1:17">
      <c r="A30" s="34" t="s">
        <v>24</v>
      </c>
      <c r="B30" s="30">
        <f t="shared" si="3"/>
        <v>41780</v>
      </c>
      <c r="C30" s="30">
        <f t="shared" si="3"/>
        <v>20685</v>
      </c>
      <c r="D30" s="30">
        <f t="shared" si="3"/>
        <v>21095</v>
      </c>
      <c r="E30" s="31">
        <f t="shared" si="4"/>
        <v>41024</v>
      </c>
      <c r="F30" s="42">
        <v>20290</v>
      </c>
      <c r="G30" s="42">
        <v>20734</v>
      </c>
      <c r="H30" s="42">
        <v>17062</v>
      </c>
      <c r="I30" s="40">
        <f t="shared" si="19"/>
        <v>756</v>
      </c>
      <c r="J30" s="40">
        <f t="shared" si="19"/>
        <v>395</v>
      </c>
      <c r="K30" s="40">
        <f t="shared" si="19"/>
        <v>361</v>
      </c>
      <c r="L30" s="31">
        <f t="shared" si="6"/>
        <v>694</v>
      </c>
      <c r="M30" s="44">
        <v>371</v>
      </c>
      <c r="N30" s="44">
        <v>323</v>
      </c>
      <c r="O30" s="31">
        <f t="shared" si="18"/>
        <v>62</v>
      </c>
      <c r="P30" s="44">
        <v>24</v>
      </c>
      <c r="Q30" s="44">
        <v>38</v>
      </c>
    </row>
    <row r="31" spans="1:17">
      <c r="A31" s="34" t="s">
        <v>25</v>
      </c>
      <c r="B31" s="30">
        <f t="shared" si="3"/>
        <v>10979</v>
      </c>
      <c r="C31" s="30">
        <f t="shared" si="3"/>
        <v>5484</v>
      </c>
      <c r="D31" s="30">
        <f t="shared" si="3"/>
        <v>5495</v>
      </c>
      <c r="E31" s="31">
        <f t="shared" si="4"/>
        <v>10825</v>
      </c>
      <c r="F31" s="42">
        <v>5414</v>
      </c>
      <c r="G31" s="42">
        <v>5411</v>
      </c>
      <c r="H31" s="42">
        <v>6086</v>
      </c>
      <c r="I31" s="40">
        <f t="shared" si="19"/>
        <v>154</v>
      </c>
      <c r="J31" s="40">
        <f t="shared" si="19"/>
        <v>70</v>
      </c>
      <c r="K31" s="40">
        <f t="shared" si="19"/>
        <v>84</v>
      </c>
      <c r="L31" s="31">
        <f t="shared" si="6"/>
        <v>122</v>
      </c>
      <c r="M31" s="44">
        <v>52</v>
      </c>
      <c r="N31" s="44">
        <v>70</v>
      </c>
      <c r="O31" s="31">
        <f t="shared" si="18"/>
        <v>32</v>
      </c>
      <c r="P31" s="44">
        <v>18</v>
      </c>
      <c r="Q31" s="44">
        <v>14</v>
      </c>
    </row>
    <row r="32" spans="1:17">
      <c r="A32" s="34" t="s">
        <v>74</v>
      </c>
      <c r="B32" s="30">
        <f t="shared" si="3"/>
        <v>13308</v>
      </c>
      <c r="C32" s="30">
        <f t="shared" si="3"/>
        <v>6395</v>
      </c>
      <c r="D32" s="30">
        <f t="shared" si="3"/>
        <v>6913</v>
      </c>
      <c r="E32" s="31">
        <f t="shared" si="4"/>
        <v>13244</v>
      </c>
      <c r="F32" s="42">
        <v>6379</v>
      </c>
      <c r="G32" s="42">
        <v>6865</v>
      </c>
      <c r="H32" s="42">
        <v>6214</v>
      </c>
      <c r="I32" s="40">
        <f t="shared" si="19"/>
        <v>64</v>
      </c>
      <c r="J32" s="40">
        <f t="shared" si="19"/>
        <v>16</v>
      </c>
      <c r="K32" s="40">
        <f t="shared" si="19"/>
        <v>48</v>
      </c>
      <c r="L32" s="31">
        <f t="shared" si="6"/>
        <v>46</v>
      </c>
      <c r="M32" s="44">
        <v>9</v>
      </c>
      <c r="N32" s="44">
        <v>37</v>
      </c>
      <c r="O32" s="31">
        <f t="shared" si="18"/>
        <v>18</v>
      </c>
      <c r="P32" s="44">
        <v>7</v>
      </c>
      <c r="Q32" s="44">
        <v>11</v>
      </c>
    </row>
    <row r="33" spans="1:17">
      <c r="A33" s="34" t="s">
        <v>26</v>
      </c>
      <c r="B33" s="30">
        <f t="shared" si="3"/>
        <v>8442</v>
      </c>
      <c r="C33" s="30">
        <f t="shared" si="3"/>
        <v>4086</v>
      </c>
      <c r="D33" s="30">
        <f t="shared" si="3"/>
        <v>4356</v>
      </c>
      <c r="E33" s="31">
        <f t="shared" si="4"/>
        <v>8390</v>
      </c>
      <c r="F33" s="42">
        <v>4065</v>
      </c>
      <c r="G33" s="42">
        <v>4325</v>
      </c>
      <c r="H33" s="42">
        <v>3992</v>
      </c>
      <c r="I33" s="40">
        <f t="shared" si="19"/>
        <v>52</v>
      </c>
      <c r="J33" s="40">
        <f t="shared" si="19"/>
        <v>21</v>
      </c>
      <c r="K33" s="40">
        <f t="shared" si="19"/>
        <v>31</v>
      </c>
      <c r="L33" s="31">
        <f t="shared" si="6"/>
        <v>42</v>
      </c>
      <c r="M33" s="44">
        <v>13</v>
      </c>
      <c r="N33" s="44">
        <v>29</v>
      </c>
      <c r="O33" s="31">
        <f t="shared" si="18"/>
        <v>10</v>
      </c>
      <c r="P33" s="44">
        <v>8</v>
      </c>
      <c r="Q33" s="44">
        <v>2</v>
      </c>
    </row>
    <row r="34" spans="1:17">
      <c r="A34" s="34" t="s">
        <v>27</v>
      </c>
      <c r="B34" s="30">
        <f t="shared" si="3"/>
        <v>9036</v>
      </c>
      <c r="C34" s="30">
        <f t="shared" si="3"/>
        <v>4382</v>
      </c>
      <c r="D34" s="30">
        <f t="shared" si="3"/>
        <v>4654</v>
      </c>
      <c r="E34" s="31">
        <f t="shared" si="4"/>
        <v>9001</v>
      </c>
      <c r="F34" s="42">
        <v>4374</v>
      </c>
      <c r="G34" s="42">
        <v>4627</v>
      </c>
      <c r="H34" s="42">
        <v>4381</v>
      </c>
      <c r="I34" s="40">
        <f t="shared" si="19"/>
        <v>35</v>
      </c>
      <c r="J34" s="40">
        <f t="shared" si="19"/>
        <v>8</v>
      </c>
      <c r="K34" s="40">
        <f t="shared" si="19"/>
        <v>27</v>
      </c>
      <c r="L34" s="31">
        <f t="shared" si="6"/>
        <v>26</v>
      </c>
      <c r="M34" s="44">
        <v>5</v>
      </c>
      <c r="N34" s="44">
        <v>21</v>
      </c>
      <c r="O34" s="31">
        <f t="shared" si="18"/>
        <v>9</v>
      </c>
      <c r="P34" s="44">
        <v>3</v>
      </c>
      <c r="Q34" s="44">
        <v>6</v>
      </c>
    </row>
    <row r="35" spans="1:17">
      <c r="A35" s="37" t="s">
        <v>85</v>
      </c>
      <c r="B35" s="30">
        <f>(E35+I35)</f>
        <v>19030</v>
      </c>
      <c r="C35" s="30">
        <f>(F35+J35)</f>
        <v>9401</v>
      </c>
      <c r="D35" s="30">
        <f>(G35+K35)</f>
        <v>9629</v>
      </c>
      <c r="E35" s="31">
        <f>SUM(F35:G35)</f>
        <v>18954</v>
      </c>
      <c r="F35" s="42">
        <v>9379</v>
      </c>
      <c r="G35" s="42">
        <v>9575</v>
      </c>
      <c r="H35" s="42">
        <v>8570</v>
      </c>
      <c r="I35" s="40">
        <f t="shared" si="19"/>
        <v>76</v>
      </c>
      <c r="J35" s="40">
        <f t="shared" si="19"/>
        <v>22</v>
      </c>
      <c r="K35" s="40">
        <f t="shared" si="19"/>
        <v>54</v>
      </c>
      <c r="L35" s="31">
        <f t="shared" si="6"/>
        <v>68</v>
      </c>
      <c r="M35" s="44">
        <v>19</v>
      </c>
      <c r="N35" s="44">
        <v>49</v>
      </c>
      <c r="O35" s="31">
        <f t="shared" si="18"/>
        <v>8</v>
      </c>
      <c r="P35" s="44">
        <v>3</v>
      </c>
      <c r="Q35" s="44">
        <v>5</v>
      </c>
    </row>
    <row r="36" spans="1:17">
      <c r="A36" s="37" t="s">
        <v>86</v>
      </c>
      <c r="B36" s="30">
        <f t="shared" si="3"/>
        <v>18430</v>
      </c>
      <c r="C36" s="30">
        <f t="shared" si="3"/>
        <v>9153</v>
      </c>
      <c r="D36" s="30">
        <f t="shared" si="3"/>
        <v>9277</v>
      </c>
      <c r="E36" s="31">
        <f t="shared" si="4"/>
        <v>18196</v>
      </c>
      <c r="F36" s="42">
        <v>9023</v>
      </c>
      <c r="G36" s="42">
        <v>9173</v>
      </c>
      <c r="H36" s="42">
        <v>10439</v>
      </c>
      <c r="I36" s="40">
        <f t="shared" si="19"/>
        <v>234</v>
      </c>
      <c r="J36" s="40">
        <f t="shared" si="19"/>
        <v>130</v>
      </c>
      <c r="K36" s="40">
        <f t="shared" si="19"/>
        <v>104</v>
      </c>
      <c r="L36" s="31">
        <f t="shared" si="6"/>
        <v>189</v>
      </c>
      <c r="M36" s="44">
        <v>105</v>
      </c>
      <c r="N36" s="44">
        <v>84</v>
      </c>
      <c r="O36" s="31">
        <f t="shared" si="18"/>
        <v>45</v>
      </c>
      <c r="P36" s="44">
        <v>25</v>
      </c>
      <c r="Q36" s="44">
        <v>20</v>
      </c>
    </row>
    <row r="37" spans="1:17">
      <c r="A37" s="34" t="s">
        <v>28</v>
      </c>
      <c r="B37" s="30">
        <f t="shared" si="3"/>
        <v>6669</v>
      </c>
      <c r="C37" s="30">
        <f t="shared" si="3"/>
        <v>3348</v>
      </c>
      <c r="D37" s="30">
        <f t="shared" si="3"/>
        <v>3321</v>
      </c>
      <c r="E37" s="31">
        <f t="shared" si="4"/>
        <v>6585</v>
      </c>
      <c r="F37" s="42">
        <v>3300</v>
      </c>
      <c r="G37" s="42">
        <v>3285</v>
      </c>
      <c r="H37" s="42">
        <v>3578</v>
      </c>
      <c r="I37" s="40">
        <f t="shared" si="19"/>
        <v>84</v>
      </c>
      <c r="J37" s="40">
        <f t="shared" si="19"/>
        <v>48</v>
      </c>
      <c r="K37" s="40">
        <f t="shared" si="19"/>
        <v>36</v>
      </c>
      <c r="L37" s="31">
        <f t="shared" si="6"/>
        <v>70</v>
      </c>
      <c r="M37" s="44">
        <v>42</v>
      </c>
      <c r="N37" s="44">
        <v>28</v>
      </c>
      <c r="O37" s="31">
        <f t="shared" si="18"/>
        <v>14</v>
      </c>
      <c r="P37" s="44">
        <v>6</v>
      </c>
      <c r="Q37" s="44">
        <v>8</v>
      </c>
    </row>
    <row r="38" spans="1:17">
      <c r="A38" s="33" t="s">
        <v>29</v>
      </c>
      <c r="B38" s="30">
        <f t="shared" si="3"/>
        <v>11650</v>
      </c>
      <c r="C38" s="30">
        <f t="shared" si="3"/>
        <v>5789</v>
      </c>
      <c r="D38" s="30">
        <f t="shared" si="3"/>
        <v>5861</v>
      </c>
      <c r="E38" s="31">
        <f t="shared" si="4"/>
        <v>11434</v>
      </c>
      <c r="F38" s="42">
        <v>5687</v>
      </c>
      <c r="G38" s="42">
        <v>5747</v>
      </c>
      <c r="H38" s="42">
        <v>6108</v>
      </c>
      <c r="I38" s="40">
        <f t="shared" si="19"/>
        <v>216</v>
      </c>
      <c r="J38" s="40">
        <f t="shared" si="19"/>
        <v>102</v>
      </c>
      <c r="K38" s="40">
        <f t="shared" si="19"/>
        <v>114</v>
      </c>
      <c r="L38" s="31">
        <f t="shared" si="6"/>
        <v>183</v>
      </c>
      <c r="M38" s="44">
        <v>85</v>
      </c>
      <c r="N38" s="44">
        <v>98</v>
      </c>
      <c r="O38" s="31">
        <f t="shared" si="18"/>
        <v>33</v>
      </c>
      <c r="P38" s="44">
        <v>17</v>
      </c>
      <c r="Q38" s="44">
        <v>16</v>
      </c>
    </row>
    <row r="39" spans="1:17">
      <c r="A39" s="25" t="s">
        <v>71</v>
      </c>
      <c r="B39" s="26">
        <f t="shared" si="3"/>
        <v>182140</v>
      </c>
      <c r="C39" s="26">
        <f t="shared" si="3"/>
        <v>91043</v>
      </c>
      <c r="D39" s="26">
        <f t="shared" si="3"/>
        <v>91097</v>
      </c>
      <c r="E39" s="27">
        <f t="shared" si="4"/>
        <v>179026</v>
      </c>
      <c r="F39" s="32">
        <f>SUM(F40:F51)</f>
        <v>89245</v>
      </c>
      <c r="G39" s="32">
        <f t="shared" ref="G39:H39" si="20">SUM(G40:G51)</f>
        <v>89781</v>
      </c>
      <c r="H39" s="32">
        <f t="shared" si="20"/>
        <v>82870</v>
      </c>
      <c r="I39" s="45">
        <f>SUM(I40:I51)</f>
        <v>3114</v>
      </c>
      <c r="J39" s="45">
        <f t="shared" ref="J39:K39" si="21">SUM(J40:J51)</f>
        <v>1798</v>
      </c>
      <c r="K39" s="45">
        <f t="shared" si="21"/>
        <v>1316</v>
      </c>
      <c r="L39" s="45">
        <f>SUM(L40:L51)</f>
        <v>2631</v>
      </c>
      <c r="M39" s="45">
        <f t="shared" ref="M39:N39" si="22">SUM(M40:M51)</f>
        <v>1537</v>
      </c>
      <c r="N39" s="45">
        <f t="shared" si="22"/>
        <v>1094</v>
      </c>
      <c r="O39" s="45">
        <f>SUM(O40:O51)</f>
        <v>483</v>
      </c>
      <c r="P39" s="45">
        <f t="shared" ref="P39:Q39" si="23">SUM(P40:P51)</f>
        <v>261</v>
      </c>
      <c r="Q39" s="45">
        <f t="shared" si="23"/>
        <v>222</v>
      </c>
    </row>
    <row r="40" spans="1:17">
      <c r="A40" s="33" t="s">
        <v>30</v>
      </c>
      <c r="B40" s="30">
        <f t="shared" si="3"/>
        <v>60181</v>
      </c>
      <c r="C40" s="30">
        <f t="shared" si="3"/>
        <v>30206</v>
      </c>
      <c r="D40" s="30">
        <f t="shared" si="3"/>
        <v>29975</v>
      </c>
      <c r="E40" s="31">
        <f t="shared" si="4"/>
        <v>59528</v>
      </c>
      <c r="F40" s="42">
        <v>29845</v>
      </c>
      <c r="G40" s="42">
        <v>29683</v>
      </c>
      <c r="H40" s="42">
        <v>25223</v>
      </c>
      <c r="I40" s="40">
        <f>L40+O40</f>
        <v>653</v>
      </c>
      <c r="J40" s="40">
        <f>M40+P40</f>
        <v>361</v>
      </c>
      <c r="K40" s="40">
        <f>N40+Q40</f>
        <v>292</v>
      </c>
      <c r="L40" s="31">
        <f>M40+N40</f>
        <v>576</v>
      </c>
      <c r="M40" s="44">
        <v>324</v>
      </c>
      <c r="N40" s="44">
        <v>252</v>
      </c>
      <c r="O40" s="31">
        <f>P40+Q40</f>
        <v>77</v>
      </c>
      <c r="P40" s="44">
        <v>37</v>
      </c>
      <c r="Q40" s="44">
        <v>40</v>
      </c>
    </row>
    <row r="41" spans="1:17">
      <c r="A41" s="34" t="s">
        <v>31</v>
      </c>
      <c r="B41" s="30">
        <f t="shared" si="3"/>
        <v>9620</v>
      </c>
      <c r="C41" s="30">
        <f t="shared" si="3"/>
        <v>4702</v>
      </c>
      <c r="D41" s="30">
        <f t="shared" si="3"/>
        <v>4918</v>
      </c>
      <c r="E41" s="31">
        <f t="shared" si="4"/>
        <v>9554</v>
      </c>
      <c r="F41" s="42">
        <v>4682</v>
      </c>
      <c r="G41" s="42">
        <v>4872</v>
      </c>
      <c r="H41" s="42">
        <v>5092</v>
      </c>
      <c r="I41" s="40">
        <f t="shared" ref="I41:K51" si="24">L41+O41</f>
        <v>66</v>
      </c>
      <c r="J41" s="40">
        <f t="shared" si="24"/>
        <v>20</v>
      </c>
      <c r="K41" s="40">
        <f t="shared" si="24"/>
        <v>46</v>
      </c>
      <c r="L41" s="31">
        <f t="shared" si="6"/>
        <v>48</v>
      </c>
      <c r="M41" s="44">
        <v>12</v>
      </c>
      <c r="N41" s="44">
        <v>36</v>
      </c>
      <c r="O41" s="31">
        <f t="shared" ref="O41:O51" si="25">P41+Q41</f>
        <v>18</v>
      </c>
      <c r="P41" s="44">
        <v>8</v>
      </c>
      <c r="Q41" s="44">
        <v>10</v>
      </c>
    </row>
    <row r="42" spans="1:17">
      <c r="A42" s="34" t="s">
        <v>32</v>
      </c>
      <c r="B42" s="30">
        <f t="shared" si="3"/>
        <v>9584</v>
      </c>
      <c r="C42" s="30">
        <f t="shared" si="3"/>
        <v>4693</v>
      </c>
      <c r="D42" s="30">
        <f t="shared" si="3"/>
        <v>4891</v>
      </c>
      <c r="E42" s="31">
        <f t="shared" si="4"/>
        <v>9531</v>
      </c>
      <c r="F42" s="42">
        <v>4675</v>
      </c>
      <c r="G42" s="42">
        <v>4856</v>
      </c>
      <c r="H42" s="42">
        <v>4482</v>
      </c>
      <c r="I42" s="40">
        <f t="shared" si="24"/>
        <v>53</v>
      </c>
      <c r="J42" s="40">
        <f t="shared" si="24"/>
        <v>18</v>
      </c>
      <c r="K42" s="40">
        <f t="shared" si="24"/>
        <v>35</v>
      </c>
      <c r="L42" s="31">
        <f t="shared" si="6"/>
        <v>38</v>
      </c>
      <c r="M42" s="44">
        <v>12</v>
      </c>
      <c r="N42" s="44">
        <v>26</v>
      </c>
      <c r="O42" s="31">
        <f t="shared" si="25"/>
        <v>15</v>
      </c>
      <c r="P42" s="44">
        <v>6</v>
      </c>
      <c r="Q42" s="44">
        <v>9</v>
      </c>
    </row>
    <row r="43" spans="1:17">
      <c r="A43" s="34" t="s">
        <v>75</v>
      </c>
      <c r="B43" s="30">
        <f>(E43+I43)</f>
        <v>16017</v>
      </c>
      <c r="C43" s="30">
        <f t="shared" si="3"/>
        <v>7898</v>
      </c>
      <c r="D43" s="30">
        <f t="shared" si="3"/>
        <v>8119</v>
      </c>
      <c r="E43" s="31">
        <f t="shared" si="4"/>
        <v>15859</v>
      </c>
      <c r="F43" s="42">
        <v>7827</v>
      </c>
      <c r="G43" s="42">
        <v>8032</v>
      </c>
      <c r="H43" s="42">
        <v>7724</v>
      </c>
      <c r="I43" s="40">
        <f t="shared" si="24"/>
        <v>158</v>
      </c>
      <c r="J43" s="40">
        <f t="shared" si="24"/>
        <v>71</v>
      </c>
      <c r="K43" s="40">
        <f t="shared" si="24"/>
        <v>87</v>
      </c>
      <c r="L43" s="31">
        <f t="shared" si="6"/>
        <v>112</v>
      </c>
      <c r="M43" s="44">
        <v>44</v>
      </c>
      <c r="N43" s="44">
        <v>68</v>
      </c>
      <c r="O43" s="31">
        <f t="shared" si="25"/>
        <v>46</v>
      </c>
      <c r="P43" s="44">
        <v>27</v>
      </c>
      <c r="Q43" s="44">
        <v>19</v>
      </c>
    </row>
    <row r="44" spans="1:17">
      <c r="A44" s="34" t="s">
        <v>33</v>
      </c>
      <c r="B44" s="30">
        <f t="shared" ref="B44:B51" si="26">(E44+I44)</f>
        <v>5259</v>
      </c>
      <c r="C44" s="30">
        <f t="shared" si="3"/>
        <v>2657</v>
      </c>
      <c r="D44" s="30">
        <f t="shared" si="3"/>
        <v>2602</v>
      </c>
      <c r="E44" s="31">
        <f t="shared" si="4"/>
        <v>5202</v>
      </c>
      <c r="F44" s="42">
        <v>2630</v>
      </c>
      <c r="G44" s="42">
        <v>2572</v>
      </c>
      <c r="H44" s="42">
        <v>2809</v>
      </c>
      <c r="I44" s="40">
        <f t="shared" si="24"/>
        <v>57</v>
      </c>
      <c r="J44" s="40">
        <f t="shared" si="24"/>
        <v>27</v>
      </c>
      <c r="K44" s="40">
        <f t="shared" si="24"/>
        <v>30</v>
      </c>
      <c r="L44" s="31">
        <f t="shared" si="6"/>
        <v>35</v>
      </c>
      <c r="M44" s="44">
        <v>12</v>
      </c>
      <c r="N44" s="44">
        <v>23</v>
      </c>
      <c r="O44" s="31">
        <f t="shared" si="25"/>
        <v>22</v>
      </c>
      <c r="P44" s="44">
        <v>15</v>
      </c>
      <c r="Q44" s="44">
        <v>7</v>
      </c>
    </row>
    <row r="45" spans="1:17">
      <c r="A45" s="33" t="s">
        <v>34</v>
      </c>
      <c r="B45" s="30">
        <f t="shared" si="26"/>
        <v>10514</v>
      </c>
      <c r="C45" s="30">
        <f t="shared" si="3"/>
        <v>5231</v>
      </c>
      <c r="D45" s="30">
        <f t="shared" si="3"/>
        <v>5283</v>
      </c>
      <c r="E45" s="31">
        <f t="shared" si="4"/>
        <v>10339</v>
      </c>
      <c r="F45" s="42">
        <v>5163</v>
      </c>
      <c r="G45" s="42">
        <v>5176</v>
      </c>
      <c r="H45" s="42">
        <v>5424</v>
      </c>
      <c r="I45" s="40">
        <f t="shared" si="24"/>
        <v>175</v>
      </c>
      <c r="J45" s="40">
        <f t="shared" si="24"/>
        <v>68</v>
      </c>
      <c r="K45" s="40">
        <f t="shared" si="24"/>
        <v>107</v>
      </c>
      <c r="L45" s="31">
        <f t="shared" si="6"/>
        <v>144</v>
      </c>
      <c r="M45" s="44">
        <v>54</v>
      </c>
      <c r="N45" s="44">
        <v>90</v>
      </c>
      <c r="O45" s="31">
        <f t="shared" si="25"/>
        <v>31</v>
      </c>
      <c r="P45" s="44">
        <v>14</v>
      </c>
      <c r="Q45" s="44">
        <v>17</v>
      </c>
    </row>
    <row r="46" spans="1:17">
      <c r="A46" s="33" t="s">
        <v>35</v>
      </c>
      <c r="B46" s="30">
        <f t="shared" si="26"/>
        <v>32641</v>
      </c>
      <c r="C46" s="30">
        <f t="shared" si="3"/>
        <v>16070</v>
      </c>
      <c r="D46" s="30">
        <f t="shared" si="3"/>
        <v>16571</v>
      </c>
      <c r="E46" s="31">
        <f t="shared" si="4"/>
        <v>32413</v>
      </c>
      <c r="F46" s="42">
        <v>15944</v>
      </c>
      <c r="G46" s="42">
        <v>16469</v>
      </c>
      <c r="H46" s="42">
        <v>12771</v>
      </c>
      <c r="I46" s="40">
        <f t="shared" si="24"/>
        <v>228</v>
      </c>
      <c r="J46" s="40">
        <f t="shared" si="24"/>
        <v>126</v>
      </c>
      <c r="K46" s="40">
        <f t="shared" si="24"/>
        <v>102</v>
      </c>
      <c r="L46" s="31">
        <f t="shared" si="6"/>
        <v>164</v>
      </c>
      <c r="M46" s="44">
        <v>98</v>
      </c>
      <c r="N46" s="44">
        <v>66</v>
      </c>
      <c r="O46" s="31">
        <f t="shared" si="25"/>
        <v>64</v>
      </c>
      <c r="P46" s="44">
        <v>28</v>
      </c>
      <c r="Q46" s="44">
        <v>36</v>
      </c>
    </row>
    <row r="47" spans="1:17">
      <c r="A47" s="33" t="s">
        <v>36</v>
      </c>
      <c r="B47" s="30">
        <f t="shared" si="26"/>
        <v>8711</v>
      </c>
      <c r="C47" s="30">
        <f t="shared" si="3"/>
        <v>4400</v>
      </c>
      <c r="D47" s="30">
        <f t="shared" si="3"/>
        <v>4311</v>
      </c>
      <c r="E47" s="31">
        <f t="shared" si="4"/>
        <v>8629</v>
      </c>
      <c r="F47" s="42">
        <v>4366</v>
      </c>
      <c r="G47" s="42">
        <v>4263</v>
      </c>
      <c r="H47" s="42">
        <v>4433</v>
      </c>
      <c r="I47" s="40">
        <f t="shared" si="24"/>
        <v>82</v>
      </c>
      <c r="J47" s="40">
        <f t="shared" si="24"/>
        <v>34</v>
      </c>
      <c r="K47" s="40">
        <f t="shared" si="24"/>
        <v>48</v>
      </c>
      <c r="L47" s="31">
        <f t="shared" si="6"/>
        <v>66</v>
      </c>
      <c r="M47" s="44">
        <v>27</v>
      </c>
      <c r="N47" s="44">
        <v>39</v>
      </c>
      <c r="O47" s="31">
        <f t="shared" si="25"/>
        <v>16</v>
      </c>
      <c r="P47" s="44">
        <v>7</v>
      </c>
      <c r="Q47" s="44">
        <v>9</v>
      </c>
    </row>
    <row r="48" spans="1:17">
      <c r="A48" s="33" t="s">
        <v>37</v>
      </c>
      <c r="B48" s="30">
        <f t="shared" si="26"/>
        <v>8603</v>
      </c>
      <c r="C48" s="30">
        <f t="shared" si="3"/>
        <v>4283</v>
      </c>
      <c r="D48" s="30">
        <f t="shared" si="3"/>
        <v>4320</v>
      </c>
      <c r="E48" s="31">
        <f t="shared" si="4"/>
        <v>8230</v>
      </c>
      <c r="F48" s="42">
        <v>4099</v>
      </c>
      <c r="G48" s="42">
        <v>4131</v>
      </c>
      <c r="H48" s="42">
        <v>4587</v>
      </c>
      <c r="I48" s="40">
        <f t="shared" si="24"/>
        <v>373</v>
      </c>
      <c r="J48" s="40">
        <f t="shared" si="24"/>
        <v>184</v>
      </c>
      <c r="K48" s="40">
        <f t="shared" si="24"/>
        <v>189</v>
      </c>
      <c r="L48" s="31">
        <f t="shared" si="6"/>
        <v>338</v>
      </c>
      <c r="M48" s="44">
        <v>164</v>
      </c>
      <c r="N48" s="44">
        <v>174</v>
      </c>
      <c r="O48" s="31">
        <f t="shared" si="25"/>
        <v>35</v>
      </c>
      <c r="P48" s="44">
        <v>20</v>
      </c>
      <c r="Q48" s="44">
        <v>15</v>
      </c>
    </row>
    <row r="49" spans="1:17">
      <c r="A49" s="33" t="s">
        <v>38</v>
      </c>
      <c r="B49" s="30">
        <f t="shared" si="26"/>
        <v>8226</v>
      </c>
      <c r="C49" s="30">
        <f t="shared" si="3"/>
        <v>4085</v>
      </c>
      <c r="D49" s="30">
        <f t="shared" si="3"/>
        <v>4141</v>
      </c>
      <c r="E49" s="31">
        <f t="shared" si="4"/>
        <v>8123</v>
      </c>
      <c r="F49" s="42">
        <v>4049</v>
      </c>
      <c r="G49" s="42">
        <v>4074</v>
      </c>
      <c r="H49" s="42">
        <v>4232</v>
      </c>
      <c r="I49" s="40">
        <f t="shared" si="24"/>
        <v>103</v>
      </c>
      <c r="J49" s="40">
        <f t="shared" si="24"/>
        <v>36</v>
      </c>
      <c r="K49" s="40">
        <f t="shared" si="24"/>
        <v>67</v>
      </c>
      <c r="L49" s="31">
        <f t="shared" si="6"/>
        <v>82</v>
      </c>
      <c r="M49" s="44">
        <v>26</v>
      </c>
      <c r="N49" s="44">
        <v>56</v>
      </c>
      <c r="O49" s="31">
        <f t="shared" si="25"/>
        <v>21</v>
      </c>
      <c r="P49" s="44">
        <v>10</v>
      </c>
      <c r="Q49" s="44">
        <v>11</v>
      </c>
    </row>
    <row r="50" spans="1:17">
      <c r="A50" s="33" t="s">
        <v>39</v>
      </c>
      <c r="B50" s="30">
        <f t="shared" si="26"/>
        <v>9028</v>
      </c>
      <c r="C50" s="30">
        <f t="shared" si="3"/>
        <v>4534</v>
      </c>
      <c r="D50" s="30">
        <f t="shared" si="3"/>
        <v>4494</v>
      </c>
      <c r="E50" s="31">
        <f t="shared" si="4"/>
        <v>8765</v>
      </c>
      <c r="F50" s="42">
        <v>4381</v>
      </c>
      <c r="G50" s="42">
        <v>4384</v>
      </c>
      <c r="H50" s="42">
        <v>4369</v>
      </c>
      <c r="I50" s="40">
        <f t="shared" si="24"/>
        <v>263</v>
      </c>
      <c r="J50" s="40">
        <f t="shared" si="24"/>
        <v>153</v>
      </c>
      <c r="K50" s="40">
        <f t="shared" si="24"/>
        <v>110</v>
      </c>
      <c r="L50" s="31">
        <f t="shared" si="6"/>
        <v>204</v>
      </c>
      <c r="M50" s="44">
        <v>118</v>
      </c>
      <c r="N50" s="44">
        <v>86</v>
      </c>
      <c r="O50" s="31">
        <f t="shared" si="25"/>
        <v>59</v>
      </c>
      <c r="P50" s="44">
        <v>35</v>
      </c>
      <c r="Q50" s="44">
        <v>24</v>
      </c>
    </row>
    <row r="51" spans="1:17">
      <c r="A51" s="33" t="s">
        <v>40</v>
      </c>
      <c r="B51" s="30">
        <f t="shared" si="26"/>
        <v>3756</v>
      </c>
      <c r="C51" s="30">
        <f t="shared" si="3"/>
        <v>2284</v>
      </c>
      <c r="D51" s="30">
        <f t="shared" si="3"/>
        <v>1472</v>
      </c>
      <c r="E51" s="31">
        <f t="shared" si="4"/>
        <v>2853</v>
      </c>
      <c r="F51" s="42">
        <v>1584</v>
      </c>
      <c r="G51" s="42">
        <v>1269</v>
      </c>
      <c r="H51" s="42">
        <v>1724</v>
      </c>
      <c r="I51" s="40">
        <f t="shared" si="24"/>
        <v>903</v>
      </c>
      <c r="J51" s="40">
        <f t="shared" si="24"/>
        <v>700</v>
      </c>
      <c r="K51" s="40">
        <f t="shared" si="24"/>
        <v>203</v>
      </c>
      <c r="L51" s="31">
        <f t="shared" si="6"/>
        <v>824</v>
      </c>
      <c r="M51" s="44">
        <v>646</v>
      </c>
      <c r="N51" s="44">
        <v>178</v>
      </c>
      <c r="O51" s="31">
        <f t="shared" si="25"/>
        <v>79</v>
      </c>
      <c r="P51" s="44">
        <v>54</v>
      </c>
      <c r="Q51" s="44">
        <v>25</v>
      </c>
    </row>
    <row r="52" spans="1:17">
      <c r="A52" s="25" t="s">
        <v>72</v>
      </c>
      <c r="B52" s="26">
        <f t="shared" si="3"/>
        <v>194609</v>
      </c>
      <c r="C52" s="26">
        <f t="shared" si="3"/>
        <v>100953</v>
      </c>
      <c r="D52" s="26">
        <f t="shared" si="3"/>
        <v>93656</v>
      </c>
      <c r="E52" s="27">
        <f t="shared" si="4"/>
        <v>188903</v>
      </c>
      <c r="F52" s="32">
        <f t="shared" ref="F52:H52" si="27">SUM(F53:F65)</f>
        <v>97248</v>
      </c>
      <c r="G52" s="32">
        <f t="shared" si="27"/>
        <v>91655</v>
      </c>
      <c r="H52" s="32">
        <f t="shared" si="27"/>
        <v>85802</v>
      </c>
      <c r="I52" s="45">
        <f>SUM(I53:I65)</f>
        <v>5706</v>
      </c>
      <c r="J52" s="45">
        <f t="shared" ref="J52:K52" si="28">SUM(J53:J65)</f>
        <v>3705</v>
      </c>
      <c r="K52" s="45">
        <f t="shared" si="28"/>
        <v>2001</v>
      </c>
      <c r="L52" s="45">
        <f>SUM(L53:L65)</f>
        <v>4603</v>
      </c>
      <c r="M52" s="45">
        <f t="shared" ref="M52:N52" si="29">SUM(M53:M65)</f>
        <v>3125</v>
      </c>
      <c r="N52" s="45">
        <f t="shared" si="29"/>
        <v>1478</v>
      </c>
      <c r="O52" s="45">
        <f>SUM(O53:O65)</f>
        <v>1103</v>
      </c>
      <c r="P52" s="45">
        <f t="shared" ref="P52:Q52" si="30">SUM(P53:P65)</f>
        <v>580</v>
      </c>
      <c r="Q52" s="45">
        <f t="shared" si="30"/>
        <v>523</v>
      </c>
    </row>
    <row r="53" spans="1:17">
      <c r="A53" s="33" t="s">
        <v>41</v>
      </c>
      <c r="B53" s="30">
        <f t="shared" si="3"/>
        <v>15767</v>
      </c>
      <c r="C53" s="30">
        <f t="shared" si="3"/>
        <v>8166</v>
      </c>
      <c r="D53" s="30">
        <f t="shared" si="3"/>
        <v>7601</v>
      </c>
      <c r="E53" s="31">
        <f t="shared" si="4"/>
        <v>15484</v>
      </c>
      <c r="F53" s="42">
        <v>8018</v>
      </c>
      <c r="G53" s="42">
        <v>7466</v>
      </c>
      <c r="H53" s="42">
        <v>7542</v>
      </c>
      <c r="I53" s="40">
        <f>L53+O53</f>
        <v>283</v>
      </c>
      <c r="J53" s="40">
        <f>M53+P53</f>
        <v>148</v>
      </c>
      <c r="K53" s="40">
        <f>N53+Q53</f>
        <v>135</v>
      </c>
      <c r="L53" s="31">
        <f t="shared" si="6"/>
        <v>252</v>
      </c>
      <c r="M53" s="44">
        <v>142</v>
      </c>
      <c r="N53" s="44">
        <v>110</v>
      </c>
      <c r="O53" s="31">
        <f t="shared" ref="O53:O65" si="31">P53+Q53</f>
        <v>31</v>
      </c>
      <c r="P53" s="44">
        <v>6</v>
      </c>
      <c r="Q53" s="44">
        <v>25</v>
      </c>
    </row>
    <row r="54" spans="1:17">
      <c r="A54" s="33" t="s">
        <v>42</v>
      </c>
      <c r="B54" s="30">
        <f t="shared" si="3"/>
        <v>7921</v>
      </c>
      <c r="C54" s="30">
        <f t="shared" si="3"/>
        <v>3928</v>
      </c>
      <c r="D54" s="30">
        <f t="shared" si="3"/>
        <v>3993</v>
      </c>
      <c r="E54" s="31">
        <f t="shared" si="4"/>
        <v>7821</v>
      </c>
      <c r="F54" s="42">
        <v>3883</v>
      </c>
      <c r="G54" s="42">
        <v>3938</v>
      </c>
      <c r="H54" s="42">
        <v>4224</v>
      </c>
      <c r="I54" s="40">
        <f t="shared" ref="I54:K65" si="32">L54+O54</f>
        <v>100</v>
      </c>
      <c r="J54" s="40">
        <f t="shared" si="32"/>
        <v>45</v>
      </c>
      <c r="K54" s="40">
        <f t="shared" si="32"/>
        <v>55</v>
      </c>
      <c r="L54" s="31">
        <f t="shared" si="6"/>
        <v>84</v>
      </c>
      <c r="M54" s="44">
        <v>38</v>
      </c>
      <c r="N54" s="44">
        <v>46</v>
      </c>
      <c r="O54" s="31">
        <f t="shared" si="31"/>
        <v>16</v>
      </c>
      <c r="P54" s="44">
        <v>7</v>
      </c>
      <c r="Q54" s="44">
        <v>9</v>
      </c>
    </row>
    <row r="55" spans="1:17">
      <c r="A55" s="33" t="s">
        <v>43</v>
      </c>
      <c r="B55" s="30">
        <f t="shared" si="3"/>
        <v>3485</v>
      </c>
      <c r="C55" s="30">
        <f t="shared" si="3"/>
        <v>1733</v>
      </c>
      <c r="D55" s="30">
        <f t="shared" si="3"/>
        <v>1752</v>
      </c>
      <c r="E55" s="31">
        <f t="shared" si="4"/>
        <v>3470</v>
      </c>
      <c r="F55" s="42">
        <v>1730</v>
      </c>
      <c r="G55" s="42">
        <v>1740</v>
      </c>
      <c r="H55" s="42">
        <v>1875</v>
      </c>
      <c r="I55" s="40">
        <f t="shared" si="32"/>
        <v>15</v>
      </c>
      <c r="J55" s="40">
        <f t="shared" si="32"/>
        <v>3</v>
      </c>
      <c r="K55" s="40">
        <f t="shared" si="32"/>
        <v>12</v>
      </c>
      <c r="L55" s="31">
        <f t="shared" si="6"/>
        <v>9</v>
      </c>
      <c r="M55" s="44">
        <v>2</v>
      </c>
      <c r="N55" s="44">
        <v>7</v>
      </c>
      <c r="O55" s="31">
        <f t="shared" si="31"/>
        <v>6</v>
      </c>
      <c r="P55" s="44">
        <v>1</v>
      </c>
      <c r="Q55" s="44">
        <v>5</v>
      </c>
    </row>
    <row r="56" spans="1:17">
      <c r="A56" s="33" t="s">
        <v>44</v>
      </c>
      <c r="B56" s="30">
        <f t="shared" si="3"/>
        <v>10577</v>
      </c>
      <c r="C56" s="30">
        <f t="shared" si="3"/>
        <v>5346</v>
      </c>
      <c r="D56" s="30">
        <f t="shared" si="3"/>
        <v>5231</v>
      </c>
      <c r="E56" s="31">
        <f t="shared" si="4"/>
        <v>10490</v>
      </c>
      <c r="F56" s="42">
        <v>5302</v>
      </c>
      <c r="G56" s="42">
        <v>5188</v>
      </c>
      <c r="H56" s="42">
        <v>4560</v>
      </c>
      <c r="I56" s="40">
        <f t="shared" si="32"/>
        <v>87</v>
      </c>
      <c r="J56" s="40">
        <f t="shared" si="32"/>
        <v>44</v>
      </c>
      <c r="K56" s="40">
        <f t="shared" si="32"/>
        <v>43</v>
      </c>
      <c r="L56" s="31">
        <f t="shared" si="6"/>
        <v>59</v>
      </c>
      <c r="M56" s="44">
        <v>32</v>
      </c>
      <c r="N56" s="44">
        <v>27</v>
      </c>
      <c r="O56" s="31">
        <f t="shared" si="31"/>
        <v>28</v>
      </c>
      <c r="P56" s="44">
        <v>12</v>
      </c>
      <c r="Q56" s="44">
        <v>16</v>
      </c>
    </row>
    <row r="57" spans="1:17">
      <c r="A57" s="33" t="s">
        <v>77</v>
      </c>
      <c r="B57" s="30">
        <f t="shared" si="3"/>
        <v>6951</v>
      </c>
      <c r="C57" s="30">
        <f t="shared" si="3"/>
        <v>3441</v>
      </c>
      <c r="D57" s="30">
        <f t="shared" si="3"/>
        <v>3510</v>
      </c>
      <c r="E57" s="31">
        <f t="shared" si="4"/>
        <v>6893</v>
      </c>
      <c r="F57" s="42">
        <v>3402</v>
      </c>
      <c r="G57" s="42">
        <v>3491</v>
      </c>
      <c r="H57" s="42">
        <v>3348</v>
      </c>
      <c r="I57" s="40">
        <f t="shared" si="32"/>
        <v>58</v>
      </c>
      <c r="J57" s="40">
        <f t="shared" si="32"/>
        <v>39</v>
      </c>
      <c r="K57" s="40">
        <f t="shared" si="32"/>
        <v>19</v>
      </c>
      <c r="L57" s="31">
        <f t="shared" si="6"/>
        <v>48</v>
      </c>
      <c r="M57" s="44">
        <v>34</v>
      </c>
      <c r="N57" s="44">
        <v>14</v>
      </c>
      <c r="O57" s="31">
        <f t="shared" si="31"/>
        <v>10</v>
      </c>
      <c r="P57" s="44">
        <v>5</v>
      </c>
      <c r="Q57" s="44">
        <v>5</v>
      </c>
    </row>
    <row r="58" spans="1:17">
      <c r="A58" s="33" t="s">
        <v>76</v>
      </c>
      <c r="B58" s="30">
        <f t="shared" si="3"/>
        <v>17331</v>
      </c>
      <c r="C58" s="30">
        <f t="shared" si="3"/>
        <v>8961</v>
      </c>
      <c r="D58" s="30">
        <f t="shared" si="3"/>
        <v>8370</v>
      </c>
      <c r="E58" s="31">
        <f t="shared" si="4"/>
        <v>17109</v>
      </c>
      <c r="F58" s="42">
        <v>8837</v>
      </c>
      <c r="G58" s="42">
        <v>8272</v>
      </c>
      <c r="H58" s="42">
        <v>7353</v>
      </c>
      <c r="I58" s="40">
        <f t="shared" si="32"/>
        <v>222</v>
      </c>
      <c r="J58" s="40">
        <f t="shared" si="32"/>
        <v>124</v>
      </c>
      <c r="K58" s="40">
        <f t="shared" si="32"/>
        <v>98</v>
      </c>
      <c r="L58" s="31">
        <f t="shared" si="6"/>
        <v>168</v>
      </c>
      <c r="M58" s="44">
        <v>100</v>
      </c>
      <c r="N58" s="44">
        <v>68</v>
      </c>
      <c r="O58" s="31">
        <f t="shared" si="31"/>
        <v>54</v>
      </c>
      <c r="P58" s="44">
        <v>24</v>
      </c>
      <c r="Q58" s="44">
        <v>30</v>
      </c>
    </row>
    <row r="59" spans="1:17">
      <c r="A59" s="33" t="s">
        <v>45</v>
      </c>
      <c r="B59" s="30">
        <f t="shared" si="3"/>
        <v>8408</v>
      </c>
      <c r="C59" s="30">
        <f t="shared" si="3"/>
        <v>4471</v>
      </c>
      <c r="D59" s="30">
        <f t="shared" si="3"/>
        <v>3937</v>
      </c>
      <c r="E59" s="31">
        <f t="shared" si="4"/>
        <v>8255</v>
      </c>
      <c r="F59" s="42">
        <v>4384</v>
      </c>
      <c r="G59" s="42">
        <v>3871</v>
      </c>
      <c r="H59" s="42">
        <v>4845</v>
      </c>
      <c r="I59" s="40">
        <f t="shared" si="32"/>
        <v>153</v>
      </c>
      <c r="J59" s="40">
        <f t="shared" si="32"/>
        <v>87</v>
      </c>
      <c r="K59" s="40">
        <f t="shared" si="32"/>
        <v>66</v>
      </c>
      <c r="L59" s="31">
        <f t="shared" si="6"/>
        <v>105</v>
      </c>
      <c r="M59" s="44">
        <v>62</v>
      </c>
      <c r="N59" s="44">
        <v>43</v>
      </c>
      <c r="O59" s="31">
        <f t="shared" si="31"/>
        <v>48</v>
      </c>
      <c r="P59" s="44">
        <v>25</v>
      </c>
      <c r="Q59" s="44">
        <v>23</v>
      </c>
    </row>
    <row r="60" spans="1:17">
      <c r="A60" s="33" t="s">
        <v>46</v>
      </c>
      <c r="B60" s="30">
        <f t="shared" si="3"/>
        <v>20389</v>
      </c>
      <c r="C60" s="30">
        <f t="shared" si="3"/>
        <v>10158</v>
      </c>
      <c r="D60" s="30">
        <f t="shared" si="3"/>
        <v>10231</v>
      </c>
      <c r="E60" s="31">
        <f t="shared" si="4"/>
        <v>20242</v>
      </c>
      <c r="F60" s="42">
        <v>10105</v>
      </c>
      <c r="G60" s="42">
        <v>10137</v>
      </c>
      <c r="H60" s="42">
        <v>8847</v>
      </c>
      <c r="I60" s="40">
        <f t="shared" si="32"/>
        <v>147</v>
      </c>
      <c r="J60" s="40">
        <f t="shared" si="32"/>
        <v>53</v>
      </c>
      <c r="K60" s="40">
        <f t="shared" si="32"/>
        <v>94</v>
      </c>
      <c r="L60" s="31">
        <f t="shared" si="6"/>
        <v>108</v>
      </c>
      <c r="M60" s="44">
        <v>38</v>
      </c>
      <c r="N60" s="44">
        <v>70</v>
      </c>
      <c r="O60" s="31">
        <f t="shared" si="31"/>
        <v>39</v>
      </c>
      <c r="P60" s="44">
        <v>15</v>
      </c>
      <c r="Q60" s="44">
        <v>24</v>
      </c>
    </row>
    <row r="61" spans="1:17">
      <c r="A61" s="33" t="s">
        <v>47</v>
      </c>
      <c r="B61" s="30">
        <f t="shared" si="3"/>
        <v>9302</v>
      </c>
      <c r="C61" s="30">
        <f t="shared" si="3"/>
        <v>4594</v>
      </c>
      <c r="D61" s="30">
        <f t="shared" si="3"/>
        <v>4708</v>
      </c>
      <c r="E61" s="31">
        <f t="shared" si="4"/>
        <v>9254</v>
      </c>
      <c r="F61" s="42">
        <v>4575</v>
      </c>
      <c r="G61" s="42">
        <v>4679</v>
      </c>
      <c r="H61" s="42">
        <v>4078</v>
      </c>
      <c r="I61" s="40">
        <f t="shared" si="32"/>
        <v>48</v>
      </c>
      <c r="J61" s="40">
        <f t="shared" si="32"/>
        <v>19</v>
      </c>
      <c r="K61" s="40">
        <f t="shared" si="32"/>
        <v>29</v>
      </c>
      <c r="L61" s="31">
        <f t="shared" si="6"/>
        <v>36</v>
      </c>
      <c r="M61" s="44">
        <v>14</v>
      </c>
      <c r="N61" s="44">
        <v>22</v>
      </c>
      <c r="O61" s="31">
        <f t="shared" si="31"/>
        <v>12</v>
      </c>
      <c r="P61" s="44">
        <v>5</v>
      </c>
      <c r="Q61" s="44">
        <v>7</v>
      </c>
    </row>
    <row r="62" spans="1:17">
      <c r="A62" s="33" t="s">
        <v>48</v>
      </c>
      <c r="B62" s="30">
        <f t="shared" si="3"/>
        <v>24940</v>
      </c>
      <c r="C62" s="30">
        <f t="shared" si="3"/>
        <v>12421</v>
      </c>
      <c r="D62" s="30">
        <f t="shared" si="3"/>
        <v>12519</v>
      </c>
      <c r="E62" s="31">
        <f t="shared" si="4"/>
        <v>24835</v>
      </c>
      <c r="F62" s="42">
        <v>12375</v>
      </c>
      <c r="G62" s="42">
        <v>12460</v>
      </c>
      <c r="H62" s="42">
        <v>9153</v>
      </c>
      <c r="I62" s="40">
        <f t="shared" si="32"/>
        <v>105</v>
      </c>
      <c r="J62" s="40">
        <f t="shared" si="32"/>
        <v>46</v>
      </c>
      <c r="K62" s="40">
        <f t="shared" si="32"/>
        <v>59</v>
      </c>
      <c r="L62" s="31">
        <f t="shared" si="6"/>
        <v>87</v>
      </c>
      <c r="M62" s="44">
        <v>38</v>
      </c>
      <c r="N62" s="44">
        <v>49</v>
      </c>
      <c r="O62" s="31">
        <f t="shared" si="31"/>
        <v>18</v>
      </c>
      <c r="P62" s="44">
        <v>8</v>
      </c>
      <c r="Q62" s="44">
        <v>10</v>
      </c>
    </row>
    <row r="63" spans="1:17">
      <c r="A63" s="33" t="s">
        <v>49</v>
      </c>
      <c r="B63" s="30">
        <f t="shared" si="3"/>
        <v>14370</v>
      </c>
      <c r="C63" s="30">
        <f t="shared" si="3"/>
        <v>7415</v>
      </c>
      <c r="D63" s="30">
        <f t="shared" si="3"/>
        <v>6955</v>
      </c>
      <c r="E63" s="31">
        <f t="shared" si="4"/>
        <v>13849</v>
      </c>
      <c r="F63" s="42">
        <v>6964</v>
      </c>
      <c r="G63" s="42">
        <v>6885</v>
      </c>
      <c r="H63" s="42">
        <v>5771</v>
      </c>
      <c r="I63" s="40">
        <f t="shared" si="32"/>
        <v>521</v>
      </c>
      <c r="J63" s="40">
        <f t="shared" si="32"/>
        <v>451</v>
      </c>
      <c r="K63" s="40">
        <f t="shared" si="32"/>
        <v>70</v>
      </c>
      <c r="L63" s="31">
        <f t="shared" si="6"/>
        <v>486</v>
      </c>
      <c r="M63" s="44">
        <v>434</v>
      </c>
      <c r="N63" s="44">
        <v>52</v>
      </c>
      <c r="O63" s="31">
        <f t="shared" si="31"/>
        <v>35</v>
      </c>
      <c r="P63" s="44">
        <v>17</v>
      </c>
      <c r="Q63" s="44">
        <v>18</v>
      </c>
    </row>
    <row r="64" spans="1:17">
      <c r="A64" s="33" t="s">
        <v>50</v>
      </c>
      <c r="B64" s="30">
        <f t="shared" ref="B64:D65" si="33">(E64+I64)</f>
        <v>8429</v>
      </c>
      <c r="C64" s="30">
        <f t="shared" si="33"/>
        <v>4623</v>
      </c>
      <c r="D64" s="30">
        <f t="shared" si="33"/>
        <v>3806</v>
      </c>
      <c r="E64" s="31">
        <f t="shared" si="4"/>
        <v>7670</v>
      </c>
      <c r="F64" s="42">
        <v>3933</v>
      </c>
      <c r="G64" s="42">
        <v>3737</v>
      </c>
      <c r="H64" s="42">
        <v>3575</v>
      </c>
      <c r="I64" s="40">
        <f t="shared" si="32"/>
        <v>759</v>
      </c>
      <c r="J64" s="40">
        <f t="shared" si="32"/>
        <v>690</v>
      </c>
      <c r="K64" s="40">
        <f t="shared" si="32"/>
        <v>69</v>
      </c>
      <c r="L64" s="31">
        <f t="shared" si="6"/>
        <v>733</v>
      </c>
      <c r="M64" s="44">
        <v>670</v>
      </c>
      <c r="N64" s="44">
        <v>63</v>
      </c>
      <c r="O64" s="31">
        <f t="shared" si="31"/>
        <v>26</v>
      </c>
      <c r="P64" s="44">
        <v>20</v>
      </c>
      <c r="Q64" s="44">
        <v>6</v>
      </c>
    </row>
    <row r="65" spans="1:17">
      <c r="A65" s="33" t="s">
        <v>51</v>
      </c>
      <c r="B65" s="30">
        <f t="shared" si="33"/>
        <v>46739</v>
      </c>
      <c r="C65" s="30">
        <f t="shared" si="33"/>
        <v>25696</v>
      </c>
      <c r="D65" s="30">
        <f t="shared" si="33"/>
        <v>21043</v>
      </c>
      <c r="E65" s="31">
        <f t="shared" si="4"/>
        <v>43531</v>
      </c>
      <c r="F65" s="42">
        <v>23740</v>
      </c>
      <c r="G65" s="42">
        <v>19791</v>
      </c>
      <c r="H65" s="42">
        <v>20631</v>
      </c>
      <c r="I65" s="40">
        <f t="shared" si="32"/>
        <v>3208</v>
      </c>
      <c r="J65" s="40">
        <f t="shared" si="32"/>
        <v>1956</v>
      </c>
      <c r="K65" s="40">
        <f t="shared" si="32"/>
        <v>1252</v>
      </c>
      <c r="L65" s="31">
        <f t="shared" si="6"/>
        <v>2428</v>
      </c>
      <c r="M65" s="44">
        <v>1521</v>
      </c>
      <c r="N65" s="44">
        <v>907</v>
      </c>
      <c r="O65" s="31">
        <f t="shared" si="31"/>
        <v>780</v>
      </c>
      <c r="P65" s="44">
        <v>435</v>
      </c>
      <c r="Q65" s="44">
        <v>345</v>
      </c>
    </row>
    <row r="66" spans="1:17" ht="17.25" thickBot="1">
      <c r="E66" s="17"/>
    </row>
    <row r="67" spans="1:17" ht="17.25">
      <c r="A67" s="62" t="s">
        <v>82</v>
      </c>
      <c r="B67" s="63"/>
      <c r="C67" s="63"/>
      <c r="D67" s="63"/>
      <c r="E67" s="63"/>
      <c r="F67" s="64"/>
    </row>
    <row r="68" spans="1:17" ht="17.25">
      <c r="A68" s="51" t="s">
        <v>79</v>
      </c>
      <c r="B68" s="52"/>
      <c r="C68" s="52"/>
      <c r="D68" s="52"/>
      <c r="E68" s="52"/>
      <c r="F68" s="53"/>
    </row>
    <row r="69" spans="1:17" ht="17.25">
      <c r="A69" s="51" t="s">
        <v>80</v>
      </c>
      <c r="B69" s="52"/>
      <c r="C69" s="52"/>
      <c r="D69" s="52"/>
      <c r="E69" s="52"/>
      <c r="F69" s="53"/>
    </row>
    <row r="70" spans="1:17" ht="18" thickBot="1">
      <c r="A70" s="54" t="s">
        <v>81</v>
      </c>
      <c r="B70" s="55"/>
      <c r="C70" s="55"/>
      <c r="D70" s="55"/>
      <c r="E70" s="55"/>
      <c r="F70" s="56"/>
    </row>
  </sheetData>
  <mergeCells count="12">
    <mergeCell ref="A69:F69"/>
    <mergeCell ref="A70:F70"/>
    <mergeCell ref="A3:A4"/>
    <mergeCell ref="B3:D3"/>
    <mergeCell ref="E3:H3"/>
    <mergeCell ref="A67:F67"/>
    <mergeCell ref="L3:N3"/>
    <mergeCell ref="O3:Q3"/>
    <mergeCell ref="P2:Q2"/>
    <mergeCell ref="C1:O1"/>
    <mergeCell ref="A68:F68"/>
    <mergeCell ref="I3:K3"/>
  </mergeCells>
  <phoneticPr fontId="80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2024-12-11T02:28:27Z</dcterms:modified>
</cp:coreProperties>
</file>