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통계\03 주민등록 인구통계\★2024년\6월\"/>
    </mc:Choice>
  </mc:AlternateContent>
  <xr:revisionPtr revIDLastSave="0" documentId="13_ncr:1_{5D66D008-2E68-4355-83E8-47C124428F4B}" xr6:coauthVersionLast="36" xr6:coauthVersionMax="36" xr10:uidLastSave="{00000000-0000-0000-0000-000000000000}"/>
  <bookViews>
    <workbookView xWindow="0" yWindow="0" windowWidth="25650" windowHeight="11880" firstSheet="2" activeTab="2" xr2:uid="{00000000-000D-0000-FFFF-FFFF00000000}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91029"/>
</workbook>
</file>

<file path=xl/calcChain.xml><?xml version="1.0" encoding="utf-8"?>
<calcChain xmlns="http://schemas.openxmlformats.org/spreadsheetml/2006/main">
  <c r="M6" i="7" l="1"/>
  <c r="N6" i="7"/>
  <c r="P6" i="7"/>
  <c r="Q6" i="7"/>
  <c r="L7" i="7"/>
  <c r="O7" i="7"/>
  <c r="L8" i="7"/>
  <c r="O8" i="7"/>
  <c r="L9" i="7"/>
  <c r="O9" i="7"/>
  <c r="L10" i="7"/>
  <c r="O10" i="7"/>
  <c r="L11" i="7"/>
  <c r="O11" i="7"/>
  <c r="L12" i="7"/>
  <c r="O12" i="7"/>
  <c r="L13" i="7"/>
  <c r="O13" i="7"/>
  <c r="M14" i="7"/>
  <c r="N14" i="7"/>
  <c r="P14" i="7"/>
  <c r="Q14" i="7"/>
  <c r="L15" i="7"/>
  <c r="O15" i="7"/>
  <c r="L16" i="7"/>
  <c r="O16" i="7"/>
  <c r="L17" i="7"/>
  <c r="O17" i="7"/>
  <c r="L18" i="7"/>
  <c r="O18" i="7"/>
  <c r="L19" i="7"/>
  <c r="O19" i="7"/>
  <c r="L20" i="7"/>
  <c r="O20" i="7"/>
  <c r="L21" i="7"/>
  <c r="O21" i="7"/>
  <c r="L22" i="7"/>
  <c r="O22" i="7"/>
  <c r="M23" i="7"/>
  <c r="N23" i="7"/>
  <c r="P23" i="7"/>
  <c r="Q23" i="7"/>
  <c r="L24" i="7"/>
  <c r="O24" i="7"/>
  <c r="L25" i="7"/>
  <c r="O25" i="7"/>
  <c r="L26" i="7"/>
  <c r="O26" i="7"/>
  <c r="L27" i="7"/>
  <c r="O27" i="7"/>
  <c r="L28" i="7"/>
  <c r="O28" i="7"/>
  <c r="L29" i="7"/>
  <c r="O29" i="7"/>
  <c r="L30" i="7"/>
  <c r="O30" i="7"/>
  <c r="L31" i="7"/>
  <c r="O31" i="7"/>
  <c r="L32" i="7"/>
  <c r="O32" i="7"/>
  <c r="L33" i="7"/>
  <c r="O33" i="7"/>
  <c r="L34" i="7"/>
  <c r="O34" i="7"/>
  <c r="L35" i="7"/>
  <c r="O35" i="7"/>
  <c r="L36" i="7"/>
  <c r="O36" i="7"/>
  <c r="L37" i="7"/>
  <c r="O37" i="7"/>
  <c r="L38" i="7"/>
  <c r="O38" i="7"/>
  <c r="M39" i="7"/>
  <c r="N39" i="7"/>
  <c r="P39" i="7"/>
  <c r="Q39" i="7"/>
  <c r="L40" i="7"/>
  <c r="O40" i="7"/>
  <c r="L41" i="7"/>
  <c r="O41" i="7"/>
  <c r="L42" i="7"/>
  <c r="O42" i="7"/>
  <c r="L43" i="7"/>
  <c r="O43" i="7"/>
  <c r="L44" i="7"/>
  <c r="O44" i="7"/>
  <c r="L45" i="7"/>
  <c r="O45" i="7"/>
  <c r="L46" i="7"/>
  <c r="O46" i="7"/>
  <c r="L47" i="7"/>
  <c r="O47" i="7"/>
  <c r="L48" i="7"/>
  <c r="O48" i="7"/>
  <c r="L49" i="7"/>
  <c r="O49" i="7"/>
  <c r="L50" i="7"/>
  <c r="O50" i="7"/>
  <c r="L51" i="7"/>
  <c r="O51" i="7"/>
  <c r="M52" i="7"/>
  <c r="N52" i="7"/>
  <c r="P52" i="7"/>
  <c r="Q52" i="7"/>
  <c r="L53" i="7"/>
  <c r="O53" i="7"/>
  <c r="L54" i="7"/>
  <c r="O54" i="7"/>
  <c r="L55" i="7"/>
  <c r="O55" i="7"/>
  <c r="L56" i="7"/>
  <c r="O56" i="7"/>
  <c r="L57" i="7"/>
  <c r="O57" i="7"/>
  <c r="L58" i="7"/>
  <c r="O58" i="7"/>
  <c r="L59" i="7"/>
  <c r="O59" i="7"/>
  <c r="L60" i="7"/>
  <c r="O60" i="7"/>
  <c r="L61" i="7"/>
  <c r="O61" i="7"/>
  <c r="L62" i="7"/>
  <c r="O62" i="7"/>
  <c r="L63" i="7"/>
  <c r="O63" i="7"/>
  <c r="L64" i="7"/>
  <c r="O64" i="7"/>
  <c r="L65" i="7"/>
  <c r="O65" i="7"/>
  <c r="O52" i="7" l="1"/>
  <c r="L52" i="7"/>
  <c r="O39" i="7"/>
  <c r="L39" i="7"/>
  <c r="O23" i="7"/>
  <c r="L23" i="7"/>
  <c r="Q5" i="7"/>
  <c r="P5" i="7"/>
  <c r="O14" i="7"/>
  <c r="O5" i="7" s="1"/>
  <c r="L14" i="7"/>
  <c r="M5" i="7"/>
  <c r="O6" i="7"/>
  <c r="N5" i="7"/>
  <c r="L6" i="7"/>
  <c r="L5" i="7" l="1"/>
  <c r="K65" i="7" l="1"/>
  <c r="J65" i="7"/>
  <c r="K64" i="7"/>
  <c r="J64" i="7"/>
  <c r="K63" i="7"/>
  <c r="J63" i="7"/>
  <c r="K62" i="7"/>
  <c r="J62" i="7"/>
  <c r="K61" i="7"/>
  <c r="J61" i="7"/>
  <c r="K60" i="7"/>
  <c r="J60" i="7"/>
  <c r="K59" i="7"/>
  <c r="J59" i="7"/>
  <c r="K58" i="7"/>
  <c r="J58" i="7"/>
  <c r="K57" i="7"/>
  <c r="J57" i="7"/>
  <c r="K56" i="7"/>
  <c r="J56" i="7"/>
  <c r="K55" i="7"/>
  <c r="J55" i="7"/>
  <c r="K54" i="7"/>
  <c r="J54" i="7"/>
  <c r="K53" i="7"/>
  <c r="J53" i="7"/>
  <c r="K51" i="7"/>
  <c r="J51" i="7"/>
  <c r="K50" i="7"/>
  <c r="J50" i="7"/>
  <c r="K49" i="7"/>
  <c r="J49" i="7"/>
  <c r="K48" i="7"/>
  <c r="J48" i="7"/>
  <c r="K47" i="7"/>
  <c r="J47" i="7"/>
  <c r="K46" i="7"/>
  <c r="J46" i="7"/>
  <c r="K45" i="7"/>
  <c r="J45" i="7"/>
  <c r="K44" i="7"/>
  <c r="J44" i="7"/>
  <c r="K43" i="7"/>
  <c r="J43" i="7"/>
  <c r="K42" i="7"/>
  <c r="J42" i="7"/>
  <c r="K41" i="7"/>
  <c r="J41" i="7"/>
  <c r="K40" i="7"/>
  <c r="J40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K24" i="7"/>
  <c r="J24" i="7"/>
  <c r="K22" i="7"/>
  <c r="J22" i="7"/>
  <c r="K21" i="7"/>
  <c r="J21" i="7"/>
  <c r="K20" i="7"/>
  <c r="J20" i="7"/>
  <c r="K19" i="7"/>
  <c r="J19" i="7"/>
  <c r="K18" i="7"/>
  <c r="J18" i="7"/>
  <c r="K17" i="7"/>
  <c r="J17" i="7"/>
  <c r="K16" i="7"/>
  <c r="J16" i="7"/>
  <c r="K15" i="7"/>
  <c r="J15" i="7"/>
  <c r="K13" i="7"/>
  <c r="J13" i="7"/>
  <c r="K12" i="7"/>
  <c r="J12" i="7"/>
  <c r="K11" i="7"/>
  <c r="J11" i="7"/>
  <c r="K10" i="7"/>
  <c r="J10" i="7"/>
  <c r="K9" i="7"/>
  <c r="J9" i="7"/>
  <c r="K8" i="7"/>
  <c r="J8" i="7"/>
  <c r="K7" i="7"/>
  <c r="J7" i="7"/>
  <c r="K52" i="7" l="1"/>
  <c r="J52" i="7"/>
  <c r="I53" i="7"/>
  <c r="I54" i="7"/>
  <c r="I57" i="7"/>
  <c r="I59" i="7"/>
  <c r="I60" i="7"/>
  <c r="I61" i="7"/>
  <c r="I62" i="7"/>
  <c r="I55" i="7"/>
  <c r="I56" i="7"/>
  <c r="I63" i="7"/>
  <c r="I64" i="7"/>
  <c r="I65" i="7"/>
  <c r="I40" i="7"/>
  <c r="I41" i="7"/>
  <c r="I43" i="7"/>
  <c r="I44" i="7"/>
  <c r="I45" i="7"/>
  <c r="I47" i="7"/>
  <c r="I48" i="7"/>
  <c r="I49" i="7"/>
  <c r="I50" i="7"/>
  <c r="I51" i="7"/>
  <c r="I24" i="7"/>
  <c r="I25" i="7"/>
  <c r="I27" i="7"/>
  <c r="I28" i="7"/>
  <c r="I29" i="7"/>
  <c r="I31" i="7"/>
  <c r="I32" i="7"/>
  <c r="I33" i="7"/>
  <c r="I35" i="7"/>
  <c r="I36" i="7"/>
  <c r="I37" i="7"/>
  <c r="I38" i="7"/>
  <c r="I16" i="7"/>
  <c r="I17" i="7"/>
  <c r="I18" i="7"/>
  <c r="I19" i="7"/>
  <c r="I20" i="7"/>
  <c r="I21" i="7"/>
  <c r="I22" i="7"/>
  <c r="I8" i="7"/>
  <c r="I9" i="7"/>
  <c r="I11" i="7"/>
  <c r="I12" i="7"/>
  <c r="I13" i="7"/>
  <c r="I58" i="7"/>
  <c r="J39" i="7"/>
  <c r="K39" i="7"/>
  <c r="I30" i="7"/>
  <c r="I46" i="7"/>
  <c r="I34" i="7"/>
  <c r="K23" i="7"/>
  <c r="J23" i="7"/>
  <c r="K14" i="7"/>
  <c r="J14" i="7"/>
  <c r="K6" i="7"/>
  <c r="J6" i="7"/>
  <c r="I10" i="7"/>
  <c r="I7" i="7"/>
  <c r="I15" i="7"/>
  <c r="I26" i="7"/>
  <c r="I42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H52" i="7"/>
  <c r="G52" i="7"/>
  <c r="F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H39" i="7"/>
  <c r="G39" i="7"/>
  <c r="F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H23" i="7"/>
  <c r="G23" i="7"/>
  <c r="F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H14" i="7"/>
  <c r="G14" i="7"/>
  <c r="F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H6" i="7"/>
  <c r="G6" i="7"/>
  <c r="F6" i="7"/>
  <c r="C6" i="2"/>
  <c r="A23" i="2"/>
  <c r="C29" i="2"/>
  <c r="I52" i="7" l="1"/>
  <c r="B41" i="7"/>
  <c r="I23" i="7"/>
  <c r="B32" i="7"/>
  <c r="I14" i="7"/>
  <c r="J5" i="7"/>
  <c r="K5" i="7"/>
  <c r="I39" i="7"/>
  <c r="I6" i="7"/>
  <c r="B64" i="7"/>
  <c r="B48" i="7"/>
  <c r="B19" i="7"/>
  <c r="B11" i="7"/>
  <c r="B10" i="7"/>
  <c r="B55" i="7"/>
  <c r="B59" i="7"/>
  <c r="B63" i="7"/>
  <c r="B44" i="7"/>
  <c r="B9" i="7"/>
  <c r="B13" i="7"/>
  <c r="E14" i="7"/>
  <c r="C14" i="7"/>
  <c r="B57" i="7"/>
  <c r="B61" i="7"/>
  <c r="B65" i="7"/>
  <c r="D52" i="7"/>
  <c r="B56" i="7"/>
  <c r="B60" i="7"/>
  <c r="B46" i="7"/>
  <c r="B42" i="7"/>
  <c r="B50" i="7"/>
  <c r="B21" i="7"/>
  <c r="B17" i="7"/>
  <c r="B8" i="7"/>
  <c r="B12" i="7"/>
  <c r="B58" i="7"/>
  <c r="B62" i="7"/>
  <c r="B43" i="7"/>
  <c r="B47" i="7"/>
  <c r="B51" i="7"/>
  <c r="B40" i="7"/>
  <c r="B27" i="7"/>
  <c r="B26" i="7"/>
  <c r="D14" i="7"/>
  <c r="B18" i="7"/>
  <c r="B15" i="7"/>
  <c r="B20" i="7"/>
  <c r="E6" i="7"/>
  <c r="D6" i="7"/>
  <c r="B53" i="7"/>
  <c r="C52" i="7"/>
  <c r="B54" i="7"/>
  <c r="D39" i="7"/>
  <c r="C39" i="7"/>
  <c r="B45" i="7"/>
  <c r="B49" i="7"/>
  <c r="B31" i="7"/>
  <c r="B35" i="7"/>
  <c r="B30" i="7"/>
  <c r="B34" i="7"/>
  <c r="B38" i="7"/>
  <c r="B25" i="7"/>
  <c r="B29" i="7"/>
  <c r="B33" i="7"/>
  <c r="B37" i="7"/>
  <c r="B24" i="7"/>
  <c r="B28" i="7"/>
  <c r="B36" i="7"/>
  <c r="D23" i="7"/>
  <c r="B16" i="7"/>
  <c r="B22" i="7"/>
  <c r="B7" i="7"/>
  <c r="C6" i="7"/>
  <c r="F5" i="7"/>
  <c r="E52" i="7"/>
  <c r="E39" i="7"/>
  <c r="C23" i="7"/>
  <c r="G5" i="7"/>
  <c r="H5" i="7"/>
  <c r="E23" i="7"/>
  <c r="I5" i="7" l="1"/>
  <c r="B14" i="7"/>
  <c r="B39" i="7"/>
  <c r="B6" i="7"/>
  <c r="B52" i="7"/>
  <c r="B23" i="7"/>
  <c r="D5" i="7"/>
  <c r="C5" i="7"/>
  <c r="E5" i="7"/>
  <c r="B5" i="7" l="1"/>
</calcChain>
</file>

<file path=xl/sharedStrings.xml><?xml version="1.0" encoding="utf-8"?>
<sst xmlns="http://schemas.openxmlformats.org/spreadsheetml/2006/main" count="116" uniqueCount="95">
  <si>
    <t>한  국  인
(주민등록인구)</t>
    <phoneticPr fontId="9" type="noConversion"/>
  </si>
  <si>
    <t>소계</t>
    <phoneticPr fontId="9" type="noConversion"/>
  </si>
  <si>
    <t>남</t>
    <phoneticPr fontId="9" type="noConversion"/>
  </si>
  <si>
    <t>여</t>
    <phoneticPr fontId="9" type="noConversion"/>
  </si>
  <si>
    <t>세대수</t>
    <phoneticPr fontId="9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</si>
  <si>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</si>
  <si>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</si>
  <si>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</si>
  <si>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</si>
  <si>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</si>
  <si>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</si>
  <si>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</si>
  <si>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반송동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</si>
  <si>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</si>
  <si>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</si>
  <si>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</si>
  <si>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</si>
  <si>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</si>
  <si>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</si>
  <si>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</si>
  <si>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</si>
  <si>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</si>
  <si>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</si>
  <si>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</si>
  <si>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</si>
  <si>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</si>
  <si>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</si>
  <si>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</si>
  <si>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</si>
  <si>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</si>
  <si>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</si>
  <si>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</si>
  <si>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</si>
  <si>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</si>
  <si>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</si>
  <si>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</si>
  <si>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</si>
  <si>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</si>
  <si>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</si>
  <si>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</si>
  <si>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</si>
  <si>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</si>
  <si>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</si>
  <si>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</si>
  <si>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</si>
  <si>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</si>
  <si>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</si>
  <si>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</si>
  <si>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</si>
  <si>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</si>
  <si>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</si>
  <si>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</si>
  <si>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9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</si>
  <si>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</si>
  <si>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</si>
  <si>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</si>
  <si>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</si>
  <si>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</si>
  <si>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</si>
  <si>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</si>
  <si>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</si>
  <si>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</si>
  <si>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</si>
  <si>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</si>
  <si>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</si>
  <si>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</si>
  <si>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</si>
  <si>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</si>
  <si>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</si>
  <si>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</si>
  <si>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</si>
  <si>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</si>
  <si>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</si>
  <si>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7" type="noConversion"/>
  </si>
  <si>
    <t xml:space="preserve">반월중앙동      </t>
  </si>
  <si>
    <t xml:space="preserve">석전동          </t>
  </si>
  <si>
    <t xml:space="preserve">석동            </t>
    <phoneticPr fontId="80" type="noConversion"/>
  </si>
  <si>
    <t xml:space="preserve">병암동          </t>
    <phoneticPr fontId="80" type="noConversion"/>
  </si>
  <si>
    <t xml:space="preserve">동읍            </t>
    <phoneticPr fontId="80" type="noConversion"/>
  </si>
  <si>
    <t>- 의창구 퇴촌동(법정동) 일부 → 성산구 반송동</t>
    <phoneticPr fontId="80" type="noConversion"/>
  </si>
  <si>
    <t>- 의창구 대원동·두대동·삼동동·덕정동(법정동) →  성산구 중앙동</t>
    <phoneticPr fontId="80" type="noConversion"/>
  </si>
  <si>
    <t>- 의창구 용지동(행정동) → 성산구 용지동(행정동)</t>
    <phoneticPr fontId="80" type="noConversion"/>
  </si>
  <si>
    <t>※ 의창구-성산구 행정구역 조정(2021. 7. 1.시행)</t>
    <phoneticPr fontId="80" type="noConversion"/>
  </si>
  <si>
    <t xml:space="preserve">용지동          </t>
    <phoneticPr fontId="80" type="noConversion"/>
  </si>
  <si>
    <t>중앙동</t>
    <phoneticPr fontId="80" type="noConversion"/>
  </si>
  <si>
    <t xml:space="preserve">교방동          </t>
    <phoneticPr fontId="80" type="noConversion"/>
  </si>
  <si>
    <t>오동동</t>
    <phoneticPr fontId="80" type="noConversion"/>
  </si>
  <si>
    <t>외국인 총계</t>
    <phoneticPr fontId="5" type="noConversion"/>
  </si>
  <si>
    <t>국내거소신고 외국인국적동포</t>
    <phoneticPr fontId="5" type="noConversion"/>
  </si>
  <si>
    <t>소계</t>
    <phoneticPr fontId="5" type="noConversion"/>
  </si>
  <si>
    <t>남</t>
    <phoneticPr fontId="5" type="noConversion"/>
  </si>
  <si>
    <t>여</t>
    <phoneticPr fontId="5" type="noConversion"/>
  </si>
  <si>
    <t xml:space="preserve">                    (단위 : 세대, 명)</t>
    <phoneticPr fontId="80" type="noConversion"/>
  </si>
  <si>
    <t>외  국  인
(출입국관리소 등록신고)</t>
    <phoneticPr fontId="5" type="noConversion"/>
  </si>
  <si>
    <t>2024년 6월말 인구 현황</t>
    <phoneticPr fontId="7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</si>
</sst>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  <numFmt numFmtId="192" formatCode="#,##0_ "/>
  </numFmts>
  <fonts count="8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8" fillId="0" borderId="0" applyFont="0" applyFill="0" applyBorder="0" applyAlignment="0" applyProtection="0"/>
    <xf numFmtId="0" fontId="28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/>
    <xf numFmtId="0" fontId="10" fillId="0" borderId="0"/>
    <xf numFmtId="0" fontId="10" fillId="0" borderId="0"/>
    <xf numFmtId="0" fontId="3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3" borderId="0" applyNumberFormat="0" applyBorder="0" applyAlignment="0" applyProtection="0">
      <alignment vertical="center"/>
    </xf>
    <xf numFmtId="0" fontId="63" fillId="0" borderId="0"/>
    <xf numFmtId="0" fontId="64" fillId="0" borderId="0"/>
    <xf numFmtId="0" fontId="13" fillId="20" borderId="1" applyNumberFormat="0" applyAlignment="0" applyProtection="0">
      <alignment vertical="center"/>
    </xf>
    <xf numFmtId="0" fontId="65" fillId="0" borderId="0"/>
    <xf numFmtId="0" fontId="17" fillId="21" borderId="2" applyNumberFormat="0" applyAlignment="0" applyProtection="0">
      <alignment vertical="center"/>
    </xf>
    <xf numFmtId="177" fontId="28" fillId="0" borderId="0" applyFont="0" applyFill="0" applyBorder="0" applyAlignment="0" applyProtection="0"/>
    <xf numFmtId="0" fontId="3" fillId="0" borderId="0"/>
    <xf numFmtId="178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0" fontId="8" fillId="0" borderId="0" applyFont="0" applyFill="0" applyBorder="0" applyAlignment="0" applyProtection="0"/>
    <xf numFmtId="179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6" fillId="0" borderId="0"/>
    <xf numFmtId="0" fontId="28" fillId="0" borderId="0" applyFont="0" applyFill="0" applyBorder="0" applyAlignment="0" applyProtection="0"/>
    <xf numFmtId="0" fontId="66" fillId="0" borderId="0"/>
    <xf numFmtId="191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2" fontId="28" fillId="0" borderId="0" applyFont="0" applyFill="0" applyBorder="0" applyAlignment="0" applyProtection="0"/>
    <xf numFmtId="0" fontId="25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38" fontId="67" fillId="23" borderId="0" applyNumberFormat="0" applyBorder="0" applyAlignment="0" applyProtection="0"/>
    <xf numFmtId="0" fontId="68" fillId="0" borderId="0">
      <alignment horizontal="left"/>
    </xf>
    <xf numFmtId="0" fontId="69" fillId="0" borderId="3" applyNumberFormat="0" applyAlignment="0" applyProtection="0">
      <alignment horizontal="left" vertical="center"/>
    </xf>
    <xf numFmtId="0" fontId="69" fillId="0" borderId="4">
      <alignment horizontal="left" vertical="center"/>
    </xf>
    <xf numFmtId="0" fontId="22" fillId="0" borderId="5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3" fillId="0" borderId="6" applyNumberFormat="0" applyFill="0" applyAlignment="0" applyProtection="0">
      <alignment vertical="center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>
      <alignment vertical="center"/>
    </xf>
    <xf numFmtId="10" fontId="67" fillId="24" borderId="8" applyNumberFormat="0" applyBorder="0" applyAlignment="0" applyProtection="0"/>
    <xf numFmtId="10" fontId="67" fillId="23" borderId="8" applyNumberFormat="0" applyBorder="0" applyAlignment="0" applyProtection="0"/>
    <xf numFmtId="0" fontId="20" fillId="7" borderId="1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28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2" fillId="0" borderId="1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5" fillId="25" borderId="0" applyNumberFormat="0" applyBorder="0" applyAlignment="0" applyProtection="0">
      <alignment vertical="center"/>
    </xf>
    <xf numFmtId="181" fontId="10" fillId="0" borderId="0"/>
    <xf numFmtId="0" fontId="10" fillId="0" borderId="0"/>
    <xf numFmtId="0" fontId="28" fillId="0" borderId="0"/>
    <xf numFmtId="0" fontId="3" fillId="26" borderId="11" applyNumberFormat="0" applyFont="0" applyAlignment="0" applyProtection="0">
      <alignment vertical="center"/>
    </xf>
    <xf numFmtId="0" fontId="26" fillId="20" borderId="12" applyNumberFormat="0" applyAlignment="0" applyProtection="0">
      <alignment vertical="center"/>
    </xf>
    <xf numFmtId="10" fontId="28" fillId="0" borderId="0" applyFont="0" applyFill="0" applyBorder="0" applyAlignment="0" applyProtection="0"/>
    <xf numFmtId="0" fontId="72" fillId="0" borderId="0"/>
    <xf numFmtId="0" fontId="21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8" fillId="0" borderId="14" applyNumberFormat="0" applyFont="0" applyFill="0" applyAlignment="0" applyProtection="0"/>
    <xf numFmtId="0" fontId="28" fillId="0" borderId="14" applyNumberFormat="0" applyFont="0" applyFill="0" applyAlignment="0" applyProtection="0"/>
    <xf numFmtId="0" fontId="73" fillId="0" borderId="15">
      <alignment horizontal="left"/>
    </xf>
    <xf numFmtId="0" fontId="12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184" fontId="10" fillId="0" borderId="0">
      <protection locked="0"/>
    </xf>
    <xf numFmtId="0" fontId="35" fillId="0" borderId="0">
      <protection locked="0"/>
    </xf>
    <xf numFmtId="0" fontId="35" fillId="0" borderId="0">
      <protection locked="0"/>
    </xf>
    <xf numFmtId="0" fontId="3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0">
      <protection locked="0"/>
    </xf>
    <xf numFmtId="0" fontId="37" fillId="0" borderId="0"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0" fillId="26" borderId="11" applyNumberFormat="0" applyFont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>
      <alignment vertical="center"/>
    </xf>
    <xf numFmtId="9" fontId="3" fillId="0" borderId="0" applyFont="0" applyFill="0" applyBorder="0" applyAlignment="0" applyProtection="0"/>
    <xf numFmtId="0" fontId="41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0" borderId="0">
      <alignment horizontal="center" vertical="center"/>
    </xf>
    <xf numFmtId="0" fontId="43" fillId="0" borderId="0">
      <alignment horizontal="center" vertical="center"/>
    </xf>
    <xf numFmtId="0" fontId="44" fillId="0" borderId="0"/>
    <xf numFmtId="0" fontId="4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2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46" fillId="21" borderId="2" applyNumberFormat="0" applyAlignment="0" applyProtection="0">
      <alignment vertical="center"/>
    </xf>
    <xf numFmtId="185" fontId="28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8" fillId="0" borderId="0"/>
    <xf numFmtId="0" fontId="8" fillId="0" borderId="0" applyFont="0" applyFill="0" applyBorder="0" applyAlignment="0" applyProtection="0"/>
    <xf numFmtId="0" fontId="29" fillId="0" borderId="0"/>
    <xf numFmtId="0" fontId="4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7" borderId="1" applyNumberForma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50" fillId="7" borderId="1" applyNumberFormat="0" applyAlignment="0" applyProtection="0">
      <alignment vertical="center"/>
    </xf>
    <xf numFmtId="4" fontId="37" fillId="0" borderId="0">
      <protection locked="0"/>
    </xf>
    <xf numFmtId="186" fontId="10" fillId="0" borderId="0">
      <protection locked="0"/>
    </xf>
    <xf numFmtId="0" fontId="51" fillId="0" borderId="0">
      <alignment vertical="center"/>
    </xf>
    <xf numFmtId="0" fontId="5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7" fillId="0" borderId="0"/>
    <xf numFmtId="0" fontId="58" fillId="0" borderId="0">
      <alignment vertical="center"/>
    </xf>
    <xf numFmtId="42" fontId="3" fillId="0" borderId="0" applyFont="0" applyFill="0" applyBorder="0" applyAlignment="0" applyProtection="0"/>
    <xf numFmtId="187" fontId="10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/>
    <xf numFmtId="0" fontId="28" fillId="0" borderId="0"/>
    <xf numFmtId="0" fontId="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>
      <alignment vertical="center"/>
    </xf>
    <xf numFmtId="0" fontId="3" fillId="0" borderId="0"/>
    <xf numFmtId="0" fontId="47" fillId="0" borderId="0"/>
    <xf numFmtId="0" fontId="3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8" fillId="0" borderId="0"/>
    <xf numFmtId="0" fontId="3" fillId="0" borderId="0">
      <alignment vertical="center"/>
    </xf>
    <xf numFmtId="0" fontId="2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14">
      <protection locked="0"/>
    </xf>
    <xf numFmtId="188" fontId="10" fillId="0" borderId="0">
      <protection locked="0"/>
    </xf>
    <xf numFmtId="189" fontId="10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79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5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4" fillId="27" borderId="0" xfId="375" applyFont="1" applyFill="1"/>
    <xf numFmtId="0" fontId="28" fillId="0" borderId="0" xfId="375"/>
    <xf numFmtId="0" fontId="28" fillId="27" borderId="0" xfId="375" applyFill="1"/>
    <xf numFmtId="0" fontId="28" fillId="28" borderId="17" xfId="375" applyFill="1" applyBorder="1"/>
    <xf numFmtId="0" fontId="28" fillId="29" borderId="18" xfId="375" applyFill="1" applyBorder="1"/>
    <xf numFmtId="0" fontId="75" fillId="30" borderId="19" xfId="375" applyFont="1" applyFill="1" applyBorder="1" applyAlignment="1">
      <alignment horizontal="center"/>
    </xf>
    <xf numFmtId="0" fontId="76" fillId="31" borderId="20" xfId="375" applyFont="1" applyFill="1" applyBorder="1" applyAlignment="1">
      <alignment horizontal="center"/>
    </xf>
    <xf numFmtId="0" fontId="75" fillId="30" borderId="20" xfId="375" applyFont="1" applyFill="1" applyBorder="1" applyAlignment="1">
      <alignment horizontal="center"/>
    </xf>
    <xf numFmtId="0" fontId="75" fillId="30" borderId="21" xfId="375" applyFont="1" applyFill="1" applyBorder="1" applyAlignment="1">
      <alignment horizontal="center"/>
    </xf>
    <xf numFmtId="0" fontId="28" fillId="29" borderId="22" xfId="375" applyFill="1" applyBorder="1"/>
    <xf numFmtId="0" fontId="28" fillId="28" borderId="23" xfId="375" applyFill="1" applyBorder="1"/>
    <xf numFmtId="0" fontId="28" fillId="29" borderId="23" xfId="375" applyFill="1" applyBorder="1"/>
    <xf numFmtId="0" fontId="28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1" fontId="0" fillId="0" borderId="0" xfId="0" applyNumberFormat="1" applyAlignment="1">
      <alignment vertical="center"/>
    </xf>
    <xf numFmtId="0" fontId="81" fillId="0" borderId="8" xfId="0" applyFont="1" applyBorder="1" applyAlignment="1">
      <alignment vertical="center"/>
    </xf>
    <xf numFmtId="0" fontId="81" fillId="0" borderId="0" xfId="0" applyFont="1">
      <alignment vertical="center"/>
    </xf>
    <xf numFmtId="41" fontId="83" fillId="35" borderId="8" xfId="217" applyNumberFormat="1" applyFont="1" applyFill="1" applyBorder="1" applyAlignment="1">
      <alignment vertical="center" wrapText="1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0" fontId="84" fillId="36" borderId="8" xfId="0" applyFont="1" applyFill="1" applyBorder="1" applyAlignment="1">
      <alignment horizontal="center" vertical="center"/>
    </xf>
    <xf numFmtId="41" fontId="84" fillId="36" borderId="8" xfId="217" applyFont="1" applyFill="1" applyBorder="1">
      <alignment vertical="center"/>
    </xf>
    <xf numFmtId="41" fontId="84" fillId="36" borderId="8" xfId="222" applyFont="1" applyFill="1" applyBorder="1">
      <alignment vertical="center"/>
    </xf>
    <xf numFmtId="0" fontId="83" fillId="27" borderId="8" xfId="0" applyFont="1" applyFill="1" applyBorder="1" applyAlignment="1">
      <alignment horizontal="center" vertical="center"/>
    </xf>
    <xf numFmtId="41" fontId="83" fillId="35" borderId="8" xfId="217" applyNumberFormat="1" applyFont="1" applyFill="1" applyBorder="1" applyAlignment="1">
      <alignment vertical="center"/>
    </xf>
    <xf numFmtId="41" fontId="79" fillId="32" borderId="8" xfId="217" applyFont="1" applyFill="1" applyBorder="1">
      <alignment vertical="center"/>
    </xf>
    <xf numFmtId="41" fontId="79" fillId="36" borderId="8" xfId="222" applyFont="1" applyFill="1" applyBorder="1">
      <alignment vertical="center"/>
    </xf>
    <xf numFmtId="176" fontId="84" fillId="36" borderId="8" xfId="0" applyNumberFormat="1" applyFont="1" applyFill="1" applyBorder="1">
      <alignment vertical="center"/>
    </xf>
    <xf numFmtId="0" fontId="79" fillId="0" borderId="8" xfId="0" applyFont="1" applyBorder="1" applyAlignment="1">
      <alignment vertical="center"/>
    </xf>
    <xf numFmtId="0" fontId="79" fillId="0" borderId="8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86" fillId="27" borderId="8" xfId="0" applyFont="1" applyFill="1" applyBorder="1" applyAlignment="1">
      <alignment horizontal="center" vertical="center" wrapText="1"/>
    </xf>
    <xf numFmtId="0" fontId="86" fillId="27" borderId="8" xfId="0" applyFont="1" applyFill="1" applyBorder="1" applyAlignment="1">
      <alignment horizontal="center" vertical="center"/>
    </xf>
    <xf numFmtId="41" fontId="79" fillId="32" borderId="8" xfId="0" applyNumberFormat="1" applyFont="1" applyFill="1" applyBorder="1" applyAlignment="1">
      <alignment horizontal="center" vertical="center"/>
    </xf>
    <xf numFmtId="192" fontId="83" fillId="35" borderId="8" xfId="406" applyNumberFormat="1" applyFont="1" applyFill="1" applyBorder="1" applyAlignment="1">
      <alignment horizontal="right" vertical="center" wrapText="1"/>
    </xf>
    <xf numFmtId="3" fontId="87" fillId="37" borderId="27" xfId="0" applyNumberFormat="1" applyFont="1" applyFill="1" applyBorder="1" applyAlignment="1">
      <alignment horizontal="right" vertical="center"/>
    </xf>
    <xf numFmtId="41" fontId="79" fillId="33" borderId="8" xfId="384" applyFont="1" applyFill="1" applyBorder="1">
      <alignment vertical="center"/>
    </xf>
    <xf numFmtId="41" fontId="79" fillId="0" borderId="8" xfId="384" applyFont="1" applyBorder="1">
      <alignment vertical="center"/>
    </xf>
    <xf numFmtId="176" fontId="79" fillId="36" borderId="8" xfId="0" applyNumberFormat="1" applyFont="1" applyFill="1" applyBorder="1">
      <alignment vertical="center"/>
    </xf>
    <xf numFmtId="0" fontId="83" fillId="27" borderId="25" xfId="0" applyFont="1" applyFill="1" applyBorder="1" applyAlignment="1">
      <alignment horizontal="center" vertical="center" wrapText="1"/>
    </xf>
    <xf numFmtId="0" fontId="83" fillId="27" borderId="4" xfId="0" applyFont="1" applyFill="1" applyBorder="1" applyAlignment="1">
      <alignment horizontal="center" vertical="center" wrapText="1"/>
    </xf>
    <xf numFmtId="0" fontId="83" fillId="27" borderId="26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78" fillId="34" borderId="0" xfId="0" applyFont="1" applyFill="1" applyBorder="1" applyAlignment="1">
      <alignment horizontal="center" vertical="center"/>
    </xf>
    <xf numFmtId="0" fontId="82" fillId="38" borderId="31" xfId="0" quotePrefix="1" applyFont="1" applyFill="1" applyBorder="1" applyAlignment="1">
      <alignment horizontal="left" vertical="center" wrapText="1"/>
    </xf>
    <xf numFmtId="0" fontId="82" fillId="38" borderId="0" xfId="0" applyFont="1" applyFill="1" applyBorder="1" applyAlignment="1">
      <alignment horizontal="left" vertical="center" wrapText="1"/>
    </xf>
    <xf numFmtId="0" fontId="82" fillId="38" borderId="32" xfId="0" applyFont="1" applyFill="1" applyBorder="1" applyAlignment="1">
      <alignment horizontal="left" vertical="center" wrapText="1"/>
    </xf>
    <xf numFmtId="0" fontId="82" fillId="38" borderId="33" xfId="0" quotePrefix="1" applyFont="1" applyFill="1" applyBorder="1" applyAlignment="1">
      <alignment horizontal="left" vertical="center" wrapText="1"/>
    </xf>
    <xf numFmtId="0" fontId="82" fillId="38" borderId="10" xfId="0" applyFont="1" applyFill="1" applyBorder="1" applyAlignment="1">
      <alignment horizontal="left" vertical="center" wrapText="1"/>
    </xf>
    <xf numFmtId="0" fontId="82" fillId="38" borderId="34" xfId="0" applyFont="1" applyFill="1" applyBorder="1" applyAlignment="1">
      <alignment horizontal="left" vertical="center" wrapText="1"/>
    </xf>
    <xf numFmtId="0" fontId="83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3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38" borderId="28" xfId="0" applyFont="1" applyFill="1" applyBorder="1" applyAlignment="1">
      <alignment horizontal="left" vertical="center" wrapText="1"/>
    </xf>
    <xf numFmtId="0" fontId="85" fillId="38" borderId="29" xfId="0" applyFont="1" applyFill="1" applyBorder="1" applyAlignment="1">
      <alignment horizontal="left" vertical="center" wrapText="1"/>
    </xf>
    <xf numFmtId="0" fontId="85" fillId="38" borderId="30" xfId="0" applyFont="1" applyFill="1" applyBorder="1" applyAlignment="1">
      <alignment horizontal="left" vertical="center" wrapText="1"/>
    </xf>
  </cellXfs>
  <cellStyles count="435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10 2" xfId="381" xr:uid="{00000000-0005-0000-0000-0000DA000000}"/>
    <cellStyle name="쉼표 [0] 10 3" xfId="412" xr:uid="{00000000-0005-0000-0000-0000DB000000}"/>
    <cellStyle name="쉼표 [0] 11" xfId="406" xr:uid="{00000000-0005-0000-0000-0000DC000000}"/>
    <cellStyle name="쉼표 [0] 12" xfId="380" xr:uid="{00000000-0005-0000-0000-0000DD000000}"/>
    <cellStyle name="쉼표 [0] 13" xfId="411" xr:uid="{00000000-0005-0000-0000-0000DE000000}"/>
    <cellStyle name="쉼표 [0] 2" xfId="219" xr:uid="{00000000-0005-0000-0000-0000DF000000}"/>
    <cellStyle name="쉼표 [0] 2 2" xfId="220" xr:uid="{00000000-0005-0000-0000-0000E0000000}"/>
    <cellStyle name="쉼표 [0] 2 2 2" xfId="383" xr:uid="{00000000-0005-0000-0000-0000E1000000}"/>
    <cellStyle name="쉼표 [0] 2 2 3" xfId="414" xr:uid="{00000000-0005-0000-0000-0000E2000000}"/>
    <cellStyle name="쉼표 [0] 2 3" xfId="221" xr:uid="{00000000-0005-0000-0000-0000E3000000}"/>
    <cellStyle name="쉼표 [0] 2 4" xfId="382" xr:uid="{00000000-0005-0000-0000-0000E4000000}"/>
    <cellStyle name="쉼표 [0] 2 5" xfId="413" xr:uid="{00000000-0005-0000-0000-0000E5000000}"/>
    <cellStyle name="쉼표 [0] 28" xfId="222" xr:uid="{00000000-0005-0000-0000-0000E6000000}"/>
    <cellStyle name="쉼표 [0] 28 2" xfId="384" xr:uid="{00000000-0005-0000-0000-0000E7000000}"/>
    <cellStyle name="쉼표 [0] 28 3" xfId="415" xr:uid="{00000000-0005-0000-0000-0000E8000000}"/>
    <cellStyle name="쉼표 [0] 3" xfId="223" xr:uid="{00000000-0005-0000-0000-0000E9000000}"/>
    <cellStyle name="쉼표 [0] 3 2" xfId="385" xr:uid="{00000000-0005-0000-0000-0000EA000000}"/>
    <cellStyle name="쉼표 [0] 3 3" xfId="416" xr:uid="{00000000-0005-0000-0000-0000EB000000}"/>
    <cellStyle name="쉼표 [0] 4" xfId="224" xr:uid="{00000000-0005-0000-0000-0000EC000000}"/>
    <cellStyle name="쉼표 [0] 4 2" xfId="386" xr:uid="{00000000-0005-0000-0000-0000ED000000}"/>
    <cellStyle name="쉼표 [0] 4 3" xfId="417" xr:uid="{00000000-0005-0000-0000-0000EE000000}"/>
    <cellStyle name="쉼표 [0] 5" xfId="225" xr:uid="{00000000-0005-0000-0000-0000EF000000}"/>
    <cellStyle name="쉼표 [0] 5 2" xfId="387" xr:uid="{00000000-0005-0000-0000-0000F0000000}"/>
    <cellStyle name="쉼표 [0] 5 3" xfId="418" xr:uid="{00000000-0005-0000-0000-0000F1000000}"/>
    <cellStyle name="쉼표 [0] 51" xfId="226" xr:uid="{00000000-0005-0000-0000-0000F2000000}"/>
    <cellStyle name="쉼표 [0] 51 2" xfId="388" xr:uid="{00000000-0005-0000-0000-0000F3000000}"/>
    <cellStyle name="쉼표 [0] 51 3" xfId="419" xr:uid="{00000000-0005-0000-0000-0000F4000000}"/>
    <cellStyle name="쉼표 [0] 6" xfId="227" xr:uid="{00000000-0005-0000-0000-0000F5000000}"/>
    <cellStyle name="쉼표 [0] 6 2" xfId="389" xr:uid="{00000000-0005-0000-0000-0000F6000000}"/>
    <cellStyle name="쉼표 [0] 6 3" xfId="420" xr:uid="{00000000-0005-0000-0000-0000F7000000}"/>
    <cellStyle name="쉼표 [0] 7" xfId="228" xr:uid="{00000000-0005-0000-0000-0000F8000000}"/>
    <cellStyle name="쉼표 [0] 7 2" xfId="390" xr:uid="{00000000-0005-0000-0000-0000F9000000}"/>
    <cellStyle name="쉼표 [0] 7 3" xfId="421" xr:uid="{00000000-0005-0000-0000-0000FA000000}"/>
    <cellStyle name="쉼표 [0] 75" xfId="229" xr:uid="{00000000-0005-0000-0000-0000FB000000}"/>
    <cellStyle name="쉼표 [0] 75 2" xfId="391" xr:uid="{00000000-0005-0000-0000-0000FC000000}"/>
    <cellStyle name="쉼표 [0] 75 3" xfId="422" xr:uid="{00000000-0005-0000-0000-0000FD000000}"/>
    <cellStyle name="쉼표 [0] 76" xfId="230" xr:uid="{00000000-0005-0000-0000-0000FE000000}"/>
    <cellStyle name="쉼표 [0] 76 2" xfId="392" xr:uid="{00000000-0005-0000-0000-0000FF000000}"/>
    <cellStyle name="쉼표 [0] 76 3" xfId="423" xr:uid="{00000000-0005-0000-0000-000000010000}"/>
    <cellStyle name="쉼표 [0] 78" xfId="231" xr:uid="{00000000-0005-0000-0000-000001010000}"/>
    <cellStyle name="쉼표 [0] 78 2" xfId="393" xr:uid="{00000000-0005-0000-0000-000002010000}"/>
    <cellStyle name="쉼표 [0] 78 3" xfId="424" xr:uid="{00000000-0005-0000-0000-000003010000}"/>
    <cellStyle name="쉼표 [0] 79" xfId="232" xr:uid="{00000000-0005-0000-0000-000004010000}"/>
    <cellStyle name="쉼표 [0] 79 2" xfId="394" xr:uid="{00000000-0005-0000-0000-000005010000}"/>
    <cellStyle name="쉼표 [0] 79 3" xfId="425" xr:uid="{00000000-0005-0000-0000-000006010000}"/>
    <cellStyle name="쉼표 [0] 8" xfId="233" xr:uid="{00000000-0005-0000-0000-000007010000}"/>
    <cellStyle name="쉼표 [0] 8 2" xfId="395" xr:uid="{00000000-0005-0000-0000-000008010000}"/>
    <cellStyle name="쉼표 [0] 8 3" xfId="426" xr:uid="{00000000-0005-0000-0000-000009010000}"/>
    <cellStyle name="쉼표 [0] 80" xfId="234" xr:uid="{00000000-0005-0000-0000-00000A010000}"/>
    <cellStyle name="쉼표 [0] 80 2" xfId="396" xr:uid="{00000000-0005-0000-0000-00000B010000}"/>
    <cellStyle name="쉼표 [0] 80 3" xfId="427" xr:uid="{00000000-0005-0000-0000-00000C010000}"/>
    <cellStyle name="쉼표 [0] 81" xfId="235" xr:uid="{00000000-0005-0000-0000-00000D010000}"/>
    <cellStyle name="쉼표 [0] 81 2" xfId="397" xr:uid="{00000000-0005-0000-0000-00000E010000}"/>
    <cellStyle name="쉼표 [0] 81 3" xfId="428" xr:uid="{00000000-0005-0000-0000-00000F010000}"/>
    <cellStyle name="쉼표 [0] 82" xfId="236" xr:uid="{00000000-0005-0000-0000-000010010000}"/>
    <cellStyle name="쉼표 [0] 82 2" xfId="398" xr:uid="{00000000-0005-0000-0000-000011010000}"/>
    <cellStyle name="쉼표 [0] 82 3" xfId="429" xr:uid="{00000000-0005-0000-0000-000012010000}"/>
    <cellStyle name="쉼표 [0] 84" xfId="237" xr:uid="{00000000-0005-0000-0000-000013010000}"/>
    <cellStyle name="쉼표 [0] 84 2" xfId="399" xr:uid="{00000000-0005-0000-0000-000014010000}"/>
    <cellStyle name="쉼표 [0] 84 3" xfId="430" xr:uid="{00000000-0005-0000-0000-000015010000}"/>
    <cellStyle name="쉼표 [0] 85" xfId="238" xr:uid="{00000000-0005-0000-0000-000016010000}"/>
    <cellStyle name="쉼표 [0] 85 2" xfId="400" xr:uid="{00000000-0005-0000-0000-000017010000}"/>
    <cellStyle name="쉼표 [0] 85 3" xfId="431" xr:uid="{00000000-0005-0000-0000-000018010000}"/>
    <cellStyle name="쉼표 [0] 9" xfId="239" xr:uid="{00000000-0005-0000-0000-000019010000}"/>
    <cellStyle name="쉼표 [0] 9 2" xfId="401" xr:uid="{00000000-0005-0000-0000-00001A010000}"/>
    <cellStyle name="쉼표 [0] 9 3" xfId="432" xr:uid="{00000000-0005-0000-0000-00001B010000}"/>
    <cellStyle name="스타일 1" xfId="240" xr:uid="{00000000-0005-0000-0000-00001C010000}"/>
    <cellStyle name="스타일 1 2" xfId="241" xr:uid="{00000000-0005-0000-0000-00001D010000}"/>
    <cellStyle name="스타일 1_Book1" xfId="242" xr:uid="{00000000-0005-0000-0000-00001E010000}"/>
    <cellStyle name="연결된 셀 2" xfId="243" xr:uid="{00000000-0005-0000-0000-00001F010000}"/>
    <cellStyle name="연결된 셀 2 2" xfId="244" xr:uid="{00000000-0005-0000-0000-000020010000}"/>
    <cellStyle name="연결된 셀 3" xfId="245" xr:uid="{00000000-0005-0000-0000-000021010000}"/>
    <cellStyle name="요약 2" xfId="246" xr:uid="{00000000-0005-0000-0000-000022010000}"/>
    <cellStyle name="요약 2 2" xfId="247" xr:uid="{00000000-0005-0000-0000-000023010000}"/>
    <cellStyle name="요약 3" xfId="248" xr:uid="{00000000-0005-0000-0000-000024010000}"/>
    <cellStyle name="입력 2" xfId="249" xr:uid="{00000000-0005-0000-0000-000025010000}"/>
    <cellStyle name="입력 2 2" xfId="250" xr:uid="{00000000-0005-0000-0000-000026010000}"/>
    <cellStyle name="입력 3" xfId="251" xr:uid="{00000000-0005-0000-0000-000027010000}"/>
    <cellStyle name="자리수" xfId="252" xr:uid="{00000000-0005-0000-0000-000028010000}"/>
    <cellStyle name="자리수0" xfId="253" xr:uid="{00000000-0005-0000-0000-000029010000}"/>
    <cellStyle name="작은제목" xfId="254" xr:uid="{00000000-0005-0000-0000-00002A010000}"/>
    <cellStyle name="제목 1 2" xfId="255" xr:uid="{00000000-0005-0000-0000-00002B010000}"/>
    <cellStyle name="제목 1 2 2" xfId="256" xr:uid="{00000000-0005-0000-0000-00002C010000}"/>
    <cellStyle name="제목 1 3" xfId="257" xr:uid="{00000000-0005-0000-0000-00002D010000}"/>
    <cellStyle name="제목 2 2" xfId="258" xr:uid="{00000000-0005-0000-0000-00002E010000}"/>
    <cellStyle name="제목 2 2 2" xfId="259" xr:uid="{00000000-0005-0000-0000-00002F010000}"/>
    <cellStyle name="제목 2 3" xfId="260" xr:uid="{00000000-0005-0000-0000-000030010000}"/>
    <cellStyle name="제목 3 2" xfId="261" xr:uid="{00000000-0005-0000-0000-000031010000}"/>
    <cellStyle name="제목 3 2 2" xfId="262" xr:uid="{00000000-0005-0000-0000-000032010000}"/>
    <cellStyle name="제목 3 3" xfId="263" xr:uid="{00000000-0005-0000-0000-000033010000}"/>
    <cellStyle name="제목 4 2" xfId="264" xr:uid="{00000000-0005-0000-0000-000034010000}"/>
    <cellStyle name="제목 4 2 2" xfId="265" xr:uid="{00000000-0005-0000-0000-000035010000}"/>
    <cellStyle name="제목 4 3" xfId="266" xr:uid="{00000000-0005-0000-0000-000036010000}"/>
    <cellStyle name="제목 5" xfId="267" xr:uid="{00000000-0005-0000-0000-000037010000}"/>
    <cellStyle name="제목 5 2" xfId="268" xr:uid="{00000000-0005-0000-0000-000038010000}"/>
    <cellStyle name="제목 6" xfId="269" xr:uid="{00000000-0005-0000-0000-000039010000}"/>
    <cellStyle name="좋음 2" xfId="270" xr:uid="{00000000-0005-0000-0000-00003A010000}"/>
    <cellStyle name="좋음 2 2" xfId="271" xr:uid="{00000000-0005-0000-0000-00003B010000}"/>
    <cellStyle name="좋음 3" xfId="272" xr:uid="{00000000-0005-0000-0000-00003C010000}"/>
    <cellStyle name="출력 2" xfId="273" xr:uid="{00000000-0005-0000-0000-00003D010000}"/>
    <cellStyle name="출력 2 2" xfId="274" xr:uid="{00000000-0005-0000-0000-00003E010000}"/>
    <cellStyle name="출력 3" xfId="275" xr:uid="{00000000-0005-0000-0000-00003F010000}"/>
    <cellStyle name="콤마 [0]" xfId="276" xr:uid="{00000000-0005-0000-0000-000040010000}"/>
    <cellStyle name="콤마 [0] 2" xfId="402" xr:uid="{00000000-0005-0000-0000-000041010000}"/>
    <cellStyle name="콤마 [0] 3" xfId="433" xr:uid="{00000000-0005-0000-0000-000042010000}"/>
    <cellStyle name="콤마_  종  합  " xfId="277" xr:uid="{00000000-0005-0000-0000-000043010000}"/>
    <cellStyle name="큰제목" xfId="278" xr:uid="{00000000-0005-0000-0000-000044010000}"/>
    <cellStyle name="큰제목 2" xfId="279" xr:uid="{00000000-0005-0000-0000-000045010000}"/>
    <cellStyle name="통화 [0] 2" xfId="280" xr:uid="{00000000-0005-0000-0000-000046010000}"/>
    <cellStyle name="통화 [0] 2 2" xfId="403" xr:uid="{00000000-0005-0000-0000-000047010000}"/>
    <cellStyle name="통화 [0] 2 3" xfId="434" xr:uid="{00000000-0005-0000-0000-000048010000}"/>
    <cellStyle name="퍼센트" xfId="281" xr:uid="{00000000-0005-0000-0000-000049010000}"/>
    <cellStyle name="표준" xfId="0" builtinId="0"/>
    <cellStyle name="표준 10" xfId="282" xr:uid="{00000000-0005-0000-0000-00004B010000}"/>
    <cellStyle name="표준 10 2" xfId="283" xr:uid="{00000000-0005-0000-0000-00004C010000}"/>
    <cellStyle name="표준 100" xfId="284" xr:uid="{00000000-0005-0000-0000-00004D010000}"/>
    <cellStyle name="표준 101" xfId="285" xr:uid="{00000000-0005-0000-0000-00004E010000}"/>
    <cellStyle name="표준 102" xfId="286" xr:uid="{00000000-0005-0000-0000-00004F010000}"/>
    <cellStyle name="표준 103" xfId="287" xr:uid="{00000000-0005-0000-0000-000050010000}"/>
    <cellStyle name="표준 109" xfId="288" xr:uid="{00000000-0005-0000-0000-000051010000}"/>
    <cellStyle name="표준 11" xfId="289" xr:uid="{00000000-0005-0000-0000-000052010000}"/>
    <cellStyle name="표준 11 2" xfId="290" xr:uid="{00000000-0005-0000-0000-000053010000}"/>
    <cellStyle name="표준 110" xfId="291" xr:uid="{00000000-0005-0000-0000-000054010000}"/>
    <cellStyle name="표준 111" xfId="292" xr:uid="{00000000-0005-0000-0000-000055010000}"/>
    <cellStyle name="표준 12" xfId="293" xr:uid="{00000000-0005-0000-0000-000056010000}"/>
    <cellStyle name="표준 13" xfId="294" xr:uid="{00000000-0005-0000-0000-000057010000}"/>
    <cellStyle name="표준 14" xfId="295" xr:uid="{00000000-0005-0000-0000-000058010000}"/>
    <cellStyle name="표준 15" xfId="296" xr:uid="{00000000-0005-0000-0000-000059010000}"/>
    <cellStyle name="표준 16" xfId="297" xr:uid="{00000000-0005-0000-0000-00005A010000}"/>
    <cellStyle name="표준 168" xfId="298" xr:uid="{00000000-0005-0000-0000-00005B010000}"/>
    <cellStyle name="표준 169" xfId="299" xr:uid="{00000000-0005-0000-0000-00005C010000}"/>
    <cellStyle name="표준 17" xfId="300" xr:uid="{00000000-0005-0000-0000-00005D010000}"/>
    <cellStyle name="표준 170" xfId="301" xr:uid="{00000000-0005-0000-0000-00005E010000}"/>
    <cellStyle name="표준 171" xfId="302" xr:uid="{00000000-0005-0000-0000-00005F010000}"/>
    <cellStyle name="표준 172" xfId="303" xr:uid="{00000000-0005-0000-0000-000060010000}"/>
    <cellStyle name="표준 173" xfId="304" xr:uid="{00000000-0005-0000-0000-000061010000}"/>
    <cellStyle name="표준 175" xfId="305" xr:uid="{00000000-0005-0000-0000-000062010000}"/>
    <cellStyle name="표준 176" xfId="306" xr:uid="{00000000-0005-0000-0000-000063010000}"/>
    <cellStyle name="표준 177" xfId="307" xr:uid="{00000000-0005-0000-0000-000064010000}"/>
    <cellStyle name="표준 178" xfId="308" xr:uid="{00000000-0005-0000-0000-000065010000}"/>
    <cellStyle name="표준 179" xfId="309" xr:uid="{00000000-0005-0000-0000-000066010000}"/>
    <cellStyle name="표준 18" xfId="310" xr:uid="{00000000-0005-0000-0000-000067010000}"/>
    <cellStyle name="표준 180" xfId="311" xr:uid="{00000000-0005-0000-0000-000068010000}"/>
    <cellStyle name="표준 181" xfId="312" xr:uid="{00000000-0005-0000-0000-000069010000}"/>
    <cellStyle name="표준 182" xfId="313" xr:uid="{00000000-0005-0000-0000-00006A010000}"/>
    <cellStyle name="표준 183" xfId="314" xr:uid="{00000000-0005-0000-0000-00006B010000}"/>
    <cellStyle name="표준 19" xfId="315" xr:uid="{00000000-0005-0000-0000-00006C010000}"/>
    <cellStyle name="표준 2" xfId="316" xr:uid="{00000000-0005-0000-0000-00006D010000}"/>
    <cellStyle name="표준 2 2" xfId="317" xr:uid="{00000000-0005-0000-0000-00006E010000}"/>
    <cellStyle name="표준 2 3" xfId="318" xr:uid="{00000000-0005-0000-0000-00006F010000}"/>
    <cellStyle name="표준 2 4" xfId="319" xr:uid="{00000000-0005-0000-0000-000070010000}"/>
    <cellStyle name="표준 2 5" xfId="320" xr:uid="{00000000-0005-0000-0000-000071010000}"/>
    <cellStyle name="표준 2_(붙임2) 시정통계 활용도 의견조사표" xfId="321" xr:uid="{00000000-0005-0000-0000-000072010000}"/>
    <cellStyle name="표준 20" xfId="322" xr:uid="{00000000-0005-0000-0000-000073010000}"/>
    <cellStyle name="표준 21" xfId="323" xr:uid="{00000000-0005-0000-0000-000074010000}"/>
    <cellStyle name="표준 22" xfId="324" xr:uid="{00000000-0005-0000-0000-000075010000}"/>
    <cellStyle name="표준 23" xfId="325" xr:uid="{00000000-0005-0000-0000-000076010000}"/>
    <cellStyle name="표준 24" xfId="326" xr:uid="{00000000-0005-0000-0000-000077010000}"/>
    <cellStyle name="표준 25" xfId="327" xr:uid="{00000000-0005-0000-0000-000078010000}"/>
    <cellStyle name="표준 26" xfId="328" xr:uid="{00000000-0005-0000-0000-000079010000}"/>
    <cellStyle name="표준 27" xfId="329" xr:uid="{00000000-0005-0000-0000-00007A010000}"/>
    <cellStyle name="표준 28" xfId="330" xr:uid="{00000000-0005-0000-0000-00007B010000}"/>
    <cellStyle name="표준 29" xfId="331" xr:uid="{00000000-0005-0000-0000-00007C010000}"/>
    <cellStyle name="표준 3" xfId="332" xr:uid="{00000000-0005-0000-0000-00007D010000}"/>
    <cellStyle name="표준 3 2" xfId="333" xr:uid="{00000000-0005-0000-0000-00007E010000}"/>
    <cellStyle name="표준 3 3" xfId="334" xr:uid="{00000000-0005-0000-0000-00007F010000}"/>
    <cellStyle name="표준 3 4" xfId="335" xr:uid="{00000000-0005-0000-0000-000080010000}"/>
    <cellStyle name="표준 3 5" xfId="336" xr:uid="{00000000-0005-0000-0000-000081010000}"/>
    <cellStyle name="표준 3_Book1" xfId="337" xr:uid="{00000000-0005-0000-0000-000082010000}"/>
    <cellStyle name="표준 30" xfId="338" xr:uid="{00000000-0005-0000-0000-000083010000}"/>
    <cellStyle name="표준 31" xfId="339" xr:uid="{00000000-0005-0000-0000-000084010000}"/>
    <cellStyle name="표준 32" xfId="340" xr:uid="{00000000-0005-0000-0000-000085010000}"/>
    <cellStyle name="표준 33" xfId="341" xr:uid="{00000000-0005-0000-0000-000086010000}"/>
    <cellStyle name="표준 34" xfId="342" xr:uid="{00000000-0005-0000-0000-000087010000}"/>
    <cellStyle name="표준 35" xfId="343" xr:uid="{00000000-0005-0000-0000-000088010000}"/>
    <cellStyle name="표준 36" xfId="344" xr:uid="{00000000-0005-0000-0000-000089010000}"/>
    <cellStyle name="표준 37" xfId="345" xr:uid="{00000000-0005-0000-0000-00008A010000}"/>
    <cellStyle name="표준 38" xfId="346" xr:uid="{00000000-0005-0000-0000-00008B010000}"/>
    <cellStyle name="표준 39" xfId="347" xr:uid="{00000000-0005-0000-0000-00008C010000}"/>
    <cellStyle name="표준 4" xfId="348" xr:uid="{00000000-0005-0000-0000-00008D010000}"/>
    <cellStyle name="표준 40" xfId="349" xr:uid="{00000000-0005-0000-0000-00008E010000}"/>
    <cellStyle name="표준 41" xfId="350" xr:uid="{00000000-0005-0000-0000-00008F010000}"/>
    <cellStyle name="표준 42" xfId="351" xr:uid="{00000000-0005-0000-0000-000090010000}"/>
    <cellStyle name="표준 43" xfId="405" xr:uid="{00000000-0005-0000-0000-000091010000}"/>
    <cellStyle name="표준 44" xfId="408" xr:uid="{00000000-0005-0000-0000-000092010000}"/>
    <cellStyle name="표준 45" xfId="409" xr:uid="{00000000-0005-0000-0000-000093010000}"/>
    <cellStyle name="표준 46" xfId="404" xr:uid="{00000000-0005-0000-0000-000094010000}"/>
    <cellStyle name="표준 47" xfId="407" xr:uid="{00000000-0005-0000-0000-000095010000}"/>
    <cellStyle name="표준 48" xfId="410" xr:uid="{00000000-0005-0000-0000-000096010000}"/>
    <cellStyle name="표준 5" xfId="352" xr:uid="{00000000-0005-0000-0000-000097010000}"/>
    <cellStyle name="표준 6" xfId="353" xr:uid="{00000000-0005-0000-0000-000098010000}"/>
    <cellStyle name="표준 6 2" xfId="354" xr:uid="{00000000-0005-0000-0000-000099010000}"/>
    <cellStyle name="표준 6 3" xfId="355" xr:uid="{00000000-0005-0000-0000-00009A010000}"/>
    <cellStyle name="표준 6 4" xfId="356" xr:uid="{00000000-0005-0000-0000-00009B010000}"/>
    <cellStyle name="표준 6 5" xfId="357" xr:uid="{00000000-0005-0000-0000-00009C010000}"/>
    <cellStyle name="표준 7" xfId="358" xr:uid="{00000000-0005-0000-0000-00009D010000}"/>
    <cellStyle name="표준 79" xfId="359" xr:uid="{00000000-0005-0000-0000-00009E010000}"/>
    <cellStyle name="표준 8" xfId="360" xr:uid="{00000000-0005-0000-0000-00009F010000}"/>
    <cellStyle name="표준 80" xfId="361" xr:uid="{00000000-0005-0000-0000-0000A0010000}"/>
    <cellStyle name="표준 87" xfId="362" xr:uid="{00000000-0005-0000-0000-0000A1010000}"/>
    <cellStyle name="표준 88" xfId="363" xr:uid="{00000000-0005-0000-0000-0000A2010000}"/>
    <cellStyle name="표준 89" xfId="364" xr:uid="{00000000-0005-0000-0000-0000A3010000}"/>
    <cellStyle name="표준 9" xfId="365" xr:uid="{00000000-0005-0000-0000-0000A4010000}"/>
    <cellStyle name="표준 90" xfId="366" xr:uid="{00000000-0005-0000-0000-0000A5010000}"/>
    <cellStyle name="표준 91" xfId="367" xr:uid="{00000000-0005-0000-0000-0000A6010000}"/>
    <cellStyle name="표준 92" xfId="368" xr:uid="{00000000-0005-0000-0000-0000A7010000}"/>
    <cellStyle name="표준 94" xfId="369" xr:uid="{00000000-0005-0000-0000-0000A8010000}"/>
    <cellStyle name="표준 95" xfId="370" xr:uid="{00000000-0005-0000-0000-0000A9010000}"/>
    <cellStyle name="표준 96" xfId="371" xr:uid="{00000000-0005-0000-0000-0000AA010000}"/>
    <cellStyle name="표준 97" xfId="372" xr:uid="{00000000-0005-0000-0000-0000AB010000}"/>
    <cellStyle name="표준 98" xfId="373" xr:uid="{00000000-0005-0000-0000-0000AC010000}"/>
    <cellStyle name="표준 99" xfId="374" xr:uid="{00000000-0005-0000-0000-0000AD010000}"/>
    <cellStyle name="표준_kc-elec system check list" xfId="375" xr:uid="{00000000-0005-0000-0000-0000AE010000}"/>
    <cellStyle name="하이퍼링크 2" xfId="376" xr:uid="{00000000-0005-0000-0000-0000AF010000}"/>
    <cellStyle name="합산" xfId="377" xr:uid="{00000000-0005-0000-0000-0000B0010000}"/>
    <cellStyle name="화폐기호" xfId="378" xr:uid="{00000000-0005-0000-0000-0000B1010000}"/>
    <cellStyle name="화폐기호0" xfId="379" xr:uid="{00000000-0005-0000-0000-0000B2010000}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65</v>
      </c>
      <c r="C1" s="4" t="b">
        <v>0</v>
      </c>
    </row>
    <row r="2" spans="1:3" ht="13.5" thickBot="1">
      <c r="A2" s="3" t="s">
        <v>53</v>
      </c>
    </row>
    <row r="3" spans="1:3" ht="13.5" thickBot="1">
      <c r="A3" s="5" t="s">
        <v>54</v>
      </c>
      <c r="C3" s="6" t="s">
        <v>55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56</v>
      </c>
      <c r="C7" s="7" t="e">
        <v>#NAME?</v>
      </c>
    </row>
    <row r="8" spans="1:3">
      <c r="A8" s="9" t="s">
        <v>57</v>
      </c>
      <c r="C8" s="7" t="e">
        <v>#NAME?</v>
      </c>
    </row>
    <row r="9" spans="1:3">
      <c r="A9" s="10" t="s">
        <v>58</v>
      </c>
      <c r="C9" s="7" t="e">
        <v>#NAME?</v>
      </c>
    </row>
    <row r="10" spans="1:3">
      <c r="A10" s="9" t="s">
        <v>59</v>
      </c>
      <c r="C10" s="7" t="b">
        <v>0</v>
      </c>
    </row>
    <row r="11" spans="1:3" ht="13.5" thickBot="1">
      <c r="A11" s="11" t="s">
        <v>60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66</v>
      </c>
    </row>
    <row r="2" spans="1:3" ht="13.5" thickBot="1">
      <c r="A2" s="3" t="s">
        <v>53</v>
      </c>
    </row>
    <row r="3" spans="1:3" ht="13.5" thickBot="1">
      <c r="A3" s="5" t="s">
        <v>54</v>
      </c>
      <c r="C3" s="6" t="s">
        <v>55</v>
      </c>
    </row>
    <row r="4" spans="1:3">
      <c r="A4" s="5">
        <v>3</v>
      </c>
    </row>
    <row r="6" spans="1:3" ht="13.5" thickBot="1"/>
    <row r="7" spans="1:3">
      <c r="A7" s="8" t="s">
        <v>56</v>
      </c>
    </row>
    <row r="8" spans="1:3">
      <c r="A8" s="9" t="s">
        <v>57</v>
      </c>
    </row>
    <row r="9" spans="1:3">
      <c r="A9" s="10" t="s">
        <v>58</v>
      </c>
    </row>
    <row r="10" spans="1:3">
      <c r="A10" s="9" t="s">
        <v>59</v>
      </c>
    </row>
    <row r="11" spans="1:3" ht="13.5" thickBot="1">
      <c r="A11" s="11" t="s">
        <v>60</v>
      </c>
    </row>
    <row r="13" spans="1:3" ht="13.5" thickBot="1"/>
    <row r="14" spans="1:3" ht="13.5" thickBot="1">
      <c r="A14" s="6" t="s">
        <v>61</v>
      </c>
    </row>
    <row r="16" spans="1:3" ht="13.5" thickBot="1"/>
    <row r="17" spans="1:3" ht="13.5" thickBot="1">
      <c r="C17" s="6" t="s">
        <v>62</v>
      </c>
    </row>
    <row r="20" spans="1:3">
      <c r="A20" s="13" t="s">
        <v>63</v>
      </c>
    </row>
    <row r="26" spans="1:3" ht="13.5" thickBot="1">
      <c r="C26" s="15" t="s">
        <v>64</v>
      </c>
    </row>
  </sheetData>
  <sheetProtection password="8863" sheet="1" objects="1"/>
  <phoneticPr fontId="7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0"/>
  <sheetViews>
    <sheetView tabSelected="1" zoomScale="85" zoomScaleNormal="85" workbookViewId="0">
      <selection activeCell="C1" sqref="C1:O1"/>
    </sheetView>
  </sheetViews>
  <sheetFormatPr defaultRowHeight="16.5"/>
  <cols>
    <col min="1" max="1" width="13.625" style="18" customWidth="1"/>
    <col min="2" max="2" width="13.75" style="35" customWidth="1"/>
    <col min="3" max="3" width="12" style="35" customWidth="1"/>
    <col min="4" max="4" width="12.125" style="35" customWidth="1"/>
    <col min="5" max="5" width="12.875" style="35" customWidth="1"/>
    <col min="6" max="17" width="13" style="35" customWidth="1"/>
    <col min="18" max="16384" width="9" style="35"/>
  </cols>
  <sheetData>
    <row r="1" spans="1:17" ht="41.25" customHeight="1">
      <c r="C1" s="50" t="s">
        <v>94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7">
      <c r="A2" s="18" t="s">
        <v>73</v>
      </c>
      <c r="B2" s="16"/>
      <c r="C2" s="16"/>
      <c r="D2" s="16"/>
      <c r="E2" s="16"/>
      <c r="F2" s="16"/>
      <c r="G2" s="16"/>
      <c r="H2" s="16"/>
      <c r="I2" s="16"/>
      <c r="J2" s="1"/>
      <c r="K2" s="2"/>
      <c r="P2" s="49" t="s">
        <v>92</v>
      </c>
      <c r="Q2" s="49"/>
    </row>
    <row r="3" spans="1:17" ht="36" customHeight="1">
      <c r="A3" s="57" t="s">
        <v>5</v>
      </c>
      <c r="B3" s="59" t="s">
        <v>52</v>
      </c>
      <c r="C3" s="60"/>
      <c r="D3" s="61"/>
      <c r="E3" s="46" t="s">
        <v>0</v>
      </c>
      <c r="F3" s="60"/>
      <c r="G3" s="60"/>
      <c r="H3" s="61"/>
      <c r="I3" s="46" t="s">
        <v>87</v>
      </c>
      <c r="J3" s="47"/>
      <c r="K3" s="48"/>
      <c r="L3" s="46" t="s">
        <v>93</v>
      </c>
      <c r="M3" s="47"/>
      <c r="N3" s="48"/>
      <c r="O3" s="46" t="s">
        <v>88</v>
      </c>
      <c r="P3" s="47"/>
      <c r="Q3" s="48"/>
    </row>
    <row r="4" spans="1:17" ht="21" customHeight="1">
      <c r="A4" s="58"/>
      <c r="B4" s="28" t="s">
        <v>1</v>
      </c>
      <c r="C4" s="28" t="s">
        <v>2</v>
      </c>
      <c r="D4" s="28" t="s">
        <v>3</v>
      </c>
      <c r="E4" s="28" t="s">
        <v>1</v>
      </c>
      <c r="F4" s="28" t="s">
        <v>2</v>
      </c>
      <c r="G4" s="28" t="s">
        <v>3</v>
      </c>
      <c r="H4" s="28" t="s">
        <v>4</v>
      </c>
      <c r="I4" s="38" t="s">
        <v>89</v>
      </c>
      <c r="J4" s="38" t="s">
        <v>90</v>
      </c>
      <c r="K4" s="38" t="s">
        <v>91</v>
      </c>
      <c r="L4" s="39" t="s">
        <v>1</v>
      </c>
      <c r="M4" s="39" t="s">
        <v>2</v>
      </c>
      <c r="N4" s="39" t="s">
        <v>3</v>
      </c>
      <c r="O4" s="39" t="s">
        <v>1</v>
      </c>
      <c r="P4" s="39" t="s">
        <v>2</v>
      </c>
      <c r="Q4" s="39" t="s">
        <v>3</v>
      </c>
    </row>
    <row r="5" spans="1:17" s="19" customFormat="1" ht="20.25" customHeight="1">
      <c r="A5" s="29" t="s">
        <v>67</v>
      </c>
      <c r="B5" s="22">
        <f t="shared" ref="B5:Q5" si="0">B6+B14+B23+B39+B52</f>
        <v>1024367</v>
      </c>
      <c r="C5" s="22">
        <f t="shared" si="0"/>
        <v>520789</v>
      </c>
      <c r="D5" s="22">
        <f t="shared" si="0"/>
        <v>503578</v>
      </c>
      <c r="E5" s="22">
        <f t="shared" si="0"/>
        <v>1003731</v>
      </c>
      <c r="F5" s="22">
        <f t="shared" si="0"/>
        <v>508088</v>
      </c>
      <c r="G5" s="22">
        <f t="shared" si="0"/>
        <v>495643</v>
      </c>
      <c r="H5" s="22">
        <f t="shared" si="0"/>
        <v>458944</v>
      </c>
      <c r="I5" s="41">
        <f t="shared" si="0"/>
        <v>20636</v>
      </c>
      <c r="J5" s="41">
        <f t="shared" si="0"/>
        <v>12701</v>
      </c>
      <c r="K5" s="41">
        <f t="shared" si="0"/>
        <v>7935</v>
      </c>
      <c r="L5" s="41">
        <f t="shared" si="0"/>
        <v>17186</v>
      </c>
      <c r="M5" s="41">
        <f t="shared" si="0"/>
        <v>10882</v>
      </c>
      <c r="N5" s="41">
        <f t="shared" si="0"/>
        <v>6304</v>
      </c>
      <c r="O5" s="41">
        <f t="shared" si="0"/>
        <v>3450</v>
      </c>
      <c r="P5" s="41">
        <f t="shared" si="0"/>
        <v>1819</v>
      </c>
      <c r="Q5" s="41">
        <f t="shared" si="0"/>
        <v>1631</v>
      </c>
    </row>
    <row r="6" spans="1:17">
      <c r="A6" s="25" t="s">
        <v>68</v>
      </c>
      <c r="B6" s="26">
        <f>(E6+I6)</f>
        <v>215201</v>
      </c>
      <c r="C6" s="26">
        <f>(F6+J6)</f>
        <v>109682</v>
      </c>
      <c r="D6" s="26">
        <f>(G6+K6)</f>
        <v>105519</v>
      </c>
      <c r="E6" s="27">
        <f>SUM(F6:G6)</f>
        <v>211060</v>
      </c>
      <c r="F6" s="27">
        <f>SUM(F7:F13)</f>
        <v>107324</v>
      </c>
      <c r="G6" s="27">
        <f t="shared" ref="G6:H6" si="1">SUM(G7:G13)</f>
        <v>103736</v>
      </c>
      <c r="H6" s="27">
        <f t="shared" si="1"/>
        <v>97090</v>
      </c>
      <c r="I6" s="31">
        <f t="shared" ref="I6:Q6" si="2">SUM(I7:I13)</f>
        <v>4141</v>
      </c>
      <c r="J6" s="31">
        <f t="shared" si="2"/>
        <v>2358</v>
      </c>
      <c r="K6" s="31">
        <f t="shared" si="2"/>
        <v>1783</v>
      </c>
      <c r="L6" s="31">
        <f t="shared" si="2"/>
        <v>3512</v>
      </c>
      <c r="M6" s="31">
        <f t="shared" si="2"/>
        <v>2041</v>
      </c>
      <c r="N6" s="31">
        <f t="shared" si="2"/>
        <v>1471</v>
      </c>
      <c r="O6" s="31">
        <f t="shared" si="2"/>
        <v>629</v>
      </c>
      <c r="P6" s="31">
        <f t="shared" si="2"/>
        <v>317</v>
      </c>
      <c r="Q6" s="31">
        <f t="shared" si="2"/>
        <v>312</v>
      </c>
    </row>
    <row r="7" spans="1:17">
      <c r="A7" s="33" t="s">
        <v>78</v>
      </c>
      <c r="B7" s="30">
        <f t="shared" ref="B7:D63" si="3">(E7+I7)</f>
        <v>18796</v>
      </c>
      <c r="C7" s="30">
        <f t="shared" si="3"/>
        <v>9615</v>
      </c>
      <c r="D7" s="30">
        <f t="shared" si="3"/>
        <v>9181</v>
      </c>
      <c r="E7" s="31">
        <f t="shared" ref="E7:E65" si="4">SUM(F7:G7)</f>
        <v>18585</v>
      </c>
      <c r="F7" s="42">
        <v>9497</v>
      </c>
      <c r="G7" s="42">
        <v>9088</v>
      </c>
      <c r="H7" s="42">
        <v>9061</v>
      </c>
      <c r="I7" s="40">
        <f>L7+O7</f>
        <v>211</v>
      </c>
      <c r="J7" s="40">
        <f>M7+P7</f>
        <v>118</v>
      </c>
      <c r="K7" s="40">
        <f>N7+Q7</f>
        <v>93</v>
      </c>
      <c r="L7" s="31">
        <f>M7+N7</f>
        <v>194</v>
      </c>
      <c r="M7" s="43">
        <v>107</v>
      </c>
      <c r="N7" s="44">
        <v>87</v>
      </c>
      <c r="O7" s="31">
        <f>P7+Q7</f>
        <v>17</v>
      </c>
      <c r="P7" s="43">
        <v>11</v>
      </c>
      <c r="Q7" s="44">
        <v>6</v>
      </c>
    </row>
    <row r="8" spans="1:17">
      <c r="A8" s="33" t="s">
        <v>6</v>
      </c>
      <c r="B8" s="30">
        <f t="shared" si="3"/>
        <v>43316</v>
      </c>
      <c r="C8" s="30">
        <f t="shared" si="3"/>
        <v>21712</v>
      </c>
      <c r="D8" s="30">
        <f t="shared" si="3"/>
        <v>21604</v>
      </c>
      <c r="E8" s="31">
        <f t="shared" si="4"/>
        <v>43049</v>
      </c>
      <c r="F8" s="42">
        <v>21594</v>
      </c>
      <c r="G8" s="42">
        <v>21455</v>
      </c>
      <c r="H8" s="42">
        <v>16818</v>
      </c>
      <c r="I8" s="40">
        <f t="shared" ref="I8:K13" si="5">L8+O8</f>
        <v>267</v>
      </c>
      <c r="J8" s="40">
        <f t="shared" si="5"/>
        <v>118</v>
      </c>
      <c r="K8" s="40">
        <f t="shared" si="5"/>
        <v>149</v>
      </c>
      <c r="L8" s="31">
        <f t="shared" ref="L8:L65" si="6">M8+N8</f>
        <v>231</v>
      </c>
      <c r="M8" s="43">
        <v>103</v>
      </c>
      <c r="N8" s="44">
        <v>128</v>
      </c>
      <c r="O8" s="31">
        <f t="shared" ref="O8:O13" si="7">P8+Q8</f>
        <v>36</v>
      </c>
      <c r="P8" s="43">
        <v>15</v>
      </c>
      <c r="Q8" s="44">
        <v>21</v>
      </c>
    </row>
    <row r="9" spans="1:17">
      <c r="A9" s="33" t="s">
        <v>7</v>
      </c>
      <c r="B9" s="30">
        <f t="shared" si="3"/>
        <v>7223</v>
      </c>
      <c r="C9" s="30">
        <f t="shared" si="3"/>
        <v>3817</v>
      </c>
      <c r="D9" s="30">
        <f t="shared" si="3"/>
        <v>3406</v>
      </c>
      <c r="E9" s="31">
        <f t="shared" si="4"/>
        <v>6721</v>
      </c>
      <c r="F9" s="42">
        <v>3401</v>
      </c>
      <c r="G9" s="42">
        <v>3320</v>
      </c>
      <c r="H9" s="42">
        <v>3659</v>
      </c>
      <c r="I9" s="40">
        <f t="shared" si="5"/>
        <v>502</v>
      </c>
      <c r="J9" s="40">
        <f t="shared" si="5"/>
        <v>416</v>
      </c>
      <c r="K9" s="40">
        <f t="shared" si="5"/>
        <v>86</v>
      </c>
      <c r="L9" s="31">
        <f t="shared" si="6"/>
        <v>491</v>
      </c>
      <c r="M9" s="43">
        <v>411</v>
      </c>
      <c r="N9" s="44">
        <v>80</v>
      </c>
      <c r="O9" s="31">
        <f t="shared" si="7"/>
        <v>11</v>
      </c>
      <c r="P9" s="43">
        <v>5</v>
      </c>
      <c r="Q9" s="44">
        <v>6</v>
      </c>
    </row>
    <row r="10" spans="1:17">
      <c r="A10" s="33" t="s">
        <v>8</v>
      </c>
      <c r="B10" s="30">
        <f t="shared" si="3"/>
        <v>49188</v>
      </c>
      <c r="C10" s="30">
        <f t="shared" si="3"/>
        <v>24725</v>
      </c>
      <c r="D10" s="30">
        <f t="shared" si="3"/>
        <v>24463</v>
      </c>
      <c r="E10" s="31">
        <f t="shared" si="4"/>
        <v>48841</v>
      </c>
      <c r="F10" s="42">
        <v>24580</v>
      </c>
      <c r="G10" s="42">
        <v>24261</v>
      </c>
      <c r="H10" s="42">
        <v>21284</v>
      </c>
      <c r="I10" s="40">
        <f t="shared" si="5"/>
        <v>347</v>
      </c>
      <c r="J10" s="40">
        <f t="shared" si="5"/>
        <v>145</v>
      </c>
      <c r="K10" s="40">
        <f t="shared" si="5"/>
        <v>202</v>
      </c>
      <c r="L10" s="31">
        <f t="shared" si="6"/>
        <v>271</v>
      </c>
      <c r="M10" s="43">
        <v>111</v>
      </c>
      <c r="N10" s="44">
        <v>160</v>
      </c>
      <c r="O10" s="31">
        <f t="shared" si="7"/>
        <v>76</v>
      </c>
      <c r="P10" s="43">
        <v>34</v>
      </c>
      <c r="Q10" s="44">
        <v>42</v>
      </c>
    </row>
    <row r="11" spans="1:17" s="21" customFormat="1">
      <c r="A11" s="20" t="s">
        <v>9</v>
      </c>
      <c r="B11" s="23">
        <f t="shared" si="3"/>
        <v>26133</v>
      </c>
      <c r="C11" s="23">
        <f t="shared" si="3"/>
        <v>13501</v>
      </c>
      <c r="D11" s="23">
        <f t="shared" si="3"/>
        <v>12632</v>
      </c>
      <c r="E11" s="24">
        <f t="shared" si="4"/>
        <v>25257</v>
      </c>
      <c r="F11" s="42">
        <v>12878</v>
      </c>
      <c r="G11" s="42">
        <v>12379</v>
      </c>
      <c r="H11" s="42">
        <v>11256</v>
      </c>
      <c r="I11" s="40">
        <f t="shared" si="5"/>
        <v>876</v>
      </c>
      <c r="J11" s="40">
        <f t="shared" si="5"/>
        <v>623</v>
      </c>
      <c r="K11" s="40">
        <f t="shared" si="5"/>
        <v>253</v>
      </c>
      <c r="L11" s="31">
        <f t="shared" si="6"/>
        <v>805</v>
      </c>
      <c r="M11" s="43">
        <v>595</v>
      </c>
      <c r="N11" s="44">
        <v>210</v>
      </c>
      <c r="O11" s="31">
        <f t="shared" si="7"/>
        <v>71</v>
      </c>
      <c r="P11" s="43">
        <v>28</v>
      </c>
      <c r="Q11" s="44">
        <v>43</v>
      </c>
    </row>
    <row r="12" spans="1:17">
      <c r="A12" s="20" t="s">
        <v>10</v>
      </c>
      <c r="B12" s="30">
        <f t="shared" si="3"/>
        <v>39949</v>
      </c>
      <c r="C12" s="30">
        <f t="shared" si="3"/>
        <v>20205</v>
      </c>
      <c r="D12" s="30">
        <f t="shared" si="3"/>
        <v>19744</v>
      </c>
      <c r="E12" s="31">
        <f t="shared" si="4"/>
        <v>38917</v>
      </c>
      <c r="F12" s="42">
        <v>19675</v>
      </c>
      <c r="G12" s="42">
        <v>19242</v>
      </c>
      <c r="H12" s="42">
        <v>18023</v>
      </c>
      <c r="I12" s="40">
        <f t="shared" si="5"/>
        <v>1032</v>
      </c>
      <c r="J12" s="40">
        <f t="shared" si="5"/>
        <v>530</v>
      </c>
      <c r="K12" s="40">
        <f t="shared" si="5"/>
        <v>502</v>
      </c>
      <c r="L12" s="31">
        <f t="shared" si="6"/>
        <v>778</v>
      </c>
      <c r="M12" s="43">
        <v>393</v>
      </c>
      <c r="N12" s="44">
        <v>385</v>
      </c>
      <c r="O12" s="31">
        <f t="shared" si="7"/>
        <v>254</v>
      </c>
      <c r="P12" s="43">
        <v>137</v>
      </c>
      <c r="Q12" s="44">
        <v>117</v>
      </c>
    </row>
    <row r="13" spans="1:17">
      <c r="A13" s="20" t="s">
        <v>11</v>
      </c>
      <c r="B13" s="30">
        <f t="shared" si="3"/>
        <v>30596</v>
      </c>
      <c r="C13" s="30">
        <f t="shared" si="3"/>
        <v>16107</v>
      </c>
      <c r="D13" s="30">
        <f t="shared" si="3"/>
        <v>14489</v>
      </c>
      <c r="E13" s="31">
        <f t="shared" si="4"/>
        <v>29690</v>
      </c>
      <c r="F13" s="42">
        <v>15699</v>
      </c>
      <c r="G13" s="42">
        <v>13991</v>
      </c>
      <c r="H13" s="42">
        <v>16989</v>
      </c>
      <c r="I13" s="40">
        <f t="shared" si="5"/>
        <v>906</v>
      </c>
      <c r="J13" s="40">
        <f t="shared" si="5"/>
        <v>408</v>
      </c>
      <c r="K13" s="40">
        <f t="shared" si="5"/>
        <v>498</v>
      </c>
      <c r="L13" s="31">
        <f t="shared" si="6"/>
        <v>742</v>
      </c>
      <c r="M13" s="43">
        <v>321</v>
      </c>
      <c r="N13" s="44">
        <v>421</v>
      </c>
      <c r="O13" s="31">
        <f t="shared" si="7"/>
        <v>164</v>
      </c>
      <c r="P13" s="43">
        <v>87</v>
      </c>
      <c r="Q13" s="44">
        <v>77</v>
      </c>
    </row>
    <row r="14" spans="1:17">
      <c r="A14" s="25" t="s">
        <v>69</v>
      </c>
      <c r="B14" s="26">
        <f t="shared" si="3"/>
        <v>249616</v>
      </c>
      <c r="C14" s="26">
        <f t="shared" si="3"/>
        <v>128084</v>
      </c>
      <c r="D14" s="26">
        <f t="shared" si="3"/>
        <v>121532</v>
      </c>
      <c r="E14" s="27">
        <f t="shared" si="4"/>
        <v>244434</v>
      </c>
      <c r="F14" s="27">
        <f t="shared" ref="F14:H14" si="8">SUM(F15:F22)</f>
        <v>124744</v>
      </c>
      <c r="G14" s="27">
        <f t="shared" si="8"/>
        <v>119690</v>
      </c>
      <c r="H14" s="27">
        <f t="shared" si="8"/>
        <v>106978</v>
      </c>
      <c r="I14" s="31">
        <f>SUM(I15:I22)</f>
        <v>5182</v>
      </c>
      <c r="J14" s="31">
        <f t="shared" ref="J14:K14" si="9">SUM(J15:J22)</f>
        <v>3340</v>
      </c>
      <c r="K14" s="31">
        <f t="shared" si="9"/>
        <v>1842</v>
      </c>
      <c r="L14" s="31">
        <f>SUM(L15:L22)</f>
        <v>4261</v>
      </c>
      <c r="M14" s="31">
        <f>SUM(M15:M22)</f>
        <v>2842</v>
      </c>
      <c r="N14" s="31">
        <f t="shared" ref="N14" si="10">SUM(N15:N22)</f>
        <v>1419</v>
      </c>
      <c r="O14" s="31">
        <f>SUM(O15:O22)</f>
        <v>921</v>
      </c>
      <c r="P14" s="31">
        <f>SUM(P15:P22)</f>
        <v>498</v>
      </c>
      <c r="Q14" s="31">
        <f t="shared" ref="Q14" si="11">SUM(Q15:Q22)</f>
        <v>423</v>
      </c>
    </row>
    <row r="15" spans="1:17">
      <c r="A15" s="33" t="s">
        <v>12</v>
      </c>
      <c r="B15" s="30">
        <f t="shared" si="3"/>
        <v>39617</v>
      </c>
      <c r="C15" s="30">
        <f t="shared" si="3"/>
        <v>19967</v>
      </c>
      <c r="D15" s="30">
        <f t="shared" si="3"/>
        <v>19650</v>
      </c>
      <c r="E15" s="31">
        <f t="shared" si="4"/>
        <v>39244</v>
      </c>
      <c r="F15" s="42">
        <v>19769</v>
      </c>
      <c r="G15" s="42">
        <v>19475</v>
      </c>
      <c r="H15" s="42">
        <v>15552</v>
      </c>
      <c r="I15" s="40">
        <f>L15+O15</f>
        <v>373</v>
      </c>
      <c r="J15" s="40">
        <f>M15+P15</f>
        <v>198</v>
      </c>
      <c r="K15" s="40">
        <f>N15+Q15</f>
        <v>175</v>
      </c>
      <c r="L15" s="31">
        <f t="shared" si="6"/>
        <v>242</v>
      </c>
      <c r="M15" s="43">
        <v>127</v>
      </c>
      <c r="N15" s="44">
        <v>115</v>
      </c>
      <c r="O15" s="31">
        <f t="shared" ref="O15:O22" si="12">P15+Q15</f>
        <v>131</v>
      </c>
      <c r="P15" s="43">
        <v>71</v>
      </c>
      <c r="Q15" s="44">
        <v>60</v>
      </c>
    </row>
    <row r="16" spans="1:17">
      <c r="A16" s="36" t="s">
        <v>83</v>
      </c>
      <c r="B16" s="30">
        <f t="shared" si="3"/>
        <v>26947</v>
      </c>
      <c r="C16" s="30">
        <f>(F16+J16)</f>
        <v>13568</v>
      </c>
      <c r="D16" s="30">
        <f>(G16+K16)</f>
        <v>13379</v>
      </c>
      <c r="E16" s="31">
        <f>SUM(F16:G16)</f>
        <v>26523</v>
      </c>
      <c r="F16" s="42">
        <v>13358</v>
      </c>
      <c r="G16" s="42">
        <v>13165</v>
      </c>
      <c r="H16" s="42">
        <v>12224</v>
      </c>
      <c r="I16" s="40">
        <f t="shared" ref="I16:K22" si="13">L16+O16</f>
        <v>424</v>
      </c>
      <c r="J16" s="40">
        <f t="shared" si="13"/>
        <v>210</v>
      </c>
      <c r="K16" s="40">
        <f t="shared" si="13"/>
        <v>214</v>
      </c>
      <c r="L16" s="31">
        <f t="shared" si="6"/>
        <v>320</v>
      </c>
      <c r="M16" s="43">
        <v>152</v>
      </c>
      <c r="N16" s="44">
        <v>168</v>
      </c>
      <c r="O16" s="31">
        <f t="shared" si="12"/>
        <v>104</v>
      </c>
      <c r="P16" s="43">
        <v>58</v>
      </c>
      <c r="Q16" s="44">
        <v>46</v>
      </c>
    </row>
    <row r="17" spans="1:17">
      <c r="A17" s="36" t="s">
        <v>84</v>
      </c>
      <c r="B17" s="30">
        <f t="shared" si="3"/>
        <v>38447</v>
      </c>
      <c r="C17" s="30">
        <f>(F17+J17)</f>
        <v>21048</v>
      </c>
      <c r="D17" s="30">
        <f>(G17+K17)</f>
        <v>17399</v>
      </c>
      <c r="E17" s="31">
        <f>SUM(F17:G17)</f>
        <v>36505</v>
      </c>
      <c r="F17" s="42">
        <v>19842</v>
      </c>
      <c r="G17" s="42">
        <v>16663</v>
      </c>
      <c r="H17" s="42">
        <v>19586</v>
      </c>
      <c r="I17" s="40">
        <f t="shared" si="13"/>
        <v>1942</v>
      </c>
      <c r="J17" s="40">
        <f t="shared" si="13"/>
        <v>1206</v>
      </c>
      <c r="K17" s="40">
        <f t="shared" si="13"/>
        <v>736</v>
      </c>
      <c r="L17" s="31">
        <f t="shared" si="6"/>
        <v>1541</v>
      </c>
      <c r="M17" s="43">
        <v>981</v>
      </c>
      <c r="N17" s="44">
        <v>560</v>
      </c>
      <c r="O17" s="31">
        <f t="shared" si="12"/>
        <v>401</v>
      </c>
      <c r="P17" s="43">
        <v>225</v>
      </c>
      <c r="Q17" s="44">
        <v>176</v>
      </c>
    </row>
    <row r="18" spans="1:17">
      <c r="A18" s="33" t="s">
        <v>13</v>
      </c>
      <c r="B18" s="30">
        <f t="shared" si="3"/>
        <v>26769</v>
      </c>
      <c r="C18" s="30">
        <f t="shared" si="3"/>
        <v>13319</v>
      </c>
      <c r="D18" s="30">
        <f t="shared" si="3"/>
        <v>13450</v>
      </c>
      <c r="E18" s="31">
        <f t="shared" si="4"/>
        <v>26505</v>
      </c>
      <c r="F18" s="42">
        <v>13208</v>
      </c>
      <c r="G18" s="42">
        <v>13297</v>
      </c>
      <c r="H18" s="42">
        <v>10827</v>
      </c>
      <c r="I18" s="40">
        <f t="shared" si="13"/>
        <v>264</v>
      </c>
      <c r="J18" s="40">
        <f t="shared" si="13"/>
        <v>111</v>
      </c>
      <c r="K18" s="40">
        <f t="shared" si="13"/>
        <v>153</v>
      </c>
      <c r="L18" s="31">
        <f t="shared" si="6"/>
        <v>188</v>
      </c>
      <c r="M18" s="43">
        <v>71</v>
      </c>
      <c r="N18" s="44">
        <v>117</v>
      </c>
      <c r="O18" s="31">
        <f t="shared" si="12"/>
        <v>76</v>
      </c>
      <c r="P18" s="43">
        <v>40</v>
      </c>
      <c r="Q18" s="44">
        <v>36</v>
      </c>
    </row>
    <row r="19" spans="1:17">
      <c r="A19" s="33" t="s">
        <v>14</v>
      </c>
      <c r="B19" s="30">
        <f t="shared" si="3"/>
        <v>45264</v>
      </c>
      <c r="C19" s="30">
        <f t="shared" si="3"/>
        <v>22428</v>
      </c>
      <c r="D19" s="30">
        <f t="shared" si="3"/>
        <v>22836</v>
      </c>
      <c r="E19" s="31">
        <f t="shared" si="4"/>
        <v>44941</v>
      </c>
      <c r="F19" s="42">
        <v>22297</v>
      </c>
      <c r="G19" s="42">
        <v>22644</v>
      </c>
      <c r="H19" s="42">
        <v>19751</v>
      </c>
      <c r="I19" s="40">
        <f t="shared" si="13"/>
        <v>323</v>
      </c>
      <c r="J19" s="40">
        <f t="shared" si="13"/>
        <v>131</v>
      </c>
      <c r="K19" s="40">
        <f t="shared" si="13"/>
        <v>192</v>
      </c>
      <c r="L19" s="31">
        <f t="shared" si="6"/>
        <v>261</v>
      </c>
      <c r="M19" s="43">
        <v>105</v>
      </c>
      <c r="N19" s="44">
        <v>156</v>
      </c>
      <c r="O19" s="31">
        <f t="shared" si="12"/>
        <v>62</v>
      </c>
      <c r="P19" s="43">
        <v>26</v>
      </c>
      <c r="Q19" s="44">
        <v>36</v>
      </c>
    </row>
    <row r="20" spans="1:17">
      <c r="A20" s="33" t="s">
        <v>15</v>
      </c>
      <c r="B20" s="30">
        <f t="shared" si="3"/>
        <v>38110</v>
      </c>
      <c r="C20" s="30">
        <f t="shared" si="3"/>
        <v>19254</v>
      </c>
      <c r="D20" s="30">
        <f t="shared" si="3"/>
        <v>18856</v>
      </c>
      <c r="E20" s="31">
        <f t="shared" si="4"/>
        <v>37682</v>
      </c>
      <c r="F20" s="42">
        <v>19006</v>
      </c>
      <c r="G20" s="42">
        <v>18676</v>
      </c>
      <c r="H20" s="42">
        <v>15596</v>
      </c>
      <c r="I20" s="40">
        <f t="shared" si="13"/>
        <v>428</v>
      </c>
      <c r="J20" s="40">
        <f t="shared" si="13"/>
        <v>248</v>
      </c>
      <c r="K20" s="40">
        <f t="shared" si="13"/>
        <v>180</v>
      </c>
      <c r="L20" s="31">
        <f t="shared" si="6"/>
        <v>358</v>
      </c>
      <c r="M20" s="43">
        <v>214</v>
      </c>
      <c r="N20" s="44">
        <v>144</v>
      </c>
      <c r="O20" s="31">
        <f t="shared" si="12"/>
        <v>70</v>
      </c>
      <c r="P20" s="43">
        <v>34</v>
      </c>
      <c r="Q20" s="44">
        <v>36</v>
      </c>
    </row>
    <row r="21" spans="1:17">
      <c r="A21" s="33" t="s">
        <v>16</v>
      </c>
      <c r="B21" s="30">
        <f t="shared" si="3"/>
        <v>26386</v>
      </c>
      <c r="C21" s="30">
        <f t="shared" si="3"/>
        <v>13863</v>
      </c>
      <c r="D21" s="30">
        <f t="shared" si="3"/>
        <v>12523</v>
      </c>
      <c r="E21" s="31">
        <f t="shared" si="4"/>
        <v>25850</v>
      </c>
      <c r="F21" s="42">
        <v>13443</v>
      </c>
      <c r="G21" s="42">
        <v>12407</v>
      </c>
      <c r="H21" s="42">
        <v>10050</v>
      </c>
      <c r="I21" s="40">
        <f t="shared" si="13"/>
        <v>536</v>
      </c>
      <c r="J21" s="40">
        <f t="shared" si="13"/>
        <v>420</v>
      </c>
      <c r="K21" s="40">
        <f t="shared" si="13"/>
        <v>116</v>
      </c>
      <c r="L21" s="31">
        <f t="shared" si="6"/>
        <v>486</v>
      </c>
      <c r="M21" s="43">
        <v>394</v>
      </c>
      <c r="N21" s="44">
        <v>92</v>
      </c>
      <c r="O21" s="31">
        <f t="shared" si="12"/>
        <v>50</v>
      </c>
      <c r="P21" s="43">
        <v>26</v>
      </c>
      <c r="Q21" s="44">
        <v>24</v>
      </c>
    </row>
    <row r="22" spans="1:17">
      <c r="A22" s="33" t="s">
        <v>17</v>
      </c>
      <c r="B22" s="30">
        <f t="shared" si="3"/>
        <v>8076</v>
      </c>
      <c r="C22" s="30">
        <f t="shared" si="3"/>
        <v>4637</v>
      </c>
      <c r="D22" s="30">
        <f t="shared" si="3"/>
        <v>3439</v>
      </c>
      <c r="E22" s="31">
        <f t="shared" si="4"/>
        <v>7184</v>
      </c>
      <c r="F22" s="42">
        <v>3821</v>
      </c>
      <c r="G22" s="42">
        <v>3363</v>
      </c>
      <c r="H22" s="42">
        <v>3392</v>
      </c>
      <c r="I22" s="40">
        <f t="shared" si="13"/>
        <v>892</v>
      </c>
      <c r="J22" s="40">
        <f t="shared" si="13"/>
        <v>816</v>
      </c>
      <c r="K22" s="40">
        <f t="shared" si="13"/>
        <v>76</v>
      </c>
      <c r="L22" s="31">
        <f t="shared" si="6"/>
        <v>865</v>
      </c>
      <c r="M22" s="43">
        <v>798</v>
      </c>
      <c r="N22" s="44">
        <v>67</v>
      </c>
      <c r="O22" s="31">
        <f t="shared" si="12"/>
        <v>27</v>
      </c>
      <c r="P22" s="43">
        <v>18</v>
      </c>
      <c r="Q22" s="44">
        <v>9</v>
      </c>
    </row>
    <row r="23" spans="1:17">
      <c r="A23" s="25" t="s">
        <v>70</v>
      </c>
      <c r="B23" s="26">
        <f t="shared" si="3"/>
        <v>181978</v>
      </c>
      <c r="C23" s="26">
        <f t="shared" si="3"/>
        <v>90694</v>
      </c>
      <c r="D23" s="26">
        <f t="shared" si="3"/>
        <v>91284</v>
      </c>
      <c r="E23" s="27">
        <f t="shared" si="4"/>
        <v>179162</v>
      </c>
      <c r="F23" s="32">
        <f t="shared" ref="F23:H23" si="14">SUM(F24:F38)</f>
        <v>88984</v>
      </c>
      <c r="G23" s="32">
        <f t="shared" si="14"/>
        <v>90178</v>
      </c>
      <c r="H23" s="32">
        <f t="shared" si="14"/>
        <v>86449</v>
      </c>
      <c r="I23" s="45">
        <f>SUM(I24:I38)</f>
        <v>2816</v>
      </c>
      <c r="J23" s="45">
        <f t="shared" ref="J23:K23" si="15">SUM(J24:J38)</f>
        <v>1710</v>
      </c>
      <c r="K23" s="45">
        <f t="shared" si="15"/>
        <v>1106</v>
      </c>
      <c r="L23" s="45">
        <f>SUM(L24:L38)</f>
        <v>2515</v>
      </c>
      <c r="M23" s="45">
        <f t="shared" ref="M23:N23" si="16">SUM(M24:M38)</f>
        <v>1564</v>
      </c>
      <c r="N23" s="45">
        <f t="shared" si="16"/>
        <v>951</v>
      </c>
      <c r="O23" s="45">
        <f>SUM(O24:O38)</f>
        <v>301</v>
      </c>
      <c r="P23" s="45">
        <f t="shared" ref="P23:Q23" si="17">SUM(P24:P38)</f>
        <v>146</v>
      </c>
      <c r="Q23" s="45">
        <f t="shared" si="17"/>
        <v>155</v>
      </c>
    </row>
    <row r="24" spans="1:17">
      <c r="A24" s="33" t="s">
        <v>18</v>
      </c>
      <c r="B24" s="30">
        <f t="shared" si="3"/>
        <v>4154</v>
      </c>
      <c r="C24" s="30">
        <f t="shared" si="3"/>
        <v>2219</v>
      </c>
      <c r="D24" s="30">
        <f t="shared" si="3"/>
        <v>1935</v>
      </c>
      <c r="E24" s="31">
        <f t="shared" si="4"/>
        <v>3957</v>
      </c>
      <c r="F24" s="42">
        <v>2040</v>
      </c>
      <c r="G24" s="42">
        <v>1917</v>
      </c>
      <c r="H24" s="42">
        <v>2302</v>
      </c>
      <c r="I24" s="40">
        <f>L24+O24</f>
        <v>197</v>
      </c>
      <c r="J24" s="40">
        <f>M24+P24</f>
        <v>179</v>
      </c>
      <c r="K24" s="40">
        <f>N24+Q24</f>
        <v>18</v>
      </c>
      <c r="L24" s="31">
        <f t="shared" si="6"/>
        <v>192</v>
      </c>
      <c r="M24" s="44">
        <v>178</v>
      </c>
      <c r="N24" s="44">
        <v>14</v>
      </c>
      <c r="O24" s="31">
        <f t="shared" ref="O24:O38" si="18">P24+Q24</f>
        <v>5</v>
      </c>
      <c r="P24" s="44">
        <v>1</v>
      </c>
      <c r="Q24" s="44">
        <v>4</v>
      </c>
    </row>
    <row r="25" spans="1:17">
      <c r="A25" s="33" t="s">
        <v>19</v>
      </c>
      <c r="B25" s="30">
        <f t="shared" si="3"/>
        <v>11924</v>
      </c>
      <c r="C25" s="30">
        <f t="shared" si="3"/>
        <v>6146</v>
      </c>
      <c r="D25" s="30">
        <f t="shared" si="3"/>
        <v>5778</v>
      </c>
      <c r="E25" s="31">
        <f t="shared" si="4"/>
        <v>11647</v>
      </c>
      <c r="F25" s="42">
        <v>5979</v>
      </c>
      <c r="G25" s="42">
        <v>5668</v>
      </c>
      <c r="H25" s="42">
        <v>5483</v>
      </c>
      <c r="I25" s="40">
        <f t="shared" ref="I25:K38" si="19">L25+O25</f>
        <v>277</v>
      </c>
      <c r="J25" s="40">
        <f t="shared" si="19"/>
        <v>167</v>
      </c>
      <c r="K25" s="40">
        <f t="shared" si="19"/>
        <v>110</v>
      </c>
      <c r="L25" s="31">
        <f t="shared" si="6"/>
        <v>248</v>
      </c>
      <c r="M25" s="44">
        <v>149</v>
      </c>
      <c r="N25" s="44">
        <v>99</v>
      </c>
      <c r="O25" s="31">
        <f t="shared" si="18"/>
        <v>29</v>
      </c>
      <c r="P25" s="44">
        <v>18</v>
      </c>
      <c r="Q25" s="44">
        <v>11</v>
      </c>
    </row>
    <row r="26" spans="1:17">
      <c r="A26" s="33" t="s">
        <v>20</v>
      </c>
      <c r="B26" s="30">
        <f t="shared" si="3"/>
        <v>3615</v>
      </c>
      <c r="C26" s="30">
        <f t="shared" si="3"/>
        <v>2099</v>
      </c>
      <c r="D26" s="30">
        <f t="shared" si="3"/>
        <v>1516</v>
      </c>
      <c r="E26" s="31">
        <f t="shared" si="4"/>
        <v>3136</v>
      </c>
      <c r="F26" s="42">
        <v>1663</v>
      </c>
      <c r="G26" s="42">
        <v>1473</v>
      </c>
      <c r="H26" s="42">
        <v>1823</v>
      </c>
      <c r="I26" s="40">
        <f t="shared" si="19"/>
        <v>479</v>
      </c>
      <c r="J26" s="40">
        <f t="shared" si="19"/>
        <v>436</v>
      </c>
      <c r="K26" s="40">
        <f t="shared" si="19"/>
        <v>43</v>
      </c>
      <c r="L26" s="31">
        <f t="shared" si="6"/>
        <v>466</v>
      </c>
      <c r="M26" s="44">
        <v>427</v>
      </c>
      <c r="N26" s="44">
        <v>39</v>
      </c>
      <c r="O26" s="31">
        <f t="shared" si="18"/>
        <v>13</v>
      </c>
      <c r="P26" s="44">
        <v>9</v>
      </c>
      <c r="Q26" s="44">
        <v>4</v>
      </c>
    </row>
    <row r="27" spans="1:17">
      <c r="A27" s="33" t="s">
        <v>21</v>
      </c>
      <c r="B27" s="30">
        <f t="shared" si="3"/>
        <v>3828</v>
      </c>
      <c r="C27" s="30">
        <f t="shared" si="3"/>
        <v>1959</v>
      </c>
      <c r="D27" s="30">
        <f t="shared" si="3"/>
        <v>1869</v>
      </c>
      <c r="E27" s="31">
        <f t="shared" si="4"/>
        <v>3667</v>
      </c>
      <c r="F27" s="42">
        <v>1837</v>
      </c>
      <c r="G27" s="42">
        <v>1830</v>
      </c>
      <c r="H27" s="42">
        <v>2176</v>
      </c>
      <c r="I27" s="40">
        <f t="shared" si="19"/>
        <v>161</v>
      </c>
      <c r="J27" s="40">
        <f t="shared" si="19"/>
        <v>122</v>
      </c>
      <c r="K27" s="40">
        <f t="shared" si="19"/>
        <v>39</v>
      </c>
      <c r="L27" s="31">
        <f t="shared" si="6"/>
        <v>151</v>
      </c>
      <c r="M27" s="44">
        <v>117</v>
      </c>
      <c r="N27" s="44">
        <v>34</v>
      </c>
      <c r="O27" s="31">
        <f t="shared" si="18"/>
        <v>10</v>
      </c>
      <c r="P27" s="44">
        <v>5</v>
      </c>
      <c r="Q27" s="44">
        <v>5</v>
      </c>
    </row>
    <row r="28" spans="1:17">
      <c r="A28" s="33" t="s">
        <v>22</v>
      </c>
      <c r="B28" s="30">
        <f t="shared" si="3"/>
        <v>13713</v>
      </c>
      <c r="C28" s="30">
        <f t="shared" si="3"/>
        <v>6813</v>
      </c>
      <c r="D28" s="30">
        <f t="shared" si="3"/>
        <v>6900</v>
      </c>
      <c r="E28" s="31">
        <f t="shared" si="4"/>
        <v>13602</v>
      </c>
      <c r="F28" s="42">
        <v>6749</v>
      </c>
      <c r="G28" s="42">
        <v>6853</v>
      </c>
      <c r="H28" s="42">
        <v>5666</v>
      </c>
      <c r="I28" s="40">
        <f t="shared" si="19"/>
        <v>111</v>
      </c>
      <c r="J28" s="40">
        <f t="shared" si="19"/>
        <v>64</v>
      </c>
      <c r="K28" s="40">
        <f t="shared" si="19"/>
        <v>47</v>
      </c>
      <c r="L28" s="31">
        <f t="shared" si="6"/>
        <v>94</v>
      </c>
      <c r="M28" s="44">
        <v>57</v>
      </c>
      <c r="N28" s="44">
        <v>37</v>
      </c>
      <c r="O28" s="31">
        <f t="shared" si="18"/>
        <v>17</v>
      </c>
      <c r="P28" s="44">
        <v>7</v>
      </c>
      <c r="Q28" s="44">
        <v>10</v>
      </c>
    </row>
    <row r="29" spans="1:17">
      <c r="A29" s="33" t="s">
        <v>23</v>
      </c>
      <c r="B29" s="30">
        <f t="shared" si="3"/>
        <v>4436</v>
      </c>
      <c r="C29" s="30">
        <f t="shared" si="3"/>
        <v>2264</v>
      </c>
      <c r="D29" s="30">
        <f t="shared" si="3"/>
        <v>2172</v>
      </c>
      <c r="E29" s="31">
        <f t="shared" si="4"/>
        <v>4371</v>
      </c>
      <c r="F29" s="42">
        <v>2217</v>
      </c>
      <c r="G29" s="42">
        <v>2154</v>
      </c>
      <c r="H29" s="42">
        <v>2343</v>
      </c>
      <c r="I29" s="40">
        <f t="shared" si="19"/>
        <v>65</v>
      </c>
      <c r="J29" s="40">
        <f t="shared" si="19"/>
        <v>47</v>
      </c>
      <c r="K29" s="40">
        <f t="shared" si="19"/>
        <v>18</v>
      </c>
      <c r="L29" s="31">
        <f t="shared" si="6"/>
        <v>57</v>
      </c>
      <c r="M29" s="44">
        <v>44</v>
      </c>
      <c r="N29" s="44">
        <v>13</v>
      </c>
      <c r="O29" s="31">
        <f t="shared" si="18"/>
        <v>8</v>
      </c>
      <c r="P29" s="44">
        <v>3</v>
      </c>
      <c r="Q29" s="44">
        <v>5</v>
      </c>
    </row>
    <row r="30" spans="1:17">
      <c r="A30" s="34" t="s">
        <v>24</v>
      </c>
      <c r="B30" s="30">
        <f t="shared" si="3"/>
        <v>41901</v>
      </c>
      <c r="C30" s="30">
        <f t="shared" si="3"/>
        <v>20779</v>
      </c>
      <c r="D30" s="30">
        <f t="shared" si="3"/>
        <v>21122</v>
      </c>
      <c r="E30" s="31">
        <f t="shared" si="4"/>
        <v>41285</v>
      </c>
      <c r="F30" s="42">
        <v>20481</v>
      </c>
      <c r="G30" s="42">
        <v>20804</v>
      </c>
      <c r="H30" s="42">
        <v>17108</v>
      </c>
      <c r="I30" s="40">
        <f t="shared" si="19"/>
        <v>616</v>
      </c>
      <c r="J30" s="40">
        <f t="shared" si="19"/>
        <v>298</v>
      </c>
      <c r="K30" s="40">
        <f t="shared" si="19"/>
        <v>318</v>
      </c>
      <c r="L30" s="31">
        <f t="shared" si="6"/>
        <v>561</v>
      </c>
      <c r="M30" s="44">
        <v>275</v>
      </c>
      <c r="N30" s="44">
        <v>286</v>
      </c>
      <c r="O30" s="31">
        <f t="shared" si="18"/>
        <v>55</v>
      </c>
      <c r="P30" s="44">
        <v>23</v>
      </c>
      <c r="Q30" s="44">
        <v>32</v>
      </c>
    </row>
    <row r="31" spans="1:17">
      <c r="A31" s="34" t="s">
        <v>25</v>
      </c>
      <c r="B31" s="30">
        <f t="shared" si="3"/>
        <v>11095</v>
      </c>
      <c r="C31" s="30">
        <f t="shared" si="3"/>
        <v>5538</v>
      </c>
      <c r="D31" s="30">
        <f t="shared" si="3"/>
        <v>5557</v>
      </c>
      <c r="E31" s="31">
        <f t="shared" si="4"/>
        <v>10915</v>
      </c>
      <c r="F31" s="42">
        <v>5456</v>
      </c>
      <c r="G31" s="42">
        <v>5459</v>
      </c>
      <c r="H31" s="42">
        <v>6117</v>
      </c>
      <c r="I31" s="40">
        <f t="shared" si="19"/>
        <v>180</v>
      </c>
      <c r="J31" s="40">
        <f t="shared" si="19"/>
        <v>82</v>
      </c>
      <c r="K31" s="40">
        <f t="shared" si="19"/>
        <v>98</v>
      </c>
      <c r="L31" s="31">
        <f t="shared" si="6"/>
        <v>152</v>
      </c>
      <c r="M31" s="44">
        <v>67</v>
      </c>
      <c r="N31" s="44">
        <v>85</v>
      </c>
      <c r="O31" s="31">
        <f t="shared" si="18"/>
        <v>28</v>
      </c>
      <c r="P31" s="44">
        <v>15</v>
      </c>
      <c r="Q31" s="44">
        <v>13</v>
      </c>
    </row>
    <row r="32" spans="1:17">
      <c r="A32" s="34" t="s">
        <v>74</v>
      </c>
      <c r="B32" s="30">
        <f t="shared" si="3"/>
        <v>13424</v>
      </c>
      <c r="C32" s="30">
        <f t="shared" si="3"/>
        <v>6447</v>
      </c>
      <c r="D32" s="30">
        <f t="shared" si="3"/>
        <v>6977</v>
      </c>
      <c r="E32" s="31">
        <f t="shared" si="4"/>
        <v>13361</v>
      </c>
      <c r="F32" s="42">
        <v>6433</v>
      </c>
      <c r="G32" s="42">
        <v>6928</v>
      </c>
      <c r="H32" s="42">
        <v>6265</v>
      </c>
      <c r="I32" s="40">
        <f t="shared" si="19"/>
        <v>63</v>
      </c>
      <c r="J32" s="40">
        <f t="shared" si="19"/>
        <v>14</v>
      </c>
      <c r="K32" s="40">
        <f t="shared" si="19"/>
        <v>49</v>
      </c>
      <c r="L32" s="31">
        <f t="shared" si="6"/>
        <v>46</v>
      </c>
      <c r="M32" s="44">
        <v>8</v>
      </c>
      <c r="N32" s="44">
        <v>38</v>
      </c>
      <c r="O32" s="31">
        <f t="shared" si="18"/>
        <v>17</v>
      </c>
      <c r="P32" s="44">
        <v>6</v>
      </c>
      <c r="Q32" s="44">
        <v>11</v>
      </c>
    </row>
    <row r="33" spans="1:17">
      <c r="A33" s="34" t="s">
        <v>26</v>
      </c>
      <c r="B33" s="30">
        <f t="shared" si="3"/>
        <v>8553</v>
      </c>
      <c r="C33" s="30">
        <f t="shared" si="3"/>
        <v>4133</v>
      </c>
      <c r="D33" s="30">
        <f t="shared" si="3"/>
        <v>4420</v>
      </c>
      <c r="E33" s="31">
        <f t="shared" si="4"/>
        <v>8505</v>
      </c>
      <c r="F33" s="42">
        <v>4115</v>
      </c>
      <c r="G33" s="42">
        <v>4390</v>
      </c>
      <c r="H33" s="42">
        <v>4036</v>
      </c>
      <c r="I33" s="40">
        <f t="shared" si="19"/>
        <v>48</v>
      </c>
      <c r="J33" s="40">
        <f t="shared" si="19"/>
        <v>18</v>
      </c>
      <c r="K33" s="40">
        <f t="shared" si="19"/>
        <v>30</v>
      </c>
      <c r="L33" s="31">
        <f t="shared" si="6"/>
        <v>38</v>
      </c>
      <c r="M33" s="44">
        <v>10</v>
      </c>
      <c r="N33" s="44">
        <v>28</v>
      </c>
      <c r="O33" s="31">
        <f t="shared" si="18"/>
        <v>10</v>
      </c>
      <c r="P33" s="44">
        <v>8</v>
      </c>
      <c r="Q33" s="44">
        <v>2</v>
      </c>
    </row>
    <row r="34" spans="1:17">
      <c r="A34" s="34" t="s">
        <v>27</v>
      </c>
      <c r="B34" s="30">
        <f t="shared" si="3"/>
        <v>9222</v>
      </c>
      <c r="C34" s="30">
        <f t="shared" si="3"/>
        <v>4484</v>
      </c>
      <c r="D34" s="30">
        <f t="shared" si="3"/>
        <v>4738</v>
      </c>
      <c r="E34" s="31">
        <f t="shared" si="4"/>
        <v>9189</v>
      </c>
      <c r="F34" s="42">
        <v>4476</v>
      </c>
      <c r="G34" s="42">
        <v>4713</v>
      </c>
      <c r="H34" s="42">
        <v>4442</v>
      </c>
      <c r="I34" s="40">
        <f t="shared" si="19"/>
        <v>33</v>
      </c>
      <c r="J34" s="40">
        <f t="shared" si="19"/>
        <v>8</v>
      </c>
      <c r="K34" s="40">
        <f t="shared" si="19"/>
        <v>25</v>
      </c>
      <c r="L34" s="31">
        <f t="shared" si="6"/>
        <v>26</v>
      </c>
      <c r="M34" s="44">
        <v>5</v>
      </c>
      <c r="N34" s="44">
        <v>21</v>
      </c>
      <c r="O34" s="31">
        <f t="shared" si="18"/>
        <v>7</v>
      </c>
      <c r="P34" s="44">
        <v>3</v>
      </c>
      <c r="Q34" s="44">
        <v>4</v>
      </c>
    </row>
    <row r="35" spans="1:17">
      <c r="A35" s="37" t="s">
        <v>85</v>
      </c>
      <c r="B35" s="30">
        <f>(E35+I35)</f>
        <v>19098</v>
      </c>
      <c r="C35" s="30">
        <f>(F35+J35)</f>
        <v>9432</v>
      </c>
      <c r="D35" s="30">
        <f>(G35+K35)</f>
        <v>9666</v>
      </c>
      <c r="E35" s="31">
        <f>SUM(F35:G35)</f>
        <v>19022</v>
      </c>
      <c r="F35" s="42">
        <v>9413</v>
      </c>
      <c r="G35" s="42">
        <v>9609</v>
      </c>
      <c r="H35" s="42">
        <v>8547</v>
      </c>
      <c r="I35" s="40">
        <f t="shared" si="19"/>
        <v>76</v>
      </c>
      <c r="J35" s="40">
        <f t="shared" si="19"/>
        <v>19</v>
      </c>
      <c r="K35" s="40">
        <f t="shared" si="19"/>
        <v>57</v>
      </c>
      <c r="L35" s="31">
        <f t="shared" si="6"/>
        <v>67</v>
      </c>
      <c r="M35" s="44">
        <v>16</v>
      </c>
      <c r="N35" s="44">
        <v>51</v>
      </c>
      <c r="O35" s="31">
        <f t="shared" si="18"/>
        <v>9</v>
      </c>
      <c r="P35" s="44">
        <v>3</v>
      </c>
      <c r="Q35" s="44">
        <v>6</v>
      </c>
    </row>
    <row r="36" spans="1:17">
      <c r="A36" s="37" t="s">
        <v>86</v>
      </c>
      <c r="B36" s="30">
        <f t="shared" si="3"/>
        <v>18516</v>
      </c>
      <c r="C36" s="30">
        <f t="shared" si="3"/>
        <v>9153</v>
      </c>
      <c r="D36" s="30">
        <f t="shared" si="3"/>
        <v>9363</v>
      </c>
      <c r="E36" s="31">
        <f t="shared" si="4"/>
        <v>18299</v>
      </c>
      <c r="F36" s="42">
        <v>9042</v>
      </c>
      <c r="G36" s="42">
        <v>9257</v>
      </c>
      <c r="H36" s="42">
        <v>10425</v>
      </c>
      <c r="I36" s="40">
        <f t="shared" si="19"/>
        <v>217</v>
      </c>
      <c r="J36" s="40">
        <f t="shared" si="19"/>
        <v>111</v>
      </c>
      <c r="K36" s="40">
        <f t="shared" si="19"/>
        <v>106</v>
      </c>
      <c r="L36" s="31">
        <f t="shared" si="6"/>
        <v>169</v>
      </c>
      <c r="M36" s="44">
        <v>87</v>
      </c>
      <c r="N36" s="44">
        <v>82</v>
      </c>
      <c r="O36" s="31">
        <f t="shared" si="18"/>
        <v>48</v>
      </c>
      <c r="P36" s="44">
        <v>24</v>
      </c>
      <c r="Q36" s="44">
        <v>24</v>
      </c>
    </row>
    <row r="37" spans="1:17">
      <c r="A37" s="34" t="s">
        <v>28</v>
      </c>
      <c r="B37" s="30">
        <f t="shared" si="3"/>
        <v>6760</v>
      </c>
      <c r="C37" s="30">
        <f t="shared" si="3"/>
        <v>3396</v>
      </c>
      <c r="D37" s="30">
        <f t="shared" si="3"/>
        <v>3364</v>
      </c>
      <c r="E37" s="31">
        <f t="shared" si="4"/>
        <v>6679</v>
      </c>
      <c r="F37" s="42">
        <v>3350</v>
      </c>
      <c r="G37" s="42">
        <v>3329</v>
      </c>
      <c r="H37" s="42">
        <v>3602</v>
      </c>
      <c r="I37" s="40">
        <f t="shared" si="19"/>
        <v>81</v>
      </c>
      <c r="J37" s="40">
        <f t="shared" si="19"/>
        <v>46</v>
      </c>
      <c r="K37" s="40">
        <f t="shared" si="19"/>
        <v>35</v>
      </c>
      <c r="L37" s="31">
        <f t="shared" si="6"/>
        <v>69</v>
      </c>
      <c r="M37" s="44">
        <v>41</v>
      </c>
      <c r="N37" s="44">
        <v>28</v>
      </c>
      <c r="O37" s="31">
        <f t="shared" si="18"/>
        <v>12</v>
      </c>
      <c r="P37" s="44">
        <v>5</v>
      </c>
      <c r="Q37" s="44">
        <v>7</v>
      </c>
    </row>
    <row r="38" spans="1:17">
      <c r="A38" s="33" t="s">
        <v>29</v>
      </c>
      <c r="B38" s="30">
        <f t="shared" si="3"/>
        <v>11739</v>
      </c>
      <c r="C38" s="30">
        <f t="shared" si="3"/>
        <v>5832</v>
      </c>
      <c r="D38" s="30">
        <f t="shared" si="3"/>
        <v>5907</v>
      </c>
      <c r="E38" s="31">
        <f t="shared" si="4"/>
        <v>11527</v>
      </c>
      <c r="F38" s="42">
        <v>5733</v>
      </c>
      <c r="G38" s="42">
        <v>5794</v>
      </c>
      <c r="H38" s="42">
        <v>6114</v>
      </c>
      <c r="I38" s="40">
        <f t="shared" si="19"/>
        <v>212</v>
      </c>
      <c r="J38" s="40">
        <f t="shared" si="19"/>
        <v>99</v>
      </c>
      <c r="K38" s="40">
        <f t="shared" si="19"/>
        <v>113</v>
      </c>
      <c r="L38" s="31">
        <f t="shared" si="6"/>
        <v>179</v>
      </c>
      <c r="M38" s="44">
        <v>83</v>
      </c>
      <c r="N38" s="44">
        <v>96</v>
      </c>
      <c r="O38" s="31">
        <f t="shared" si="18"/>
        <v>33</v>
      </c>
      <c r="P38" s="44">
        <v>16</v>
      </c>
      <c r="Q38" s="44">
        <v>17</v>
      </c>
    </row>
    <row r="39" spans="1:17">
      <c r="A39" s="25" t="s">
        <v>71</v>
      </c>
      <c r="B39" s="26">
        <f t="shared" si="3"/>
        <v>182397</v>
      </c>
      <c r="C39" s="26">
        <f t="shared" si="3"/>
        <v>91222</v>
      </c>
      <c r="D39" s="26">
        <f t="shared" si="3"/>
        <v>91175</v>
      </c>
      <c r="E39" s="27">
        <f t="shared" si="4"/>
        <v>179428</v>
      </c>
      <c r="F39" s="32">
        <f>SUM(F40:F51)</f>
        <v>89486</v>
      </c>
      <c r="G39" s="32">
        <f t="shared" ref="G39:H39" si="20">SUM(G40:G51)</f>
        <v>89942</v>
      </c>
      <c r="H39" s="32">
        <f t="shared" si="20"/>
        <v>82680</v>
      </c>
      <c r="I39" s="45">
        <f>SUM(I40:I51)</f>
        <v>2969</v>
      </c>
      <c r="J39" s="45">
        <f t="shared" ref="J39:K39" si="21">SUM(J40:J51)</f>
        <v>1736</v>
      </c>
      <c r="K39" s="45">
        <f t="shared" si="21"/>
        <v>1233</v>
      </c>
      <c r="L39" s="45">
        <f>SUM(L40:L51)</f>
        <v>2492</v>
      </c>
      <c r="M39" s="45">
        <f t="shared" ref="M39:N39" si="22">SUM(M40:M51)</f>
        <v>1474</v>
      </c>
      <c r="N39" s="45">
        <f t="shared" si="22"/>
        <v>1018</v>
      </c>
      <c r="O39" s="45">
        <f>SUM(O40:O51)</f>
        <v>477</v>
      </c>
      <c r="P39" s="45">
        <f t="shared" ref="P39:Q39" si="23">SUM(P40:P51)</f>
        <v>262</v>
      </c>
      <c r="Q39" s="45">
        <f t="shared" si="23"/>
        <v>215</v>
      </c>
    </row>
    <row r="40" spans="1:17">
      <c r="A40" s="33" t="s">
        <v>30</v>
      </c>
      <c r="B40" s="30">
        <f t="shared" si="3"/>
        <v>60522</v>
      </c>
      <c r="C40" s="30">
        <f t="shared" si="3"/>
        <v>30365</v>
      </c>
      <c r="D40" s="30">
        <f t="shared" si="3"/>
        <v>30157</v>
      </c>
      <c r="E40" s="31">
        <f t="shared" si="4"/>
        <v>59924</v>
      </c>
      <c r="F40" s="42">
        <v>30032</v>
      </c>
      <c r="G40" s="42">
        <v>29892</v>
      </c>
      <c r="H40" s="42">
        <v>25181</v>
      </c>
      <c r="I40" s="40">
        <f>L40+O40</f>
        <v>598</v>
      </c>
      <c r="J40" s="40">
        <f>M40+P40</f>
        <v>333</v>
      </c>
      <c r="K40" s="40">
        <f>N40+Q40</f>
        <v>265</v>
      </c>
      <c r="L40" s="31">
        <f>M40+N40</f>
        <v>524</v>
      </c>
      <c r="M40" s="44">
        <v>299</v>
      </c>
      <c r="N40" s="44">
        <v>225</v>
      </c>
      <c r="O40" s="31">
        <f>P40+Q40</f>
        <v>74</v>
      </c>
      <c r="P40" s="44">
        <v>34</v>
      </c>
      <c r="Q40" s="44">
        <v>40</v>
      </c>
    </row>
    <row r="41" spans="1:17">
      <c r="A41" s="34" t="s">
        <v>31</v>
      </c>
      <c r="B41" s="30">
        <f t="shared" si="3"/>
        <v>9739</v>
      </c>
      <c r="C41" s="30">
        <f t="shared" si="3"/>
        <v>4739</v>
      </c>
      <c r="D41" s="30">
        <f t="shared" si="3"/>
        <v>5000</v>
      </c>
      <c r="E41" s="31">
        <f t="shared" si="4"/>
        <v>9668</v>
      </c>
      <c r="F41" s="42">
        <v>4718</v>
      </c>
      <c r="G41" s="42">
        <v>4950</v>
      </c>
      <c r="H41" s="42">
        <v>5131</v>
      </c>
      <c r="I41" s="40">
        <f t="shared" ref="I41:K51" si="24">L41+O41</f>
        <v>71</v>
      </c>
      <c r="J41" s="40">
        <f t="shared" si="24"/>
        <v>21</v>
      </c>
      <c r="K41" s="40">
        <f t="shared" si="24"/>
        <v>50</v>
      </c>
      <c r="L41" s="31">
        <f t="shared" si="6"/>
        <v>50</v>
      </c>
      <c r="M41" s="44">
        <v>12</v>
      </c>
      <c r="N41" s="44">
        <v>38</v>
      </c>
      <c r="O41" s="31">
        <f t="shared" ref="O41:O51" si="25">P41+Q41</f>
        <v>21</v>
      </c>
      <c r="P41" s="44">
        <v>9</v>
      </c>
      <c r="Q41" s="44">
        <v>12</v>
      </c>
    </row>
    <row r="42" spans="1:17">
      <c r="A42" s="34" t="s">
        <v>32</v>
      </c>
      <c r="B42" s="30">
        <f t="shared" si="3"/>
        <v>9694</v>
      </c>
      <c r="C42" s="30">
        <f t="shared" si="3"/>
        <v>4764</v>
      </c>
      <c r="D42" s="30">
        <f t="shared" si="3"/>
        <v>4930</v>
      </c>
      <c r="E42" s="31">
        <f t="shared" si="4"/>
        <v>9644</v>
      </c>
      <c r="F42" s="42">
        <v>4746</v>
      </c>
      <c r="G42" s="42">
        <v>4898</v>
      </c>
      <c r="H42" s="42">
        <v>4522</v>
      </c>
      <c r="I42" s="40">
        <f t="shared" si="24"/>
        <v>50</v>
      </c>
      <c r="J42" s="40">
        <f t="shared" si="24"/>
        <v>18</v>
      </c>
      <c r="K42" s="40">
        <f t="shared" si="24"/>
        <v>32</v>
      </c>
      <c r="L42" s="31">
        <f t="shared" si="6"/>
        <v>34</v>
      </c>
      <c r="M42" s="44">
        <v>11</v>
      </c>
      <c r="N42" s="44">
        <v>23</v>
      </c>
      <c r="O42" s="31">
        <f t="shared" si="25"/>
        <v>16</v>
      </c>
      <c r="P42" s="44">
        <v>7</v>
      </c>
      <c r="Q42" s="44">
        <v>9</v>
      </c>
    </row>
    <row r="43" spans="1:17">
      <c r="A43" s="34" t="s">
        <v>75</v>
      </c>
      <c r="B43" s="30">
        <f>(E43+I43)</f>
        <v>16191</v>
      </c>
      <c r="C43" s="30">
        <f t="shared" si="3"/>
        <v>8019</v>
      </c>
      <c r="D43" s="30">
        <f t="shared" si="3"/>
        <v>8172</v>
      </c>
      <c r="E43" s="31">
        <f t="shared" si="4"/>
        <v>16032</v>
      </c>
      <c r="F43" s="42">
        <v>7946</v>
      </c>
      <c r="G43" s="42">
        <v>8086</v>
      </c>
      <c r="H43" s="42">
        <v>7768</v>
      </c>
      <c r="I43" s="40">
        <f t="shared" si="24"/>
        <v>159</v>
      </c>
      <c r="J43" s="40">
        <f t="shared" si="24"/>
        <v>73</v>
      </c>
      <c r="K43" s="40">
        <f t="shared" si="24"/>
        <v>86</v>
      </c>
      <c r="L43" s="31">
        <f t="shared" si="6"/>
        <v>111</v>
      </c>
      <c r="M43" s="44">
        <v>43</v>
      </c>
      <c r="N43" s="44">
        <v>68</v>
      </c>
      <c r="O43" s="31">
        <f t="shared" si="25"/>
        <v>48</v>
      </c>
      <c r="P43" s="44">
        <v>30</v>
      </c>
      <c r="Q43" s="44">
        <v>18</v>
      </c>
    </row>
    <row r="44" spans="1:17">
      <c r="A44" s="34" t="s">
        <v>33</v>
      </c>
      <c r="B44" s="30">
        <f t="shared" ref="B44:B51" si="26">(E44+I44)</f>
        <v>5356</v>
      </c>
      <c r="C44" s="30">
        <f t="shared" si="3"/>
        <v>2696</v>
      </c>
      <c r="D44" s="30">
        <f t="shared" si="3"/>
        <v>2660</v>
      </c>
      <c r="E44" s="31">
        <f t="shared" si="4"/>
        <v>5302</v>
      </c>
      <c r="F44" s="42">
        <v>2670</v>
      </c>
      <c r="G44" s="42">
        <v>2632</v>
      </c>
      <c r="H44" s="42">
        <v>2869</v>
      </c>
      <c r="I44" s="40">
        <f t="shared" si="24"/>
        <v>54</v>
      </c>
      <c r="J44" s="40">
        <f t="shared" si="24"/>
        <v>26</v>
      </c>
      <c r="K44" s="40">
        <f t="shared" si="24"/>
        <v>28</v>
      </c>
      <c r="L44" s="31">
        <f t="shared" si="6"/>
        <v>33</v>
      </c>
      <c r="M44" s="44">
        <v>11</v>
      </c>
      <c r="N44" s="44">
        <v>22</v>
      </c>
      <c r="O44" s="31">
        <f t="shared" si="25"/>
        <v>21</v>
      </c>
      <c r="P44" s="44">
        <v>15</v>
      </c>
      <c r="Q44" s="44">
        <v>6</v>
      </c>
    </row>
    <row r="45" spans="1:17">
      <c r="A45" s="33" t="s">
        <v>34</v>
      </c>
      <c r="B45" s="30">
        <f t="shared" si="26"/>
        <v>10636</v>
      </c>
      <c r="C45" s="30">
        <f t="shared" si="3"/>
        <v>5281</v>
      </c>
      <c r="D45" s="30">
        <f t="shared" si="3"/>
        <v>5355</v>
      </c>
      <c r="E45" s="31">
        <f t="shared" si="4"/>
        <v>10475</v>
      </c>
      <c r="F45" s="42">
        <v>5217</v>
      </c>
      <c r="G45" s="42">
        <v>5258</v>
      </c>
      <c r="H45" s="42">
        <v>5459</v>
      </c>
      <c r="I45" s="40">
        <f t="shared" si="24"/>
        <v>161</v>
      </c>
      <c r="J45" s="40">
        <f t="shared" si="24"/>
        <v>64</v>
      </c>
      <c r="K45" s="40">
        <f t="shared" si="24"/>
        <v>97</v>
      </c>
      <c r="L45" s="31">
        <f t="shared" si="6"/>
        <v>129</v>
      </c>
      <c r="M45" s="44">
        <v>49</v>
      </c>
      <c r="N45" s="44">
        <v>80</v>
      </c>
      <c r="O45" s="31">
        <f t="shared" si="25"/>
        <v>32</v>
      </c>
      <c r="P45" s="44">
        <v>15</v>
      </c>
      <c r="Q45" s="44">
        <v>17</v>
      </c>
    </row>
    <row r="46" spans="1:17">
      <c r="A46" s="33" t="s">
        <v>35</v>
      </c>
      <c r="B46" s="30">
        <f t="shared" si="26"/>
        <v>32684</v>
      </c>
      <c r="C46" s="30">
        <f t="shared" si="3"/>
        <v>16122</v>
      </c>
      <c r="D46" s="30">
        <f t="shared" si="3"/>
        <v>16562</v>
      </c>
      <c r="E46" s="31">
        <f t="shared" si="4"/>
        <v>32472</v>
      </c>
      <c r="F46" s="42">
        <v>16004</v>
      </c>
      <c r="G46" s="42">
        <v>16468</v>
      </c>
      <c r="H46" s="42">
        <v>12740</v>
      </c>
      <c r="I46" s="40">
        <f t="shared" si="24"/>
        <v>212</v>
      </c>
      <c r="J46" s="40">
        <f t="shared" si="24"/>
        <v>118</v>
      </c>
      <c r="K46" s="40">
        <f t="shared" si="24"/>
        <v>94</v>
      </c>
      <c r="L46" s="31">
        <f t="shared" si="6"/>
        <v>149</v>
      </c>
      <c r="M46" s="44">
        <v>90</v>
      </c>
      <c r="N46" s="44">
        <v>59</v>
      </c>
      <c r="O46" s="31">
        <f t="shared" si="25"/>
        <v>63</v>
      </c>
      <c r="P46" s="44">
        <v>28</v>
      </c>
      <c r="Q46" s="44">
        <v>35</v>
      </c>
    </row>
    <row r="47" spans="1:17">
      <c r="A47" s="33" t="s">
        <v>36</v>
      </c>
      <c r="B47" s="30">
        <f t="shared" si="26"/>
        <v>8838</v>
      </c>
      <c r="C47" s="30">
        <f t="shared" si="3"/>
        <v>4453</v>
      </c>
      <c r="D47" s="30">
        <f t="shared" si="3"/>
        <v>4385</v>
      </c>
      <c r="E47" s="31">
        <f t="shared" si="4"/>
        <v>8754</v>
      </c>
      <c r="F47" s="42">
        <v>4417</v>
      </c>
      <c r="G47" s="42">
        <v>4337</v>
      </c>
      <c r="H47" s="42">
        <v>4468</v>
      </c>
      <c r="I47" s="40">
        <f t="shared" si="24"/>
        <v>84</v>
      </c>
      <c r="J47" s="40">
        <f t="shared" si="24"/>
        <v>36</v>
      </c>
      <c r="K47" s="40">
        <f t="shared" si="24"/>
        <v>48</v>
      </c>
      <c r="L47" s="31">
        <f t="shared" si="6"/>
        <v>67</v>
      </c>
      <c r="M47" s="44">
        <v>28</v>
      </c>
      <c r="N47" s="44">
        <v>39</v>
      </c>
      <c r="O47" s="31">
        <f t="shared" si="25"/>
        <v>17</v>
      </c>
      <c r="P47" s="44">
        <v>8</v>
      </c>
      <c r="Q47" s="44">
        <v>9</v>
      </c>
    </row>
    <row r="48" spans="1:17">
      <c r="A48" s="33" t="s">
        <v>37</v>
      </c>
      <c r="B48" s="30">
        <f t="shared" si="26"/>
        <v>7369</v>
      </c>
      <c r="C48" s="30">
        <f t="shared" si="3"/>
        <v>3669</v>
      </c>
      <c r="D48" s="30">
        <f t="shared" si="3"/>
        <v>3700</v>
      </c>
      <c r="E48" s="31">
        <f t="shared" si="4"/>
        <v>7034</v>
      </c>
      <c r="F48" s="42">
        <v>3507</v>
      </c>
      <c r="G48" s="42">
        <v>3527</v>
      </c>
      <c r="H48" s="42">
        <v>4131</v>
      </c>
      <c r="I48" s="40">
        <f t="shared" si="24"/>
        <v>335</v>
      </c>
      <c r="J48" s="40">
        <f t="shared" si="24"/>
        <v>162</v>
      </c>
      <c r="K48" s="40">
        <f t="shared" si="24"/>
        <v>173</v>
      </c>
      <c r="L48" s="31">
        <f t="shared" si="6"/>
        <v>304</v>
      </c>
      <c r="M48" s="44">
        <v>145</v>
      </c>
      <c r="N48" s="44">
        <v>159</v>
      </c>
      <c r="O48" s="31">
        <f t="shared" si="25"/>
        <v>31</v>
      </c>
      <c r="P48" s="44">
        <v>17</v>
      </c>
      <c r="Q48" s="44">
        <v>14</v>
      </c>
    </row>
    <row r="49" spans="1:17">
      <c r="A49" s="33" t="s">
        <v>38</v>
      </c>
      <c r="B49" s="30">
        <f t="shared" si="26"/>
        <v>8433</v>
      </c>
      <c r="C49" s="30">
        <f t="shared" si="3"/>
        <v>4202</v>
      </c>
      <c r="D49" s="30">
        <f t="shared" si="3"/>
        <v>4231</v>
      </c>
      <c r="E49" s="31">
        <f t="shared" si="4"/>
        <v>8324</v>
      </c>
      <c r="F49" s="42">
        <v>4160</v>
      </c>
      <c r="G49" s="42">
        <v>4164</v>
      </c>
      <c r="H49" s="42">
        <v>4273</v>
      </c>
      <c r="I49" s="40">
        <f t="shared" si="24"/>
        <v>109</v>
      </c>
      <c r="J49" s="40">
        <f t="shared" si="24"/>
        <v>42</v>
      </c>
      <c r="K49" s="40">
        <f t="shared" si="24"/>
        <v>67</v>
      </c>
      <c r="L49" s="31">
        <f t="shared" si="6"/>
        <v>89</v>
      </c>
      <c r="M49" s="44">
        <v>32</v>
      </c>
      <c r="N49" s="44">
        <v>57</v>
      </c>
      <c r="O49" s="31">
        <f t="shared" si="25"/>
        <v>20</v>
      </c>
      <c r="P49" s="44">
        <v>10</v>
      </c>
      <c r="Q49" s="44">
        <v>10</v>
      </c>
    </row>
    <row r="50" spans="1:17">
      <c r="A50" s="33" t="s">
        <v>39</v>
      </c>
      <c r="B50" s="30">
        <f t="shared" si="26"/>
        <v>9145</v>
      </c>
      <c r="C50" s="30">
        <f t="shared" si="3"/>
        <v>4598</v>
      </c>
      <c r="D50" s="30">
        <f t="shared" si="3"/>
        <v>4547</v>
      </c>
      <c r="E50" s="31">
        <f t="shared" si="4"/>
        <v>8888</v>
      </c>
      <c r="F50" s="42">
        <v>4450</v>
      </c>
      <c r="G50" s="42">
        <v>4438</v>
      </c>
      <c r="H50" s="42">
        <v>4388</v>
      </c>
      <c r="I50" s="40">
        <f t="shared" si="24"/>
        <v>257</v>
      </c>
      <c r="J50" s="40">
        <f t="shared" si="24"/>
        <v>148</v>
      </c>
      <c r="K50" s="40">
        <f t="shared" si="24"/>
        <v>109</v>
      </c>
      <c r="L50" s="31">
        <f t="shared" si="6"/>
        <v>199</v>
      </c>
      <c r="M50" s="44">
        <v>113</v>
      </c>
      <c r="N50" s="44">
        <v>86</v>
      </c>
      <c r="O50" s="31">
        <f t="shared" si="25"/>
        <v>58</v>
      </c>
      <c r="P50" s="44">
        <v>35</v>
      </c>
      <c r="Q50" s="44">
        <v>23</v>
      </c>
    </row>
    <row r="51" spans="1:17">
      <c r="A51" s="33" t="s">
        <v>40</v>
      </c>
      <c r="B51" s="30">
        <f t="shared" si="26"/>
        <v>3790</v>
      </c>
      <c r="C51" s="30">
        <f t="shared" si="3"/>
        <v>2314</v>
      </c>
      <c r="D51" s="30">
        <f t="shared" si="3"/>
        <v>1476</v>
      </c>
      <c r="E51" s="31">
        <f t="shared" si="4"/>
        <v>2911</v>
      </c>
      <c r="F51" s="42">
        <v>1619</v>
      </c>
      <c r="G51" s="42">
        <v>1292</v>
      </c>
      <c r="H51" s="42">
        <v>1750</v>
      </c>
      <c r="I51" s="40">
        <f t="shared" si="24"/>
        <v>879</v>
      </c>
      <c r="J51" s="40">
        <f t="shared" si="24"/>
        <v>695</v>
      </c>
      <c r="K51" s="40">
        <f t="shared" si="24"/>
        <v>184</v>
      </c>
      <c r="L51" s="31">
        <f t="shared" si="6"/>
        <v>803</v>
      </c>
      <c r="M51" s="44">
        <v>641</v>
      </c>
      <c r="N51" s="44">
        <v>162</v>
      </c>
      <c r="O51" s="31">
        <f t="shared" si="25"/>
        <v>76</v>
      </c>
      <c r="P51" s="44">
        <v>54</v>
      </c>
      <c r="Q51" s="44">
        <v>22</v>
      </c>
    </row>
    <row r="52" spans="1:17">
      <c r="A52" s="25" t="s">
        <v>72</v>
      </c>
      <c r="B52" s="26">
        <f t="shared" si="3"/>
        <v>195175</v>
      </c>
      <c r="C52" s="26">
        <f t="shared" si="3"/>
        <v>101107</v>
      </c>
      <c r="D52" s="26">
        <f t="shared" si="3"/>
        <v>94068</v>
      </c>
      <c r="E52" s="27">
        <f t="shared" si="4"/>
        <v>189647</v>
      </c>
      <c r="F52" s="32">
        <f t="shared" ref="F52:H52" si="27">SUM(F53:F65)</f>
        <v>97550</v>
      </c>
      <c r="G52" s="32">
        <f t="shared" si="27"/>
        <v>92097</v>
      </c>
      <c r="H52" s="32">
        <f t="shared" si="27"/>
        <v>85747</v>
      </c>
      <c r="I52" s="45">
        <f>SUM(I53:I65)</f>
        <v>5528</v>
      </c>
      <c r="J52" s="45">
        <f t="shared" ref="J52:K52" si="28">SUM(J53:J65)</f>
        <v>3557</v>
      </c>
      <c r="K52" s="45">
        <f t="shared" si="28"/>
        <v>1971</v>
      </c>
      <c r="L52" s="45">
        <f>SUM(L53:L65)</f>
        <v>4406</v>
      </c>
      <c r="M52" s="45">
        <f t="shared" ref="M52:N52" si="29">SUM(M53:M65)</f>
        <v>2961</v>
      </c>
      <c r="N52" s="45">
        <f t="shared" si="29"/>
        <v>1445</v>
      </c>
      <c r="O52" s="45">
        <f>SUM(O53:O65)</f>
        <v>1122</v>
      </c>
      <c r="P52" s="45">
        <f t="shared" ref="P52:Q52" si="30">SUM(P53:P65)</f>
        <v>596</v>
      </c>
      <c r="Q52" s="45">
        <f t="shared" si="30"/>
        <v>526</v>
      </c>
    </row>
    <row r="53" spans="1:17">
      <c r="A53" s="33" t="s">
        <v>41</v>
      </c>
      <c r="B53" s="30">
        <f t="shared" si="3"/>
        <v>16026</v>
      </c>
      <c r="C53" s="30">
        <f t="shared" si="3"/>
        <v>8285</v>
      </c>
      <c r="D53" s="30">
        <f t="shared" si="3"/>
        <v>7741</v>
      </c>
      <c r="E53" s="31">
        <f t="shared" si="4"/>
        <v>15756</v>
      </c>
      <c r="F53" s="42">
        <v>8142</v>
      </c>
      <c r="G53" s="42">
        <v>7614</v>
      </c>
      <c r="H53" s="42">
        <v>7607</v>
      </c>
      <c r="I53" s="40">
        <f>L53+O53</f>
        <v>270</v>
      </c>
      <c r="J53" s="40">
        <f>M53+P53</f>
        <v>143</v>
      </c>
      <c r="K53" s="40">
        <f>N53+Q53</f>
        <v>127</v>
      </c>
      <c r="L53" s="31">
        <f t="shared" si="6"/>
        <v>237</v>
      </c>
      <c r="M53" s="44">
        <v>137</v>
      </c>
      <c r="N53" s="44">
        <v>100</v>
      </c>
      <c r="O53" s="31">
        <f t="shared" ref="O53:O65" si="31">P53+Q53</f>
        <v>33</v>
      </c>
      <c r="P53" s="44">
        <v>6</v>
      </c>
      <c r="Q53" s="44">
        <v>27</v>
      </c>
    </row>
    <row r="54" spans="1:17">
      <c r="A54" s="33" t="s">
        <v>42</v>
      </c>
      <c r="B54" s="30">
        <f t="shared" si="3"/>
        <v>8008</v>
      </c>
      <c r="C54" s="30">
        <f t="shared" si="3"/>
        <v>3959</v>
      </c>
      <c r="D54" s="30">
        <f t="shared" si="3"/>
        <v>4049</v>
      </c>
      <c r="E54" s="31">
        <f t="shared" si="4"/>
        <v>7901</v>
      </c>
      <c r="F54" s="42">
        <v>3912</v>
      </c>
      <c r="G54" s="42">
        <v>3989</v>
      </c>
      <c r="H54" s="42">
        <v>4248</v>
      </c>
      <c r="I54" s="40">
        <f t="shared" ref="I54:K65" si="32">L54+O54</f>
        <v>107</v>
      </c>
      <c r="J54" s="40">
        <f t="shared" si="32"/>
        <v>47</v>
      </c>
      <c r="K54" s="40">
        <f t="shared" si="32"/>
        <v>60</v>
      </c>
      <c r="L54" s="31">
        <f t="shared" si="6"/>
        <v>90</v>
      </c>
      <c r="M54" s="44">
        <v>39</v>
      </c>
      <c r="N54" s="44">
        <v>51</v>
      </c>
      <c r="O54" s="31">
        <f t="shared" si="31"/>
        <v>17</v>
      </c>
      <c r="P54" s="44">
        <v>8</v>
      </c>
      <c r="Q54" s="44">
        <v>9</v>
      </c>
    </row>
    <row r="55" spans="1:17">
      <c r="A55" s="33" t="s">
        <v>43</v>
      </c>
      <c r="B55" s="30">
        <f t="shared" si="3"/>
        <v>3541</v>
      </c>
      <c r="C55" s="30">
        <f t="shared" si="3"/>
        <v>1761</v>
      </c>
      <c r="D55" s="30">
        <f t="shared" si="3"/>
        <v>1780</v>
      </c>
      <c r="E55" s="31">
        <f t="shared" si="4"/>
        <v>3524</v>
      </c>
      <c r="F55" s="42">
        <v>1757</v>
      </c>
      <c r="G55" s="42">
        <v>1767</v>
      </c>
      <c r="H55" s="42">
        <v>1894</v>
      </c>
      <c r="I55" s="40">
        <f t="shared" si="32"/>
        <v>17</v>
      </c>
      <c r="J55" s="40">
        <f t="shared" si="32"/>
        <v>4</v>
      </c>
      <c r="K55" s="40">
        <f t="shared" si="32"/>
        <v>13</v>
      </c>
      <c r="L55" s="31">
        <f t="shared" si="6"/>
        <v>12</v>
      </c>
      <c r="M55" s="44">
        <v>3</v>
      </c>
      <c r="N55" s="44">
        <v>9</v>
      </c>
      <c r="O55" s="31">
        <f t="shared" si="31"/>
        <v>5</v>
      </c>
      <c r="P55" s="44">
        <v>1</v>
      </c>
      <c r="Q55" s="44">
        <v>4</v>
      </c>
    </row>
    <row r="56" spans="1:17">
      <c r="A56" s="33" t="s">
        <v>44</v>
      </c>
      <c r="B56" s="30">
        <f t="shared" si="3"/>
        <v>10668</v>
      </c>
      <c r="C56" s="30">
        <f t="shared" si="3"/>
        <v>5386</v>
      </c>
      <c r="D56" s="30">
        <f t="shared" si="3"/>
        <v>5282</v>
      </c>
      <c r="E56" s="31">
        <f t="shared" si="4"/>
        <v>10581</v>
      </c>
      <c r="F56" s="42">
        <v>5338</v>
      </c>
      <c r="G56" s="42">
        <v>5243</v>
      </c>
      <c r="H56" s="42">
        <v>4578</v>
      </c>
      <c r="I56" s="40">
        <f t="shared" si="32"/>
        <v>87</v>
      </c>
      <c r="J56" s="40">
        <f t="shared" si="32"/>
        <v>48</v>
      </c>
      <c r="K56" s="40">
        <f t="shared" si="32"/>
        <v>39</v>
      </c>
      <c r="L56" s="31">
        <f t="shared" si="6"/>
        <v>53</v>
      </c>
      <c r="M56" s="44">
        <v>33</v>
      </c>
      <c r="N56" s="44">
        <v>20</v>
      </c>
      <c r="O56" s="31">
        <f t="shared" si="31"/>
        <v>34</v>
      </c>
      <c r="P56" s="44">
        <v>15</v>
      </c>
      <c r="Q56" s="44">
        <v>19</v>
      </c>
    </row>
    <row r="57" spans="1:17">
      <c r="A57" s="33" t="s">
        <v>77</v>
      </c>
      <c r="B57" s="30">
        <f t="shared" si="3"/>
        <v>7040</v>
      </c>
      <c r="C57" s="30">
        <f t="shared" si="3"/>
        <v>3478</v>
      </c>
      <c r="D57" s="30">
        <f t="shared" si="3"/>
        <v>3562</v>
      </c>
      <c r="E57" s="31">
        <f t="shared" si="4"/>
        <v>6983</v>
      </c>
      <c r="F57" s="42">
        <v>3442</v>
      </c>
      <c r="G57" s="42">
        <v>3541</v>
      </c>
      <c r="H57" s="42">
        <v>3381</v>
      </c>
      <c r="I57" s="40">
        <f t="shared" si="32"/>
        <v>57</v>
      </c>
      <c r="J57" s="40">
        <f t="shared" si="32"/>
        <v>36</v>
      </c>
      <c r="K57" s="40">
        <f t="shared" si="32"/>
        <v>21</v>
      </c>
      <c r="L57" s="31">
        <f t="shared" si="6"/>
        <v>43</v>
      </c>
      <c r="M57" s="44">
        <v>28</v>
      </c>
      <c r="N57" s="44">
        <v>15</v>
      </c>
      <c r="O57" s="31">
        <f t="shared" si="31"/>
        <v>14</v>
      </c>
      <c r="P57" s="44">
        <v>8</v>
      </c>
      <c r="Q57" s="44">
        <v>6</v>
      </c>
    </row>
    <row r="58" spans="1:17">
      <c r="A58" s="33" t="s">
        <v>76</v>
      </c>
      <c r="B58" s="30">
        <f t="shared" si="3"/>
        <v>17355</v>
      </c>
      <c r="C58" s="30">
        <f t="shared" si="3"/>
        <v>8941</v>
      </c>
      <c r="D58" s="30">
        <f t="shared" si="3"/>
        <v>8414</v>
      </c>
      <c r="E58" s="31">
        <f t="shared" si="4"/>
        <v>17135</v>
      </c>
      <c r="F58" s="42">
        <v>8822</v>
      </c>
      <c r="G58" s="42">
        <v>8313</v>
      </c>
      <c r="H58" s="42">
        <v>7371</v>
      </c>
      <c r="I58" s="40">
        <f t="shared" si="32"/>
        <v>220</v>
      </c>
      <c r="J58" s="40">
        <f t="shared" si="32"/>
        <v>119</v>
      </c>
      <c r="K58" s="40">
        <f t="shared" si="32"/>
        <v>101</v>
      </c>
      <c r="L58" s="31">
        <f t="shared" si="6"/>
        <v>163</v>
      </c>
      <c r="M58" s="44">
        <v>93</v>
      </c>
      <c r="N58" s="44">
        <v>70</v>
      </c>
      <c r="O58" s="31">
        <f t="shared" si="31"/>
        <v>57</v>
      </c>
      <c r="P58" s="44">
        <v>26</v>
      </c>
      <c r="Q58" s="44">
        <v>31</v>
      </c>
    </row>
    <row r="59" spans="1:17">
      <c r="A59" s="33" t="s">
        <v>45</v>
      </c>
      <c r="B59" s="30">
        <f t="shared" si="3"/>
        <v>8503</v>
      </c>
      <c r="C59" s="30">
        <f t="shared" si="3"/>
        <v>4524</v>
      </c>
      <c r="D59" s="30">
        <f t="shared" si="3"/>
        <v>3979</v>
      </c>
      <c r="E59" s="31">
        <f t="shared" si="4"/>
        <v>8354</v>
      </c>
      <c r="F59" s="42">
        <v>4440</v>
      </c>
      <c r="G59" s="42">
        <v>3914</v>
      </c>
      <c r="H59" s="42">
        <v>4859</v>
      </c>
      <c r="I59" s="40">
        <f t="shared" si="32"/>
        <v>149</v>
      </c>
      <c r="J59" s="40">
        <f t="shared" si="32"/>
        <v>84</v>
      </c>
      <c r="K59" s="40">
        <f t="shared" si="32"/>
        <v>65</v>
      </c>
      <c r="L59" s="31">
        <f t="shared" si="6"/>
        <v>101</v>
      </c>
      <c r="M59" s="44">
        <v>58</v>
      </c>
      <c r="N59" s="44">
        <v>43</v>
      </c>
      <c r="O59" s="31">
        <f t="shared" si="31"/>
        <v>48</v>
      </c>
      <c r="P59" s="44">
        <v>26</v>
      </c>
      <c r="Q59" s="44">
        <v>22</v>
      </c>
    </row>
    <row r="60" spans="1:17">
      <c r="A60" s="33" t="s">
        <v>46</v>
      </c>
      <c r="B60" s="30">
        <f t="shared" si="3"/>
        <v>20417</v>
      </c>
      <c r="C60" s="30">
        <f t="shared" si="3"/>
        <v>10191</v>
      </c>
      <c r="D60" s="30">
        <f t="shared" si="3"/>
        <v>10226</v>
      </c>
      <c r="E60" s="31">
        <f t="shared" si="4"/>
        <v>20273</v>
      </c>
      <c r="F60" s="42">
        <v>10137</v>
      </c>
      <c r="G60" s="42">
        <v>10136</v>
      </c>
      <c r="H60" s="42">
        <v>8804</v>
      </c>
      <c r="I60" s="40">
        <f t="shared" si="32"/>
        <v>144</v>
      </c>
      <c r="J60" s="40">
        <f t="shared" si="32"/>
        <v>54</v>
      </c>
      <c r="K60" s="40">
        <f t="shared" si="32"/>
        <v>90</v>
      </c>
      <c r="L60" s="31">
        <f t="shared" si="6"/>
        <v>109</v>
      </c>
      <c r="M60" s="44">
        <v>42</v>
      </c>
      <c r="N60" s="44">
        <v>67</v>
      </c>
      <c r="O60" s="31">
        <f t="shared" si="31"/>
        <v>35</v>
      </c>
      <c r="P60" s="44">
        <v>12</v>
      </c>
      <c r="Q60" s="44">
        <v>23</v>
      </c>
    </row>
    <row r="61" spans="1:17">
      <c r="A61" s="33" t="s">
        <v>47</v>
      </c>
      <c r="B61" s="30">
        <f t="shared" si="3"/>
        <v>9412</v>
      </c>
      <c r="C61" s="30">
        <f t="shared" si="3"/>
        <v>4644</v>
      </c>
      <c r="D61" s="30">
        <f t="shared" si="3"/>
        <v>4768</v>
      </c>
      <c r="E61" s="31">
        <f t="shared" si="4"/>
        <v>9366</v>
      </c>
      <c r="F61" s="42">
        <v>4624</v>
      </c>
      <c r="G61" s="42">
        <v>4742</v>
      </c>
      <c r="H61" s="42">
        <v>4061</v>
      </c>
      <c r="I61" s="40">
        <f t="shared" si="32"/>
        <v>46</v>
      </c>
      <c r="J61" s="40">
        <f t="shared" si="32"/>
        <v>20</v>
      </c>
      <c r="K61" s="40">
        <f t="shared" si="32"/>
        <v>26</v>
      </c>
      <c r="L61" s="31">
        <f t="shared" si="6"/>
        <v>33</v>
      </c>
      <c r="M61" s="44">
        <v>15</v>
      </c>
      <c r="N61" s="44">
        <v>18</v>
      </c>
      <c r="O61" s="31">
        <f t="shared" si="31"/>
        <v>13</v>
      </c>
      <c r="P61" s="44">
        <v>5</v>
      </c>
      <c r="Q61" s="44">
        <v>8</v>
      </c>
    </row>
    <row r="62" spans="1:17">
      <c r="A62" s="33" t="s">
        <v>48</v>
      </c>
      <c r="B62" s="30">
        <f t="shared" si="3"/>
        <v>25027</v>
      </c>
      <c r="C62" s="30">
        <f t="shared" si="3"/>
        <v>12479</v>
      </c>
      <c r="D62" s="30">
        <f t="shared" si="3"/>
        <v>12548</v>
      </c>
      <c r="E62" s="31">
        <f t="shared" si="4"/>
        <v>24908</v>
      </c>
      <c r="F62" s="42">
        <v>12428</v>
      </c>
      <c r="G62" s="42">
        <v>12480</v>
      </c>
      <c r="H62" s="42">
        <v>9133</v>
      </c>
      <c r="I62" s="40">
        <f t="shared" si="32"/>
        <v>119</v>
      </c>
      <c r="J62" s="40">
        <f t="shared" si="32"/>
        <v>51</v>
      </c>
      <c r="K62" s="40">
        <f t="shared" si="32"/>
        <v>68</v>
      </c>
      <c r="L62" s="31">
        <f t="shared" si="6"/>
        <v>100</v>
      </c>
      <c r="M62" s="44">
        <v>44</v>
      </c>
      <c r="N62" s="44">
        <v>56</v>
      </c>
      <c r="O62" s="31">
        <f t="shared" si="31"/>
        <v>19</v>
      </c>
      <c r="P62" s="44">
        <v>7</v>
      </c>
      <c r="Q62" s="44">
        <v>12</v>
      </c>
    </row>
    <row r="63" spans="1:17">
      <c r="A63" s="33" t="s">
        <v>49</v>
      </c>
      <c r="B63" s="30">
        <f t="shared" si="3"/>
        <v>14038</v>
      </c>
      <c r="C63" s="30">
        <f t="shared" si="3"/>
        <v>7242</v>
      </c>
      <c r="D63" s="30">
        <f t="shared" si="3"/>
        <v>6796</v>
      </c>
      <c r="E63" s="31">
        <f t="shared" si="4"/>
        <v>13558</v>
      </c>
      <c r="F63" s="42">
        <v>6831</v>
      </c>
      <c r="G63" s="42">
        <v>6727</v>
      </c>
      <c r="H63" s="42">
        <v>5679</v>
      </c>
      <c r="I63" s="40">
        <f t="shared" si="32"/>
        <v>480</v>
      </c>
      <c r="J63" s="40">
        <f t="shared" si="32"/>
        <v>411</v>
      </c>
      <c r="K63" s="40">
        <f t="shared" si="32"/>
        <v>69</v>
      </c>
      <c r="L63" s="31">
        <f t="shared" si="6"/>
        <v>451</v>
      </c>
      <c r="M63" s="44">
        <v>397</v>
      </c>
      <c r="N63" s="44">
        <v>54</v>
      </c>
      <c r="O63" s="31">
        <f t="shared" si="31"/>
        <v>29</v>
      </c>
      <c r="P63" s="44">
        <v>14</v>
      </c>
      <c r="Q63" s="44">
        <v>15</v>
      </c>
    </row>
    <row r="64" spans="1:17">
      <c r="A64" s="33" t="s">
        <v>50</v>
      </c>
      <c r="B64" s="30">
        <f t="shared" ref="B64:D65" si="33">(E64+I64)</f>
        <v>8446</v>
      </c>
      <c r="C64" s="30">
        <f t="shared" si="33"/>
        <v>4611</v>
      </c>
      <c r="D64" s="30">
        <f t="shared" si="33"/>
        <v>3835</v>
      </c>
      <c r="E64" s="31">
        <f t="shared" si="4"/>
        <v>7680</v>
      </c>
      <c r="F64" s="42">
        <v>3923</v>
      </c>
      <c r="G64" s="42">
        <v>3757</v>
      </c>
      <c r="H64" s="42">
        <v>3569</v>
      </c>
      <c r="I64" s="40">
        <f t="shared" si="32"/>
        <v>766</v>
      </c>
      <c r="J64" s="40">
        <f t="shared" si="32"/>
        <v>688</v>
      </c>
      <c r="K64" s="40">
        <f t="shared" si="32"/>
        <v>78</v>
      </c>
      <c r="L64" s="31">
        <f t="shared" si="6"/>
        <v>736</v>
      </c>
      <c r="M64" s="44">
        <v>665</v>
      </c>
      <c r="N64" s="44">
        <v>71</v>
      </c>
      <c r="O64" s="31">
        <f t="shared" si="31"/>
        <v>30</v>
      </c>
      <c r="P64" s="44">
        <v>23</v>
      </c>
      <c r="Q64" s="44">
        <v>7</v>
      </c>
    </row>
    <row r="65" spans="1:17">
      <c r="A65" s="33" t="s">
        <v>51</v>
      </c>
      <c r="B65" s="30">
        <f t="shared" si="33"/>
        <v>46694</v>
      </c>
      <c r="C65" s="30">
        <f t="shared" si="33"/>
        <v>25606</v>
      </c>
      <c r="D65" s="30">
        <f t="shared" si="33"/>
        <v>21088</v>
      </c>
      <c r="E65" s="31">
        <f t="shared" si="4"/>
        <v>43628</v>
      </c>
      <c r="F65" s="42">
        <v>23754</v>
      </c>
      <c r="G65" s="42">
        <v>19874</v>
      </c>
      <c r="H65" s="42">
        <v>20563</v>
      </c>
      <c r="I65" s="40">
        <f t="shared" si="32"/>
        <v>3066</v>
      </c>
      <c r="J65" s="40">
        <f t="shared" si="32"/>
        <v>1852</v>
      </c>
      <c r="K65" s="40">
        <f t="shared" si="32"/>
        <v>1214</v>
      </c>
      <c r="L65" s="31">
        <f t="shared" si="6"/>
        <v>2278</v>
      </c>
      <c r="M65" s="44">
        <v>1407</v>
      </c>
      <c r="N65" s="44">
        <v>871</v>
      </c>
      <c r="O65" s="31">
        <f t="shared" si="31"/>
        <v>788</v>
      </c>
      <c r="P65" s="44">
        <v>445</v>
      </c>
      <c r="Q65" s="44">
        <v>343</v>
      </c>
    </row>
    <row r="66" spans="1:17" ht="17.25" thickBot="1">
      <c r="E66" s="17"/>
    </row>
    <row r="67" spans="1:17" ht="17.25">
      <c r="A67" s="62" t="s">
        <v>82</v>
      </c>
      <c r="B67" s="63"/>
      <c r="C67" s="63"/>
      <c r="D67" s="63"/>
      <c r="E67" s="63"/>
      <c r="F67" s="64"/>
    </row>
    <row r="68" spans="1:17" ht="17.25">
      <c r="A68" s="51" t="s">
        <v>79</v>
      </c>
      <c r="B68" s="52"/>
      <c r="C68" s="52"/>
      <c r="D68" s="52"/>
      <c r="E68" s="52"/>
      <c r="F68" s="53"/>
    </row>
    <row r="69" spans="1:17" ht="17.25">
      <c r="A69" s="51" t="s">
        <v>80</v>
      </c>
      <c r="B69" s="52"/>
      <c r="C69" s="52"/>
      <c r="D69" s="52"/>
      <c r="E69" s="52"/>
      <c r="F69" s="53"/>
    </row>
    <row r="70" spans="1:17" ht="18" thickBot="1">
      <c r="A70" s="54" t="s">
        <v>81</v>
      </c>
      <c r="B70" s="55"/>
      <c r="C70" s="55"/>
      <c r="D70" s="55"/>
      <c r="E70" s="55"/>
      <c r="F70" s="56"/>
    </row>
  </sheetData>
  <mergeCells count="12">
    <mergeCell ref="A69:F69"/>
    <mergeCell ref="A70:F70"/>
    <mergeCell ref="A3:A4"/>
    <mergeCell ref="B3:D3"/>
    <mergeCell ref="E3:H3"/>
    <mergeCell ref="A67:F67"/>
    <mergeCell ref="L3:N3"/>
    <mergeCell ref="O3:Q3"/>
    <mergeCell ref="P2:Q2"/>
    <mergeCell ref="C1:O1"/>
    <mergeCell ref="A68:F68"/>
    <mergeCell ref="I3:K3"/>
  </mergeCells>
  <phoneticPr fontId="80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2024-07-10T02:20:26Z</dcterms:modified>
</cp:coreProperties>
</file>