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6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C9" i="7" l="1"/>
  <c r="C8" i="4" l="1"/>
  <c r="N2" i="8" l="1"/>
  <c r="R2" i="8" s="1"/>
  <c r="C3" i="7"/>
  <c r="C4" i="7"/>
  <c r="C5" i="7"/>
  <c r="C6" i="7"/>
  <c r="C7" i="7"/>
  <c r="C8" i="7"/>
  <c r="C2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C3" i="4"/>
  <c r="C4" i="4" s="1"/>
  <c r="H2" i="4" l="1"/>
  <c r="H2" i="6"/>
  <c r="D3" i="7"/>
  <c r="P2" i="8"/>
  <c r="S2" i="8" s="1"/>
  <c r="H2" i="7"/>
  <c r="J3" i="8" s="1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H5" i="4"/>
  <c r="C8" i="6"/>
  <c r="G7" i="6"/>
  <c r="C7" i="4"/>
  <c r="G6" i="4"/>
  <c r="C4" i="2"/>
  <c r="G3" i="2"/>
  <c r="H2" i="2"/>
  <c r="H2" i="3"/>
  <c r="B3" i="8" s="1"/>
  <c r="F10" i="8" s="1"/>
  <c r="H7" i="6" l="1"/>
  <c r="C9" i="6"/>
  <c r="G8" i="6"/>
  <c r="H6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H5" i="2"/>
  <c r="C7" i="2"/>
  <c r="G6" i="2"/>
  <c r="B8" i="7" l="1"/>
  <c r="C12" i="6"/>
  <c r="G11" i="6"/>
  <c r="H9" i="4"/>
  <c r="G10" i="4"/>
  <c r="C11" i="4"/>
  <c r="C8" i="2"/>
  <c r="G7" i="2"/>
  <c r="H7" i="2" s="1"/>
  <c r="H6" i="2"/>
  <c r="H11" i="6" l="1"/>
  <c r="B9" i="7"/>
  <c r="D9" i="7" s="1"/>
  <c r="H10" i="4"/>
  <c r="B9" i="5"/>
  <c r="D8" i="7"/>
  <c r="C13" i="6"/>
  <c r="G12" i="6"/>
  <c r="C12" i="4"/>
  <c r="G11" i="4"/>
  <c r="C9" i="2"/>
  <c r="G8" i="2"/>
  <c r="H12" i="6" l="1"/>
  <c r="H11" i="4"/>
  <c r="C14" i="6"/>
  <c r="G13" i="6"/>
  <c r="G12" i="4"/>
  <c r="H12" i="4" s="1"/>
  <c r="C13" i="4"/>
  <c r="H8" i="2"/>
  <c r="C10" i="2"/>
  <c r="G9" i="2"/>
  <c r="H13" i="6" l="1"/>
  <c r="C15" i="6"/>
  <c r="G14" i="6"/>
  <c r="C14" i="4"/>
  <c r="G13" i="4"/>
  <c r="H9" i="2"/>
  <c r="C11" i="2"/>
  <c r="G10" i="2"/>
  <c r="H10" i="2" s="1"/>
  <c r="H14" i="6" l="1"/>
  <c r="B7" i="7"/>
  <c r="D7" i="7" s="1"/>
  <c r="C16" i="6"/>
  <c r="G15" i="6"/>
  <c r="H13" i="4"/>
  <c r="G14" i="4"/>
  <c r="C15" i="4"/>
  <c r="C12" i="2"/>
  <c r="G11" i="2"/>
  <c r="H11" i="2" s="1"/>
  <c r="H15" i="6" l="1"/>
  <c r="B10" i="7"/>
  <c r="H14" i="4"/>
  <c r="C17" i="6"/>
  <c r="G16" i="6"/>
  <c r="C16" i="4"/>
  <c r="G15" i="4"/>
  <c r="H15" i="4" s="1"/>
  <c r="C13" i="2"/>
  <c r="G12" i="2"/>
  <c r="H16" i="6" l="1"/>
  <c r="B6" i="7"/>
  <c r="D6" i="7" s="1"/>
  <c r="D10" i="7"/>
  <c r="C18" i="6"/>
  <c r="G17" i="6"/>
  <c r="H17" i="6" s="1"/>
  <c r="G16" i="4"/>
  <c r="H16" i="4" s="1"/>
  <c r="C17" i="4"/>
  <c r="H12" i="2"/>
  <c r="B3" i="3"/>
  <c r="C14" i="2"/>
  <c r="G13" i="2"/>
  <c r="G2" i="7" l="1"/>
  <c r="I2" i="7" s="1"/>
  <c r="B5" i="5"/>
  <c r="D5" i="5" s="1"/>
  <c r="C19" i="6"/>
  <c r="G18" i="6"/>
  <c r="H18" i="6" s="1"/>
  <c r="C18" i="4"/>
  <c r="G17" i="4"/>
  <c r="H13" i="2"/>
  <c r="C15" i="2"/>
  <c r="G14" i="2"/>
  <c r="H14" i="2" s="1"/>
  <c r="D3" i="3"/>
  <c r="I3" i="8" l="1"/>
  <c r="K3" i="8"/>
  <c r="Q2" i="7"/>
  <c r="R2" i="7" s="1"/>
  <c r="H17" i="4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C28" i="4"/>
  <c r="G28" i="4" s="1"/>
  <c r="G27" i="4"/>
  <c r="B8" i="5" s="1"/>
  <c r="C25" i="2"/>
  <c r="G24" i="2"/>
  <c r="H27" i="4" l="1"/>
  <c r="B6" i="5"/>
  <c r="D6" i="5" s="1"/>
  <c r="C29" i="4"/>
  <c r="C26" i="2"/>
  <c r="G25" i="2"/>
  <c r="H24" i="2"/>
  <c r="B2" i="3"/>
  <c r="D2" i="3" s="1"/>
  <c r="C30" i="4" l="1"/>
  <c r="G29" i="4"/>
  <c r="H28" i="4"/>
  <c r="D9" i="5"/>
  <c r="C27" i="2"/>
  <c r="G26" i="2"/>
  <c r="D7" i="5" s="1"/>
  <c r="H25" i="2"/>
  <c r="H29" i="4" l="1"/>
  <c r="B10" i="5"/>
  <c r="D10" i="5" s="1"/>
  <c r="C31" i="4"/>
  <c r="G30" i="4"/>
  <c r="H30" i="4" s="1"/>
  <c r="H26" i="2"/>
  <c r="B6" i="3"/>
  <c r="D6" i="3" s="1"/>
  <c r="C28" i="2"/>
  <c r="G27" i="2"/>
  <c r="G2" i="5" l="1"/>
  <c r="E3" i="8" s="1"/>
  <c r="C32" i="4"/>
  <c r="G31" i="4"/>
  <c r="H31" i="4" s="1"/>
  <c r="H27" i="2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G32" i="4"/>
  <c r="H32" i="4" s="1"/>
  <c r="H28" i="2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<sst xmlns="http://schemas.openxmlformats.org/spreadsheetml/2006/main" count="373" uniqueCount="167">
  <si>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</si>
  <si>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</si>
  <si>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</si>
  <si>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</si>
  <si>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</si>
  <si>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</si>
  <si>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</si>
  <si>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</si>
  <si>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</si>
  <si>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</si>
  <si>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</si>
  <si>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</si>
  <si>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</si>
  <si>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</si>
  <si>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</si>
  <si>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</si>
  <si>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</si>
  <si>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</si>
  <si>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</si>
  <si>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</si>
  <si>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</si>
  <si>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</si>
  <si>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</si>
  <si>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</si>
  <si>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</si>
  <si>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</si>
  <si>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</si>
  <si>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</si>
  <si>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</si>
  <si>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</si>
  <si>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</si>
  <si>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</si>
  <si>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</si>
  <si>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</si>
  <si>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</si>
  <si>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</si>
  <si>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</si>
  <si>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</si>
  <si>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</si>
  <si>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</si>
  <si>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</si>
  <si>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</si>
  <si>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</si>
  <si>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</si>
  <si>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</si>
  <si>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</si>
  <si>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</si>
  <si>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</si>
  <si>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</si>
  <si>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</si>
  <si>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</si>
  <si>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</si>
  <si>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</si>
  <si>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</si>
  <si>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</si>
  <si>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</si>
  <si>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</si>
  <si>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</si>
  <si>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</si>
  <si>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</si>
  <si>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</si>
  <si>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</si>
  <si>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</si>
  <si>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</si>
  <si>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</si>
  <si>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</si>
  <si>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</si>
  <si>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</si>
  <si>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</si>
  <si>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</si>
  <si>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</si>
  <si>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</si>
  <si>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</si>
  <si>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</si>
  <si>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</si>
  <si>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</si>
  <si>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</si>
  <si>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</si>
  <si>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</si>
  <si>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</si>
  <si>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</si>
  <si>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</si>
  <si>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</si>
  <si>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</si>
  <si>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</si>
  <si>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</si>
  <si>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</si>
  <si>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</si>
  <si>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</si>
  <si>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</si>
  <si>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</si>
  <si>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</si>
  <si>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</si>
  <si>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</si>
  <si>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</si>
  <si>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</si>
  <si>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</si>
  <si>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</si>
  <si>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</si>
  <si>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</si>
  <si>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</si>
  <si>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</si>
  <si>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</si>
  <si>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</si>
  <si>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</si>
  <si>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</si>
  <si>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</si>
  <si>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</si>
  <si>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</si>
  <si>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</si>
  <si>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</si>
  <si>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</si>
  <si>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</si>
  <si>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</si>
  <si>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</si>
  <si>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</si>
  <si>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</si>
  <si>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</si>
  <si>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</si>
  <si>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</si>
  <si>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</si>
  <si>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</si>
  <si>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</si>
  <si>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</si>
  <si>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</si>
  <si>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</si>
  <si>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</si>
  <si>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</si>
  <si>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</si>
  <si>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</si>
  <si>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</si>
  <si>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</si>
  <si>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</si>
  <si>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</si>
  <si>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</si>
  <si>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</si>
  <si>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</si>
  <si>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</si>
  <si>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</si>
  <si>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</si>
  <si>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</si>
  <si>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</si>
  <si>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</si>
  <si>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</si>
  <si>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</si>
  <si>
    <t>In Progress</t>
  </si>
  <si>
    <t>Finished document set up</t>
  </si>
  <si>
    <t>Pending</t>
  </si>
  <si>
    <t>Set Up Presentation</t>
  </si>
  <si>
    <t>Finish Presentation</t>
  </si>
  <si>
    <t>Finished setup/prep</t>
  </si>
  <si>
    <t>Creating Presentation</t>
  </si>
  <si>
    <t>Studied up on classes and modules, build user classes</t>
  </si>
  <si>
    <t>Setting up console control flow</t>
  </si>
  <si>
    <t>Finish conosle code for users</t>
  </si>
  <si>
    <t>Finish presentation</t>
  </si>
  <si>
    <t>Finish Prep</t>
  </si>
  <si>
    <t>Get techinical Inspection completed</t>
  </si>
  <si>
    <t>Prep and send out inspection and review Blakes</t>
  </si>
  <si>
    <t>Finish Assesment</t>
  </si>
  <si>
    <t>Assesment Evaluation</t>
  </si>
  <si>
    <t>Set Up User Manual</t>
  </si>
  <si>
    <t>Finish User Manual</t>
  </si>
  <si>
    <t>Set Up Project Evaluation</t>
  </si>
  <si>
    <t>Finish Evaluation</t>
  </si>
  <si>
    <t>Set Up Assesment Evaluation</t>
  </si>
  <si>
    <t>Write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</si>
</sst>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53" activePane="bottomLeft" state="frozen"/>
      <selection pane="bottomLeft" activeCell="D89" sqref="D89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113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114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115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116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117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119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123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124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125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126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127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129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135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136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137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142</v>
      </c>
    </row>
    <row r="62" spans="1:4" x14ac:dyDescent="0.25">
      <c r="A62" s="17">
        <v>42647</v>
      </c>
      <c r="B62" s="23">
        <v>0.5</v>
      </c>
      <c r="C62" s="23">
        <v>51</v>
      </c>
      <c r="D62" s="2" t="s">
        <v>143</v>
      </c>
    </row>
    <row r="63" spans="1:4" x14ac:dyDescent="0.25">
      <c r="A63" s="17">
        <v>42653</v>
      </c>
      <c r="B63" s="23">
        <v>1.5</v>
      </c>
      <c r="C63" s="23">
        <v>52</v>
      </c>
      <c r="D63" s="2" t="s">
        <v>144</v>
      </c>
    </row>
    <row r="64" spans="1:4" x14ac:dyDescent="0.25">
      <c r="A64" s="17">
        <v>42654</v>
      </c>
      <c r="B64" s="23">
        <v>1</v>
      </c>
      <c r="C64" s="23">
        <v>53</v>
      </c>
      <c r="D64" s="2" t="s">
        <v>73</v>
      </c>
    </row>
    <row r="65" spans="1:4" x14ac:dyDescent="0.25">
      <c r="A65" s="17">
        <v>42659</v>
      </c>
      <c r="B65" s="23">
        <v>0.25</v>
      </c>
      <c r="C65" s="23">
        <v>54</v>
      </c>
      <c r="D65" s="2" t="s">
        <v>146</v>
      </c>
    </row>
    <row r="66" spans="1:4" x14ac:dyDescent="0.25">
      <c r="A66" s="17">
        <v>42659</v>
      </c>
      <c r="B66" s="23">
        <v>0.5</v>
      </c>
      <c r="C66" s="23">
        <v>55</v>
      </c>
      <c r="D66" s="2" t="s">
        <v>137</v>
      </c>
    </row>
    <row r="67" spans="1:4" x14ac:dyDescent="0.25">
      <c r="A67" s="17">
        <v>42661</v>
      </c>
      <c r="B67" s="23">
        <v>0.25</v>
      </c>
      <c r="C67" s="23">
        <v>56</v>
      </c>
      <c r="D67" s="2" t="s">
        <v>150</v>
      </c>
    </row>
    <row r="68" spans="1:4" x14ac:dyDescent="0.25">
      <c r="A68" s="17">
        <v>42661</v>
      </c>
      <c r="B68" s="23">
        <v>1.5</v>
      </c>
      <c r="C68" s="23">
        <v>57</v>
      </c>
      <c r="D68" s="2" t="s">
        <v>151</v>
      </c>
    </row>
    <row r="69" spans="1:4" x14ac:dyDescent="0.25">
      <c r="A69" s="17">
        <v>42664</v>
      </c>
      <c r="B69" s="23">
        <v>2</v>
      </c>
      <c r="C69" s="23">
        <v>38</v>
      </c>
      <c r="D69" s="2" t="s">
        <v>152</v>
      </c>
    </row>
    <row r="70" spans="1:4" x14ac:dyDescent="0.25">
      <c r="A70" s="17">
        <v>42665</v>
      </c>
      <c r="B70" s="23">
        <v>2</v>
      </c>
      <c r="C70" s="23">
        <v>38</v>
      </c>
      <c r="D70" s="2" t="s">
        <v>153</v>
      </c>
    </row>
    <row r="71" spans="1:4" x14ac:dyDescent="0.25">
      <c r="A71" s="17">
        <v>42666</v>
      </c>
      <c r="B71" s="23">
        <v>6</v>
      </c>
      <c r="C71" s="23">
        <v>38</v>
      </c>
      <c r="D71" s="2" t="s">
        <v>154</v>
      </c>
    </row>
    <row r="72" spans="1:4" x14ac:dyDescent="0.25">
      <c r="A72" s="17">
        <v>42666</v>
      </c>
      <c r="B72" s="23">
        <v>0.5</v>
      </c>
      <c r="C72" s="23">
        <v>57</v>
      </c>
      <c r="D72" s="2" t="s">
        <v>155</v>
      </c>
    </row>
    <row r="73" spans="1:4" x14ac:dyDescent="0.25">
      <c r="A73" s="17">
        <v>42667</v>
      </c>
      <c r="B73" s="23">
        <v>0.5</v>
      </c>
      <c r="C73" s="23">
        <v>40</v>
      </c>
      <c r="D73" s="2" t="s">
        <v>156</v>
      </c>
    </row>
    <row r="74" spans="1:4" x14ac:dyDescent="0.25">
      <c r="A74" s="17">
        <v>42667</v>
      </c>
      <c r="B74" s="23">
        <v>0.75</v>
      </c>
      <c r="C74" s="23">
        <v>41</v>
      </c>
      <c r="D74" s="2" t="s">
        <v>98</v>
      </c>
    </row>
    <row r="75" spans="1:4" x14ac:dyDescent="0.25">
      <c r="A75" s="17">
        <v>42679</v>
      </c>
      <c r="B75" s="23">
        <v>1</v>
      </c>
      <c r="C75" s="23">
        <v>71</v>
      </c>
    </row>
    <row r="76" spans="1:4" x14ac:dyDescent="0.25">
      <c r="A76" s="17">
        <v>42681</v>
      </c>
      <c r="B76" s="23">
        <v>1</v>
      </c>
      <c r="C76" s="23">
        <v>71</v>
      </c>
    </row>
    <row r="77" spans="1:4" x14ac:dyDescent="0.25">
      <c r="A77" s="17">
        <v>42682</v>
      </c>
      <c r="B77" s="23">
        <v>2</v>
      </c>
      <c r="C77" s="23">
        <v>71</v>
      </c>
    </row>
    <row r="78" spans="1:4" x14ac:dyDescent="0.25">
      <c r="A78" s="17">
        <v>42685</v>
      </c>
      <c r="B78" s="23">
        <v>4</v>
      </c>
      <c r="C78" s="23">
        <v>71</v>
      </c>
    </row>
    <row r="79" spans="1:4" x14ac:dyDescent="0.25">
      <c r="A79" s="17">
        <v>42687</v>
      </c>
      <c r="B79" s="23">
        <v>2</v>
      </c>
      <c r="C79" s="23">
        <v>71</v>
      </c>
    </row>
    <row r="80" spans="1:4" x14ac:dyDescent="0.25">
      <c r="A80" s="17">
        <v>42693</v>
      </c>
      <c r="B80" s="23">
        <v>1.5</v>
      </c>
      <c r="C80" s="23">
        <v>71</v>
      </c>
    </row>
    <row r="81" spans="1:4" x14ac:dyDescent="0.25">
      <c r="A81" s="17">
        <v>42694</v>
      </c>
      <c r="B81" s="23">
        <v>1.5</v>
      </c>
      <c r="C81" s="23">
        <v>71</v>
      </c>
    </row>
    <row r="82" spans="1:4" x14ac:dyDescent="0.25">
      <c r="A82" s="17">
        <v>42695</v>
      </c>
      <c r="B82" s="23">
        <v>1</v>
      </c>
      <c r="C82" s="23">
        <v>71</v>
      </c>
    </row>
    <row r="83" spans="1:4" x14ac:dyDescent="0.25">
      <c r="A83" s="17">
        <v>42697</v>
      </c>
      <c r="B83" s="23">
        <v>2</v>
      </c>
      <c r="C83" s="23">
        <v>79</v>
      </c>
      <c r="D83" s="2" t="s">
        <v>158</v>
      </c>
    </row>
    <row r="84" spans="1:4" x14ac:dyDescent="0.25">
      <c r="A84" s="17">
        <v>42697</v>
      </c>
      <c r="B84" s="23">
        <v>3</v>
      </c>
      <c r="C84" s="23">
        <v>70</v>
      </c>
      <c r="D84" s="2" t="s">
        <v>137</v>
      </c>
    </row>
    <row r="85" spans="1:4" x14ac:dyDescent="0.25">
      <c r="A85" s="17">
        <v>42698</v>
      </c>
      <c r="B85" s="23">
        <v>0.5</v>
      </c>
      <c r="C85" s="23">
        <v>81</v>
      </c>
    </row>
    <row r="86" spans="1:4" x14ac:dyDescent="0.25">
      <c r="A86" s="17">
        <v>42699</v>
      </c>
      <c r="B86" s="23">
        <v>0.5</v>
      </c>
      <c r="C86" s="23">
        <v>82</v>
      </c>
    </row>
    <row r="87" spans="1:4" x14ac:dyDescent="0.25">
      <c r="A87" s="17">
        <v>42699</v>
      </c>
      <c r="B87" s="23">
        <v>0.5</v>
      </c>
      <c r="C87" s="23">
        <v>83</v>
      </c>
    </row>
    <row r="88" spans="1:4" x14ac:dyDescent="0.25">
      <c r="A88" s="17">
        <v>42702</v>
      </c>
      <c r="B88" s="23">
        <v>2</v>
      </c>
      <c r="C88" s="23">
        <v>71</v>
      </c>
    </row>
    <row r="89" spans="1:4" x14ac:dyDescent="0.25">
      <c r="A89" s="17">
        <v>42704</v>
      </c>
      <c r="B89" s="23">
        <v>1.5</v>
      </c>
      <c r="C89" s="23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42704</v>
      </c>
      <c r="M2" s="16">
        <v>42580</v>
      </c>
      <c r="N2" s="5">
        <f ca="1">L2-K2</f>
        <v>177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122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138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C8" s="23">
        <f t="shared" si="0"/>
        <v>36</v>
      </c>
      <c r="G8" s="21">
        <f>SUMIFS('Time Log'!B:B,'Time Log'!C:C,'Phase 2 Tasks'!C8)</f>
        <v>0</v>
      </c>
      <c r="H8" s="22" t="str">
        <f t="shared" si="1"/>
        <v/>
      </c>
    </row>
    <row r="9" spans="1:8" x14ac:dyDescent="0.25">
      <c r="A9" s="3" t="s">
        <v>95</v>
      </c>
      <c r="B9" s="20" t="s">
        <v>147</v>
      </c>
      <c r="C9" s="23">
        <f t="shared" si="0"/>
        <v>37</v>
      </c>
      <c r="D9" s="2" t="s">
        <v>89</v>
      </c>
      <c r="E9" s="23">
        <v>0</v>
      </c>
      <c r="F9" s="23">
        <v>0</v>
      </c>
      <c r="G9" s="21">
        <f>SUMIFS('Time Log'!B:B,'Time Log'!C:C,'Phase 2 Tasks'!C9)</f>
        <v>0</v>
      </c>
      <c r="H9" s="22" t="str">
        <f t="shared" si="1"/>
        <v/>
      </c>
    </row>
    <row r="10" spans="1:8" x14ac:dyDescent="0.25">
      <c r="A10" s="3" t="s">
        <v>96</v>
      </c>
      <c r="B10" s="20" t="s">
        <v>38</v>
      </c>
      <c r="C10" s="23">
        <f t="shared" si="0"/>
        <v>38</v>
      </c>
      <c r="D10" s="2" t="s">
        <v>22</v>
      </c>
      <c r="E10" s="23">
        <v>8</v>
      </c>
      <c r="F10" s="23">
        <v>0</v>
      </c>
      <c r="G10" s="21">
        <f>SUMIFS('Time Log'!B:B,'Time Log'!C:C,'Phase 2 Tasks'!C10)</f>
        <v>10</v>
      </c>
      <c r="H10" s="22">
        <f t="shared" si="1"/>
        <v>1</v>
      </c>
    </row>
    <row r="11" spans="1:8" x14ac:dyDescent="0.25">
      <c r="C11" s="23">
        <f t="shared" si="0"/>
        <v>39</v>
      </c>
      <c r="G11" s="21">
        <f>SUMIFS('Time Log'!B:B,'Time Log'!C:C,'Phase 2 Tasks'!C11)</f>
        <v>0</v>
      </c>
      <c r="H11" s="22" t="str">
        <f t="shared" si="1"/>
        <v/>
      </c>
    </row>
    <row r="12" spans="1:8" x14ac:dyDescent="0.25">
      <c r="A12" s="3" t="s">
        <v>28</v>
      </c>
      <c r="B12" s="20" t="s">
        <v>38</v>
      </c>
      <c r="C12" s="23">
        <f t="shared" si="0"/>
        <v>40</v>
      </c>
      <c r="D12" s="2" t="s">
        <v>21</v>
      </c>
      <c r="E12" s="23">
        <v>0.5</v>
      </c>
      <c r="F12" s="23">
        <v>0</v>
      </c>
      <c r="G12" s="21">
        <f>SUMIFS('Time Log'!B:B,'Time Log'!C:C,'Phase 2 Tasks'!C12)</f>
        <v>0.5</v>
      </c>
      <c r="H12" s="22">
        <f t="shared" si="1"/>
        <v>1</v>
      </c>
    </row>
    <row r="13" spans="1:8" x14ac:dyDescent="0.25">
      <c r="A13" s="3" t="s">
        <v>98</v>
      </c>
      <c r="B13" s="20" t="s">
        <v>145</v>
      </c>
      <c r="C13" s="23">
        <f t="shared" si="0"/>
        <v>41</v>
      </c>
      <c r="D13" s="2" t="s">
        <v>21</v>
      </c>
      <c r="E13" s="23">
        <v>1</v>
      </c>
      <c r="F13" s="23">
        <v>0</v>
      </c>
      <c r="G13" s="21">
        <f>SUMIFS('Time Log'!B:B,'Time Log'!C:C,'Phase 2 Tasks'!C13)</f>
        <v>0.75</v>
      </c>
      <c r="H13" s="22">
        <f t="shared" si="1"/>
        <v>1</v>
      </c>
    </row>
    <row r="14" spans="1:8" x14ac:dyDescent="0.25">
      <c r="A14" s="3" t="s">
        <v>118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120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121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128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130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131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132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133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134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139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140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141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A26" s="3" t="s">
        <v>139</v>
      </c>
      <c r="B26" s="20" t="s">
        <v>38</v>
      </c>
      <c r="C26" s="23">
        <f t="shared" si="0"/>
        <v>54</v>
      </c>
      <c r="D26" s="2" t="s">
        <v>89</v>
      </c>
      <c r="E26" s="23">
        <v>0.5</v>
      </c>
      <c r="F26" s="23">
        <v>0</v>
      </c>
      <c r="G26" s="21">
        <f>SUMIFS('Time Log'!B:B,'Time Log'!C:C,'Phase 2 Tasks'!C26)</f>
        <v>0.25</v>
      </c>
      <c r="H26" s="22">
        <f t="shared" si="1"/>
        <v>1</v>
      </c>
    </row>
    <row r="27" spans="1:8" x14ac:dyDescent="0.25">
      <c r="A27" s="3" t="s">
        <v>137</v>
      </c>
      <c r="B27" s="20" t="s">
        <v>38</v>
      </c>
      <c r="C27" s="23">
        <f t="shared" si="0"/>
        <v>55</v>
      </c>
      <c r="D27" s="2" t="s">
        <v>89</v>
      </c>
      <c r="E27" s="23">
        <v>1</v>
      </c>
      <c r="F27" s="23">
        <v>0</v>
      </c>
      <c r="G27" s="21">
        <f>SUMIFS('Time Log'!B:B,'Time Log'!C:C,'Phase 2 Tasks'!C27)</f>
        <v>0.5</v>
      </c>
      <c r="H27" s="22">
        <f t="shared" si="1"/>
        <v>1</v>
      </c>
    </row>
    <row r="28" spans="1:8" x14ac:dyDescent="0.25">
      <c r="A28" s="3" t="s">
        <v>148</v>
      </c>
      <c r="B28" s="20" t="s">
        <v>38</v>
      </c>
      <c r="C28" s="23">
        <f t="shared" si="0"/>
        <v>56</v>
      </c>
      <c r="D28" s="2" t="s">
        <v>21</v>
      </c>
      <c r="E28" s="23">
        <v>0.5</v>
      </c>
      <c r="F28" s="23">
        <v>0</v>
      </c>
      <c r="G28" s="21">
        <f>SUMIFS('Time Log'!B:B,'Time Log'!C:C,'Phase 2 Tasks'!C28)</f>
        <v>0.25</v>
      </c>
      <c r="H28" s="22">
        <f t="shared" si="1"/>
        <v>1</v>
      </c>
    </row>
    <row r="29" spans="1:8" x14ac:dyDescent="0.25">
      <c r="A29" s="3" t="s">
        <v>149</v>
      </c>
      <c r="B29" s="20" t="s">
        <v>38</v>
      </c>
      <c r="C29" s="23">
        <f t="shared" si="0"/>
        <v>57</v>
      </c>
      <c r="D29" s="2" t="s">
        <v>21</v>
      </c>
      <c r="E29" s="23">
        <v>1</v>
      </c>
      <c r="F29" s="23">
        <v>0</v>
      </c>
      <c r="G29" s="21">
        <f>SUMIFS('Time Log'!B:B,'Time Log'!C:C,'Phase 2 Tasks'!C29)</f>
        <v>2</v>
      </c>
      <c r="H29" s="22">
        <f t="shared" ref="H29:H32" si="2">IF(F29+G29&gt;0,G29/(G29+F29),"")</f>
        <v>1</v>
      </c>
    </row>
    <row r="30" spans="1:8" x14ac:dyDescent="0.25">
      <c r="C30" s="23">
        <f t="shared" si="0"/>
        <v>58</v>
      </c>
      <c r="G30" s="21">
        <f>SUMIFS('Time Log'!B:B,'Time Log'!C:C,'Phase 2 Tasks'!C30)</f>
        <v>0</v>
      </c>
      <c r="H30" s="22" t="str">
        <f t="shared" si="2"/>
        <v/>
      </c>
    </row>
    <row r="31" spans="1:8" x14ac:dyDescent="0.25">
      <c r="C31" s="23">
        <f t="shared" si="0"/>
        <v>59</v>
      </c>
      <c r="G31" s="21">
        <f>SUMIFS('Time Log'!B:B,'Time Log'!C:C,'Phase 2 Tasks'!C31)</f>
        <v>0</v>
      </c>
      <c r="H31" s="22" t="str">
        <f t="shared" si="2"/>
        <v/>
      </c>
    </row>
    <row r="32" spans="1:8" x14ac:dyDescent="0.25">
      <c r="C32" s="23">
        <f t="shared" si="0"/>
        <v>60</v>
      </c>
      <c r="G32" s="21">
        <f>SUMIFS('Time Log'!B:B,'Time Log'!C:C,'Phase 2 Tasks'!C32)</f>
        <v>0</v>
      </c>
      <c r="H32" s="22" t="str">
        <f t="shared" si="2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3">C66+1</f>
        <v>95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96</v>
      </c>
      <c r="H68" s="22" t="str">
        <f t="shared" si="4"/>
        <v/>
      </c>
    </row>
    <row r="69" spans="3:8" x14ac:dyDescent="0.25">
      <c r="C69" s="23">
        <f t="shared" si="3"/>
        <v>97</v>
      </c>
      <c r="H69" s="22" t="str">
        <f t="shared" si="4"/>
        <v/>
      </c>
    </row>
    <row r="70" spans="3:8" x14ac:dyDescent="0.25">
      <c r="C70" s="23">
        <f t="shared" si="3"/>
        <v>98</v>
      </c>
      <c r="H70" s="22" t="str">
        <f t="shared" si="4"/>
        <v/>
      </c>
    </row>
    <row r="71" spans="3:8" x14ac:dyDescent="0.25">
      <c r="C71" s="23">
        <f t="shared" si="3"/>
        <v>99</v>
      </c>
      <c r="H71" s="22" t="str">
        <f t="shared" si="4"/>
        <v/>
      </c>
    </row>
    <row r="72" spans="3:8" x14ac:dyDescent="0.25">
      <c r="C72" s="23">
        <f t="shared" si="3"/>
        <v>100</v>
      </c>
      <c r="H72" s="22" t="str">
        <f t="shared" si="4"/>
        <v/>
      </c>
    </row>
    <row r="73" spans="3:8" x14ac:dyDescent="0.25">
      <c r="C73" s="23">
        <f t="shared" si="3"/>
        <v>101</v>
      </c>
      <c r="H73" s="22" t="str">
        <f t="shared" si="4"/>
        <v/>
      </c>
    </row>
    <row r="74" spans="3:8" x14ac:dyDescent="0.25">
      <c r="C74" s="23">
        <f t="shared" si="3"/>
        <v>102</v>
      </c>
      <c r="H74" s="22" t="str">
        <f t="shared" si="4"/>
        <v/>
      </c>
    </row>
    <row r="75" spans="3:8" x14ac:dyDescent="0.25">
      <c r="C75" s="23">
        <f t="shared" si="3"/>
        <v>103</v>
      </c>
      <c r="H75" s="22" t="str">
        <f t="shared" si="4"/>
        <v/>
      </c>
    </row>
    <row r="76" spans="3:8" x14ac:dyDescent="0.25">
      <c r="C76" s="23">
        <f t="shared" si="3"/>
        <v>104</v>
      </c>
      <c r="H76" s="22" t="str">
        <f t="shared" si="4"/>
        <v/>
      </c>
    </row>
    <row r="77" spans="3:8" x14ac:dyDescent="0.25">
      <c r="C77" s="23">
        <f t="shared" si="3"/>
        <v>105</v>
      </c>
      <c r="H77" s="22" t="str">
        <f t="shared" si="4"/>
        <v/>
      </c>
    </row>
    <row r="78" spans="3:8" x14ac:dyDescent="0.25">
      <c r="C78" s="23">
        <f t="shared" si="3"/>
        <v>106</v>
      </c>
      <c r="H78" s="22" t="str">
        <f t="shared" si="4"/>
        <v/>
      </c>
    </row>
    <row r="79" spans="3:8" x14ac:dyDescent="0.25">
      <c r="C79" s="23">
        <f t="shared" si="3"/>
        <v>107</v>
      </c>
      <c r="H79" s="22" t="str">
        <f t="shared" si="4"/>
        <v/>
      </c>
    </row>
    <row r="80" spans="3:8" x14ac:dyDescent="0.25">
      <c r="C80" s="23">
        <f t="shared" si="3"/>
        <v>108</v>
      </c>
      <c r="H80" s="22" t="str">
        <f t="shared" si="4"/>
        <v/>
      </c>
    </row>
    <row r="81" spans="3:8" x14ac:dyDescent="0.25">
      <c r="C81" s="23">
        <f t="shared" si="3"/>
        <v>109</v>
      </c>
      <c r="H81" s="22" t="str">
        <f t="shared" si="4"/>
        <v/>
      </c>
    </row>
    <row r="82" spans="3:8" x14ac:dyDescent="0.25">
      <c r="C82" s="23">
        <f t="shared" si="3"/>
        <v>110</v>
      </c>
      <c r="H82" s="22" t="str">
        <f t="shared" si="4"/>
        <v/>
      </c>
    </row>
    <row r="83" spans="3:8" x14ac:dyDescent="0.25">
      <c r="C83" s="23">
        <f t="shared" si="3"/>
        <v>111</v>
      </c>
      <c r="H83" s="22" t="str">
        <f t="shared" si="4"/>
        <v/>
      </c>
    </row>
    <row r="84" spans="3:8" x14ac:dyDescent="0.25">
      <c r="C84" s="23">
        <f t="shared" si="3"/>
        <v>112</v>
      </c>
      <c r="H84" s="22" t="str">
        <f t="shared" si="4"/>
        <v/>
      </c>
    </row>
    <row r="85" spans="3:8" x14ac:dyDescent="0.25">
      <c r="C85" s="23">
        <f t="shared" si="3"/>
        <v>113</v>
      </c>
      <c r="H85" s="22" t="str">
        <f t="shared" si="4"/>
        <v/>
      </c>
    </row>
    <row r="86" spans="3:8" x14ac:dyDescent="0.25">
      <c r="C86" s="23">
        <f t="shared" si="3"/>
        <v>114</v>
      </c>
      <c r="H86" s="22" t="str">
        <f t="shared" si="4"/>
        <v/>
      </c>
    </row>
    <row r="87" spans="3:8" x14ac:dyDescent="0.25">
      <c r="C87" s="23">
        <f t="shared" si="3"/>
        <v>115</v>
      </c>
      <c r="H87" s="22" t="str">
        <f t="shared" si="4"/>
        <v/>
      </c>
    </row>
    <row r="88" spans="3:8" x14ac:dyDescent="0.25">
      <c r="C88" s="23">
        <f t="shared" si="3"/>
        <v>116</v>
      </c>
      <c r="H88" s="22" t="str">
        <f t="shared" si="4"/>
        <v/>
      </c>
    </row>
    <row r="89" spans="3:8" x14ac:dyDescent="0.25">
      <c r="C89" s="23">
        <f t="shared" si="3"/>
        <v>117</v>
      </c>
      <c r="H89" s="22" t="str">
        <f t="shared" si="4"/>
        <v/>
      </c>
    </row>
    <row r="90" spans="3:8" x14ac:dyDescent="0.25">
      <c r="C90" s="23">
        <f t="shared" si="3"/>
        <v>118</v>
      </c>
      <c r="H90" s="22" t="str">
        <f t="shared" si="4"/>
        <v/>
      </c>
    </row>
    <row r="91" spans="3:8" x14ac:dyDescent="0.25">
      <c r="C91" s="23">
        <f t="shared" si="3"/>
        <v>119</v>
      </c>
      <c r="H91" s="22" t="str">
        <f t="shared" si="4"/>
        <v/>
      </c>
    </row>
    <row r="92" spans="3:8" x14ac:dyDescent="0.25">
      <c r="C92" s="23">
        <f t="shared" si="3"/>
        <v>120</v>
      </c>
      <c r="H92" s="22" t="str">
        <f t="shared" si="4"/>
        <v/>
      </c>
    </row>
    <row r="93" spans="3:8" x14ac:dyDescent="0.25">
      <c r="C93" s="23">
        <f t="shared" si="3"/>
        <v>121</v>
      </c>
      <c r="H93" s="22" t="str">
        <f t="shared" si="4"/>
        <v/>
      </c>
    </row>
    <row r="94" spans="3:8" x14ac:dyDescent="0.25">
      <c r="C94" s="23">
        <f t="shared" si="3"/>
        <v>122</v>
      </c>
      <c r="H94" s="22" t="str">
        <f t="shared" si="4"/>
        <v/>
      </c>
    </row>
    <row r="95" spans="3:8" x14ac:dyDescent="0.25">
      <c r="C95" s="23">
        <f t="shared" si="3"/>
        <v>123</v>
      </c>
      <c r="H95" s="22" t="str">
        <f t="shared" si="4"/>
        <v/>
      </c>
    </row>
    <row r="96" spans="3:8" x14ac:dyDescent="0.25">
      <c r="C96" s="23">
        <f t="shared" si="3"/>
        <v>124</v>
      </c>
      <c r="H96" s="22" t="str">
        <f t="shared" si="4"/>
        <v/>
      </c>
    </row>
    <row r="97" spans="3:8" x14ac:dyDescent="0.25">
      <c r="C97" s="23">
        <f t="shared" si="3"/>
        <v>125</v>
      </c>
      <c r="H97" s="22" t="str">
        <f t="shared" si="4"/>
        <v/>
      </c>
    </row>
    <row r="98" spans="3:8" x14ac:dyDescent="0.25">
      <c r="C98" s="23">
        <f t="shared" si="3"/>
        <v>126</v>
      </c>
      <c r="H98" s="22" t="str">
        <f t="shared" si="4"/>
        <v/>
      </c>
    </row>
    <row r="99" spans="3:8" x14ac:dyDescent="0.25">
      <c r="C99" s="23">
        <f t="shared" si="3"/>
        <v>127</v>
      </c>
      <c r="H99" s="22" t="str">
        <f t="shared" si="4"/>
        <v/>
      </c>
    </row>
    <row r="100" spans="3:8" x14ac:dyDescent="0.25">
      <c r="C100" s="23">
        <f t="shared" si="3"/>
        <v>128</v>
      </c>
      <c r="H100" s="22" t="str">
        <f t="shared" si="4"/>
        <v/>
      </c>
    </row>
    <row r="101" spans="3:8" x14ac:dyDescent="0.25">
      <c r="C101" s="23">
        <f t="shared" si="3"/>
        <v>129</v>
      </c>
      <c r="H101" s="22" t="str">
        <f t="shared" si="4"/>
        <v/>
      </c>
    </row>
    <row r="102" spans="3:8" x14ac:dyDescent="0.25">
      <c r="C102" s="23">
        <f t="shared" si="3"/>
        <v>130</v>
      </c>
      <c r="H102" s="22" t="str">
        <f t="shared" si="4"/>
        <v/>
      </c>
    </row>
    <row r="103" spans="3:8" x14ac:dyDescent="0.25">
      <c r="C103" s="23">
        <f t="shared" si="3"/>
        <v>131</v>
      </c>
      <c r="H103" s="22" t="str">
        <f t="shared" si="4"/>
        <v/>
      </c>
    </row>
    <row r="104" spans="3:8" x14ac:dyDescent="0.25">
      <c r="C104" s="23">
        <f t="shared" si="3"/>
        <v>132</v>
      </c>
      <c r="H104" s="22" t="str">
        <f t="shared" si="4"/>
        <v/>
      </c>
    </row>
    <row r="105" spans="3:8" x14ac:dyDescent="0.25">
      <c r="C105" s="23">
        <f t="shared" si="3"/>
        <v>133</v>
      </c>
      <c r="H105" s="22" t="str">
        <f t="shared" si="4"/>
        <v/>
      </c>
    </row>
    <row r="106" spans="3:8" x14ac:dyDescent="0.25">
      <c r="C106" s="23">
        <f t="shared" si="3"/>
        <v>134</v>
      </c>
      <c r="H106" s="22" t="str">
        <f t="shared" si="4"/>
        <v/>
      </c>
    </row>
    <row r="107" spans="3:8" x14ac:dyDescent="0.25">
      <c r="C107" s="23">
        <f t="shared" si="3"/>
        <v>135</v>
      </c>
      <c r="H107" s="22" t="str">
        <f t="shared" si="4"/>
        <v/>
      </c>
    </row>
    <row r="108" spans="3:8" x14ac:dyDescent="0.25">
      <c r="C108" s="23">
        <f t="shared" si="3"/>
        <v>136</v>
      </c>
      <c r="H108" s="22" t="str">
        <f t="shared" si="4"/>
        <v/>
      </c>
    </row>
    <row r="109" spans="3:8" x14ac:dyDescent="0.25">
      <c r="C109" s="23">
        <f t="shared" si="3"/>
        <v>137</v>
      </c>
      <c r="H109" s="22" t="str">
        <f t="shared" si="4"/>
        <v/>
      </c>
    </row>
    <row r="110" spans="3:8" x14ac:dyDescent="0.25">
      <c r="C110" s="23">
        <f t="shared" si="3"/>
        <v>138</v>
      </c>
      <c r="H110" s="22" t="str">
        <f t="shared" si="4"/>
        <v/>
      </c>
    </row>
    <row r="111" spans="3:8" x14ac:dyDescent="0.25">
      <c r="C111" s="23">
        <f t="shared" si="3"/>
        <v>139</v>
      </c>
      <c r="H111" s="22" t="str">
        <f t="shared" si="4"/>
        <v/>
      </c>
    </row>
    <row r="112" spans="3:8" x14ac:dyDescent="0.25">
      <c r="C112" s="23">
        <f t="shared" si="3"/>
        <v>140</v>
      </c>
      <c r="H112" s="22" t="str">
        <f t="shared" si="4"/>
        <v/>
      </c>
    </row>
    <row r="113" spans="3:8" x14ac:dyDescent="0.25">
      <c r="C113" s="23">
        <f t="shared" si="3"/>
        <v>141</v>
      </c>
      <c r="H113" s="22" t="str">
        <f t="shared" si="4"/>
        <v/>
      </c>
    </row>
    <row r="114" spans="3:8" x14ac:dyDescent="0.25">
      <c r="C114" s="23">
        <f t="shared" si="3"/>
        <v>142</v>
      </c>
      <c r="H114" s="22" t="str">
        <f t="shared" si="4"/>
        <v/>
      </c>
    </row>
    <row r="115" spans="3:8" x14ac:dyDescent="0.25">
      <c r="C115" s="23">
        <f t="shared" si="3"/>
        <v>143</v>
      </c>
      <c r="H115" s="22" t="str">
        <f t="shared" si="4"/>
        <v/>
      </c>
    </row>
    <row r="116" spans="3:8" x14ac:dyDescent="0.25">
      <c r="C116" s="23">
        <f t="shared" si="3"/>
        <v>144</v>
      </c>
      <c r="H116" s="22" t="str">
        <f t="shared" si="4"/>
        <v/>
      </c>
    </row>
    <row r="117" spans="3:8" x14ac:dyDescent="0.25">
      <c r="C117" s="23">
        <f t="shared" si="3"/>
        <v>145</v>
      </c>
      <c r="H117" s="22" t="str">
        <f t="shared" si="4"/>
        <v/>
      </c>
    </row>
    <row r="118" spans="3:8" x14ac:dyDescent="0.25">
      <c r="C118" s="23">
        <f t="shared" si="3"/>
        <v>146</v>
      </c>
      <c r="H118" s="22" t="str">
        <f t="shared" si="4"/>
        <v/>
      </c>
    </row>
    <row r="119" spans="3:8" x14ac:dyDescent="0.25">
      <c r="C119" s="23">
        <f t="shared" si="3"/>
        <v>147</v>
      </c>
      <c r="H119" s="22" t="str">
        <f t="shared" si="4"/>
        <v/>
      </c>
    </row>
    <row r="120" spans="3:8" x14ac:dyDescent="0.25">
      <c r="C120" s="23">
        <f t="shared" si="3"/>
        <v>148</v>
      </c>
      <c r="H120" s="22" t="str">
        <f t="shared" si="4"/>
        <v/>
      </c>
    </row>
    <row r="121" spans="3:8" x14ac:dyDescent="0.25">
      <c r="C121" s="23">
        <f t="shared" si="3"/>
        <v>149</v>
      </c>
      <c r="H121" s="22" t="str">
        <f t="shared" si="4"/>
        <v/>
      </c>
    </row>
    <row r="122" spans="3:8" x14ac:dyDescent="0.25">
      <c r="C122" s="23">
        <f t="shared" si="3"/>
        <v>150</v>
      </c>
      <c r="H122" s="22" t="str">
        <f t="shared" si="4"/>
        <v/>
      </c>
    </row>
    <row r="123" spans="3:8" x14ac:dyDescent="0.25">
      <c r="C123" s="23">
        <f t="shared" si="3"/>
        <v>151</v>
      </c>
      <c r="H123" s="22" t="str">
        <f t="shared" si="4"/>
        <v/>
      </c>
    </row>
    <row r="124" spans="3:8" x14ac:dyDescent="0.25">
      <c r="C124" s="23">
        <f t="shared" si="3"/>
        <v>152</v>
      </c>
      <c r="H124" s="22" t="str">
        <f t="shared" si="4"/>
        <v/>
      </c>
    </row>
    <row r="125" spans="3:8" x14ac:dyDescent="0.25">
      <c r="C125" s="23">
        <f t="shared" si="3"/>
        <v>153</v>
      </c>
      <c r="H125" s="22" t="str">
        <f t="shared" si="4"/>
        <v/>
      </c>
    </row>
    <row r="126" spans="3:8" x14ac:dyDescent="0.25">
      <c r="C126" s="23">
        <f t="shared" si="3"/>
        <v>154</v>
      </c>
      <c r="H126" s="22" t="str">
        <f t="shared" si="4"/>
        <v/>
      </c>
    </row>
    <row r="127" spans="3:8" x14ac:dyDescent="0.25">
      <c r="C127" s="23">
        <f t="shared" si="3"/>
        <v>155</v>
      </c>
      <c r="H127" s="22" t="str">
        <f t="shared" si="4"/>
        <v/>
      </c>
    </row>
    <row r="128" spans="3:8" x14ac:dyDescent="0.25">
      <c r="C128" s="23">
        <f t="shared" si="3"/>
        <v>156</v>
      </c>
      <c r="H128" s="22" t="str">
        <f t="shared" si="4"/>
        <v/>
      </c>
    </row>
    <row r="129" spans="3:8" x14ac:dyDescent="0.25">
      <c r="C129" s="23">
        <f t="shared" si="3"/>
        <v>157</v>
      </c>
      <c r="H129" s="22" t="str">
        <f t="shared" si="4"/>
        <v/>
      </c>
    </row>
    <row r="130" spans="3:8" x14ac:dyDescent="0.25">
      <c r="C130" s="23">
        <f t="shared" si="3"/>
        <v>158</v>
      </c>
      <c r="H130" s="22" t="str">
        <f t="shared" si="4"/>
        <v/>
      </c>
    </row>
    <row r="131" spans="3:8" x14ac:dyDescent="0.25">
      <c r="C131" s="23">
        <f t="shared" ref="C131:C193" si="5">C130+1</f>
        <v>159</v>
      </c>
      <c r="H131" s="22" t="str">
        <f t="shared" ref="H131:H194" si="6">IF(F131+G131&gt;0,G131/(G131+F131),"")</f>
        <v/>
      </c>
    </row>
    <row r="132" spans="3:8" x14ac:dyDescent="0.25">
      <c r="C132" s="23">
        <f t="shared" si="5"/>
        <v>160</v>
      </c>
      <c r="H132" s="22" t="str">
        <f t="shared" si="6"/>
        <v/>
      </c>
    </row>
    <row r="133" spans="3:8" x14ac:dyDescent="0.25">
      <c r="C133" s="23">
        <f t="shared" si="5"/>
        <v>161</v>
      </c>
      <c r="H133" s="22" t="str">
        <f t="shared" si="6"/>
        <v/>
      </c>
    </row>
    <row r="134" spans="3:8" x14ac:dyDescent="0.25">
      <c r="C134" s="23">
        <f t="shared" si="5"/>
        <v>162</v>
      </c>
      <c r="H134" s="22" t="str">
        <f t="shared" si="6"/>
        <v/>
      </c>
    </row>
    <row r="135" spans="3:8" x14ac:dyDescent="0.25">
      <c r="C135" s="23">
        <f t="shared" si="5"/>
        <v>163</v>
      </c>
      <c r="H135" s="22" t="str">
        <f t="shared" si="6"/>
        <v/>
      </c>
    </row>
    <row r="136" spans="3:8" x14ac:dyDescent="0.25">
      <c r="C136" s="23">
        <f t="shared" si="5"/>
        <v>164</v>
      </c>
      <c r="H136" s="22" t="str">
        <f t="shared" si="6"/>
        <v/>
      </c>
    </row>
    <row r="137" spans="3:8" x14ac:dyDescent="0.25">
      <c r="C137" s="23">
        <f t="shared" si="5"/>
        <v>165</v>
      </c>
      <c r="H137" s="22" t="str">
        <f t="shared" si="6"/>
        <v/>
      </c>
    </row>
    <row r="138" spans="3:8" x14ac:dyDescent="0.25">
      <c r="C138" s="23">
        <f t="shared" si="5"/>
        <v>166</v>
      </c>
      <c r="H138" s="22" t="str">
        <f t="shared" si="6"/>
        <v/>
      </c>
    </row>
    <row r="139" spans="3:8" x14ac:dyDescent="0.25">
      <c r="C139" s="23">
        <f t="shared" si="5"/>
        <v>167</v>
      </c>
      <c r="H139" s="22" t="str">
        <f t="shared" si="6"/>
        <v/>
      </c>
    </row>
    <row r="140" spans="3:8" x14ac:dyDescent="0.25">
      <c r="C140" s="23">
        <f t="shared" si="5"/>
        <v>168</v>
      </c>
      <c r="H140" s="22" t="str">
        <f t="shared" si="6"/>
        <v/>
      </c>
    </row>
    <row r="141" spans="3:8" x14ac:dyDescent="0.25">
      <c r="C141" s="23">
        <f t="shared" si="5"/>
        <v>169</v>
      </c>
      <c r="H141" s="22" t="str">
        <f t="shared" si="6"/>
        <v/>
      </c>
    </row>
    <row r="142" spans="3:8" x14ac:dyDescent="0.25">
      <c r="C142" s="23">
        <f t="shared" si="5"/>
        <v>170</v>
      </c>
      <c r="H142" s="22" t="str">
        <f t="shared" si="6"/>
        <v/>
      </c>
    </row>
    <row r="143" spans="3:8" x14ac:dyDescent="0.25">
      <c r="C143" s="23">
        <f t="shared" si="5"/>
        <v>171</v>
      </c>
      <c r="H143" s="22" t="str">
        <f t="shared" si="6"/>
        <v/>
      </c>
    </row>
    <row r="144" spans="3:8" x14ac:dyDescent="0.25">
      <c r="C144" s="23">
        <f t="shared" si="5"/>
        <v>172</v>
      </c>
      <c r="H144" s="22" t="str">
        <f t="shared" si="6"/>
        <v/>
      </c>
    </row>
    <row r="145" spans="3:8" x14ac:dyDescent="0.25">
      <c r="C145" s="23">
        <f t="shared" si="5"/>
        <v>173</v>
      </c>
      <c r="H145" s="22" t="str">
        <f t="shared" si="6"/>
        <v/>
      </c>
    </row>
    <row r="146" spans="3:8" x14ac:dyDescent="0.25">
      <c r="C146" s="23">
        <f t="shared" si="5"/>
        <v>174</v>
      </c>
      <c r="H146" s="22" t="str">
        <f t="shared" si="6"/>
        <v/>
      </c>
    </row>
    <row r="147" spans="3:8" x14ac:dyDescent="0.25">
      <c r="C147" s="23">
        <f t="shared" si="5"/>
        <v>175</v>
      </c>
      <c r="H147" s="22" t="str">
        <f t="shared" si="6"/>
        <v/>
      </c>
    </row>
    <row r="148" spans="3:8" x14ac:dyDescent="0.25">
      <c r="C148" s="23">
        <f t="shared" si="5"/>
        <v>176</v>
      </c>
      <c r="H148" s="22" t="str">
        <f t="shared" si="6"/>
        <v/>
      </c>
    </row>
    <row r="149" spans="3:8" x14ac:dyDescent="0.25">
      <c r="C149" s="23">
        <f t="shared" si="5"/>
        <v>177</v>
      </c>
      <c r="H149" s="22" t="str">
        <f t="shared" si="6"/>
        <v/>
      </c>
    </row>
    <row r="150" spans="3:8" x14ac:dyDescent="0.25">
      <c r="C150" s="23">
        <f t="shared" si="5"/>
        <v>178</v>
      </c>
      <c r="H150" s="22" t="str">
        <f t="shared" si="6"/>
        <v/>
      </c>
    </row>
    <row r="151" spans="3:8" x14ac:dyDescent="0.25">
      <c r="C151" s="23">
        <f t="shared" si="5"/>
        <v>179</v>
      </c>
      <c r="H151" s="22" t="str">
        <f t="shared" si="6"/>
        <v/>
      </c>
    </row>
    <row r="152" spans="3:8" x14ac:dyDescent="0.25">
      <c r="C152" s="23">
        <f t="shared" si="5"/>
        <v>180</v>
      </c>
      <c r="H152" s="22" t="str">
        <f t="shared" si="6"/>
        <v/>
      </c>
    </row>
    <row r="153" spans="3:8" x14ac:dyDescent="0.25">
      <c r="C153" s="23">
        <f t="shared" si="5"/>
        <v>181</v>
      </c>
      <c r="H153" s="22" t="str">
        <f t="shared" si="6"/>
        <v/>
      </c>
    </row>
    <row r="154" spans="3:8" x14ac:dyDescent="0.25">
      <c r="C154" s="23">
        <f t="shared" si="5"/>
        <v>182</v>
      </c>
      <c r="H154" s="22" t="str">
        <f t="shared" si="6"/>
        <v/>
      </c>
    </row>
    <row r="155" spans="3:8" x14ac:dyDescent="0.25">
      <c r="C155" s="23">
        <f t="shared" si="5"/>
        <v>183</v>
      </c>
      <c r="H155" s="22" t="str">
        <f t="shared" si="6"/>
        <v/>
      </c>
    </row>
    <row r="156" spans="3:8" x14ac:dyDescent="0.25">
      <c r="C156" s="23">
        <f t="shared" si="5"/>
        <v>184</v>
      </c>
      <c r="H156" s="22" t="str">
        <f t="shared" si="6"/>
        <v/>
      </c>
    </row>
    <row r="157" spans="3:8" x14ac:dyDescent="0.25">
      <c r="C157" s="23">
        <f t="shared" si="5"/>
        <v>185</v>
      </c>
      <c r="H157" s="22" t="str">
        <f t="shared" si="6"/>
        <v/>
      </c>
    </row>
    <row r="158" spans="3:8" x14ac:dyDescent="0.25">
      <c r="C158" s="23">
        <f t="shared" si="5"/>
        <v>186</v>
      </c>
      <c r="H158" s="22" t="str">
        <f t="shared" si="6"/>
        <v/>
      </c>
    </row>
    <row r="159" spans="3:8" x14ac:dyDescent="0.25">
      <c r="C159" s="23">
        <f t="shared" si="5"/>
        <v>187</v>
      </c>
      <c r="H159" s="22" t="str">
        <f t="shared" si="6"/>
        <v/>
      </c>
    </row>
    <row r="160" spans="3:8" x14ac:dyDescent="0.25">
      <c r="C160" s="23">
        <f t="shared" si="5"/>
        <v>188</v>
      </c>
      <c r="H160" s="22" t="str">
        <f t="shared" si="6"/>
        <v/>
      </c>
    </row>
    <row r="161" spans="3:8" x14ac:dyDescent="0.25">
      <c r="C161" s="23">
        <f t="shared" si="5"/>
        <v>189</v>
      </c>
      <c r="H161" s="22" t="str">
        <f t="shared" si="6"/>
        <v/>
      </c>
    </row>
    <row r="162" spans="3:8" x14ac:dyDescent="0.25">
      <c r="C162" s="23">
        <f t="shared" si="5"/>
        <v>190</v>
      </c>
      <c r="H162" s="22" t="str">
        <f t="shared" si="6"/>
        <v/>
      </c>
    </row>
    <row r="163" spans="3:8" x14ac:dyDescent="0.25">
      <c r="C163" s="23">
        <f t="shared" si="5"/>
        <v>191</v>
      </c>
      <c r="H163" s="22" t="str">
        <f t="shared" si="6"/>
        <v/>
      </c>
    </row>
    <row r="164" spans="3:8" x14ac:dyDescent="0.25">
      <c r="C164" s="23">
        <f t="shared" si="5"/>
        <v>192</v>
      </c>
      <c r="H164" s="22" t="str">
        <f t="shared" si="6"/>
        <v/>
      </c>
    </row>
    <row r="165" spans="3:8" x14ac:dyDescent="0.25">
      <c r="C165" s="23">
        <f t="shared" si="5"/>
        <v>193</v>
      </c>
      <c r="H165" s="22" t="str">
        <f t="shared" si="6"/>
        <v/>
      </c>
    </row>
    <row r="166" spans="3:8" x14ac:dyDescent="0.25">
      <c r="C166" s="23">
        <f t="shared" si="5"/>
        <v>194</v>
      </c>
      <c r="H166" s="22" t="str">
        <f t="shared" si="6"/>
        <v/>
      </c>
    </row>
    <row r="167" spans="3:8" x14ac:dyDescent="0.25">
      <c r="C167" s="23">
        <f t="shared" si="5"/>
        <v>195</v>
      </c>
      <c r="H167" s="22" t="str">
        <f t="shared" si="6"/>
        <v/>
      </c>
    </row>
    <row r="168" spans="3:8" x14ac:dyDescent="0.25">
      <c r="C168" s="23">
        <f t="shared" si="5"/>
        <v>196</v>
      </c>
      <c r="H168" s="22" t="str">
        <f t="shared" si="6"/>
        <v/>
      </c>
    </row>
    <row r="169" spans="3:8" x14ac:dyDescent="0.25">
      <c r="C169" s="23">
        <f t="shared" si="5"/>
        <v>197</v>
      </c>
      <c r="H169" s="22" t="str">
        <f t="shared" si="6"/>
        <v/>
      </c>
    </row>
    <row r="170" spans="3:8" x14ac:dyDescent="0.25">
      <c r="C170" s="23">
        <f t="shared" si="5"/>
        <v>198</v>
      </c>
      <c r="H170" s="22" t="str">
        <f t="shared" si="6"/>
        <v/>
      </c>
    </row>
    <row r="171" spans="3:8" x14ac:dyDescent="0.25">
      <c r="C171" s="23">
        <f t="shared" si="5"/>
        <v>199</v>
      </c>
      <c r="H171" s="22" t="str">
        <f t="shared" si="6"/>
        <v/>
      </c>
    </row>
    <row r="172" spans="3:8" x14ac:dyDescent="0.25">
      <c r="C172" s="23">
        <f t="shared" si="5"/>
        <v>200</v>
      </c>
      <c r="H172" s="22" t="str">
        <f t="shared" si="6"/>
        <v/>
      </c>
    </row>
    <row r="173" spans="3:8" x14ac:dyDescent="0.25">
      <c r="C173" s="23">
        <f t="shared" si="5"/>
        <v>201</v>
      </c>
      <c r="H173" s="22" t="str">
        <f t="shared" si="6"/>
        <v/>
      </c>
    </row>
    <row r="174" spans="3:8" x14ac:dyDescent="0.25">
      <c r="C174" s="23">
        <f t="shared" si="5"/>
        <v>202</v>
      </c>
      <c r="H174" s="22" t="str">
        <f t="shared" si="6"/>
        <v/>
      </c>
    </row>
    <row r="175" spans="3:8" x14ac:dyDescent="0.25">
      <c r="C175" s="23">
        <f t="shared" si="5"/>
        <v>203</v>
      </c>
      <c r="H175" s="22" t="str">
        <f t="shared" si="6"/>
        <v/>
      </c>
    </row>
    <row r="176" spans="3:8" x14ac:dyDescent="0.25">
      <c r="C176" s="23">
        <f t="shared" si="5"/>
        <v>204</v>
      </c>
      <c r="H176" s="22" t="str">
        <f t="shared" si="6"/>
        <v/>
      </c>
    </row>
    <row r="177" spans="3:8" x14ac:dyDescent="0.25">
      <c r="C177" s="23">
        <f t="shared" si="5"/>
        <v>205</v>
      </c>
      <c r="H177" s="22" t="str">
        <f t="shared" si="6"/>
        <v/>
      </c>
    </row>
    <row r="178" spans="3:8" x14ac:dyDescent="0.25">
      <c r="C178" s="23">
        <f t="shared" si="5"/>
        <v>206</v>
      </c>
      <c r="H178" s="22" t="str">
        <f t="shared" si="6"/>
        <v/>
      </c>
    </row>
    <row r="179" spans="3:8" x14ac:dyDescent="0.25">
      <c r="C179" s="23">
        <f t="shared" si="5"/>
        <v>207</v>
      </c>
      <c r="H179" s="22" t="str">
        <f t="shared" si="6"/>
        <v/>
      </c>
    </row>
    <row r="180" spans="3:8" x14ac:dyDescent="0.25">
      <c r="C180" s="23">
        <f t="shared" si="5"/>
        <v>208</v>
      </c>
      <c r="H180" s="22" t="str">
        <f t="shared" si="6"/>
        <v/>
      </c>
    </row>
    <row r="181" spans="3:8" x14ac:dyDescent="0.25">
      <c r="C181" s="23">
        <f t="shared" si="5"/>
        <v>209</v>
      </c>
      <c r="H181" s="22" t="str">
        <f t="shared" si="6"/>
        <v/>
      </c>
    </row>
    <row r="182" spans="3:8" x14ac:dyDescent="0.25">
      <c r="C182" s="23">
        <f t="shared" si="5"/>
        <v>210</v>
      </c>
      <c r="H182" s="22" t="str">
        <f t="shared" si="6"/>
        <v/>
      </c>
    </row>
    <row r="183" spans="3:8" x14ac:dyDescent="0.25">
      <c r="C183" s="23">
        <f t="shared" si="5"/>
        <v>211</v>
      </c>
      <c r="H183" s="22" t="str">
        <f t="shared" si="6"/>
        <v/>
      </c>
    </row>
    <row r="184" spans="3:8" x14ac:dyDescent="0.25">
      <c r="C184" s="23">
        <f t="shared" si="5"/>
        <v>212</v>
      </c>
      <c r="H184" s="22" t="str">
        <f t="shared" si="6"/>
        <v/>
      </c>
    </row>
    <row r="185" spans="3:8" x14ac:dyDescent="0.25">
      <c r="C185" s="23">
        <f t="shared" si="5"/>
        <v>213</v>
      </c>
      <c r="H185" s="22" t="str">
        <f t="shared" si="6"/>
        <v/>
      </c>
    </row>
    <row r="186" spans="3:8" x14ac:dyDescent="0.25">
      <c r="C186" s="23">
        <f t="shared" si="5"/>
        <v>214</v>
      </c>
      <c r="H186" s="22" t="str">
        <f t="shared" si="6"/>
        <v/>
      </c>
    </row>
    <row r="187" spans="3:8" x14ac:dyDescent="0.25">
      <c r="C187" s="23">
        <f t="shared" si="5"/>
        <v>215</v>
      </c>
      <c r="H187" s="22" t="str">
        <f t="shared" si="6"/>
        <v/>
      </c>
    </row>
    <row r="188" spans="3:8" x14ac:dyDescent="0.25">
      <c r="C188" s="23">
        <f t="shared" si="5"/>
        <v>216</v>
      </c>
      <c r="H188" s="22" t="str">
        <f t="shared" si="6"/>
        <v/>
      </c>
    </row>
    <row r="189" spans="3:8" x14ac:dyDescent="0.25">
      <c r="C189" s="23">
        <f t="shared" si="5"/>
        <v>217</v>
      </c>
      <c r="H189" s="22" t="str">
        <f t="shared" si="6"/>
        <v/>
      </c>
    </row>
    <row r="190" spans="3:8" x14ac:dyDescent="0.25">
      <c r="C190" s="23">
        <f t="shared" si="5"/>
        <v>218</v>
      </c>
      <c r="H190" s="22" t="str">
        <f t="shared" si="6"/>
        <v/>
      </c>
    </row>
    <row r="191" spans="3:8" x14ac:dyDescent="0.25">
      <c r="C191" s="23">
        <f t="shared" si="5"/>
        <v>219</v>
      </c>
      <c r="H191" s="22" t="str">
        <f t="shared" si="6"/>
        <v/>
      </c>
    </row>
    <row r="192" spans="3:8" x14ac:dyDescent="0.25">
      <c r="C192" s="23">
        <f t="shared" si="5"/>
        <v>220</v>
      </c>
      <c r="H192" s="22" t="str">
        <f t="shared" si="6"/>
        <v/>
      </c>
    </row>
    <row r="193" spans="3:8" x14ac:dyDescent="0.25">
      <c r="C193" s="23">
        <f t="shared" si="5"/>
        <v>221</v>
      </c>
      <c r="H193" s="22" t="str">
        <f t="shared" si="6"/>
        <v/>
      </c>
    </row>
    <row r="194" spans="3:8" x14ac:dyDescent="0.25">
      <c r="H194" s="22" t="str">
        <f t="shared" si="6"/>
        <v/>
      </c>
    </row>
    <row r="195" spans="3:8" x14ac:dyDescent="0.25">
      <c r="H195" s="22" t="str">
        <f t="shared" ref="H195:H258" si="7">IF(F195+G195&gt;0,G195/(G195+F195),"")</f>
        <v/>
      </c>
    </row>
    <row r="196" spans="3:8" x14ac:dyDescent="0.25">
      <c r="H196" s="22" t="str">
        <f t="shared" si="7"/>
        <v/>
      </c>
    </row>
    <row r="197" spans="3:8" x14ac:dyDescent="0.25">
      <c r="H197" s="22" t="str">
        <f t="shared" si="7"/>
        <v/>
      </c>
    </row>
    <row r="198" spans="3:8" x14ac:dyDescent="0.25">
      <c r="H198" s="22" t="str">
        <f t="shared" si="7"/>
        <v/>
      </c>
    </row>
    <row r="199" spans="3:8" x14ac:dyDescent="0.25">
      <c r="H199" s="22" t="str">
        <f t="shared" si="7"/>
        <v/>
      </c>
    </row>
    <row r="200" spans="3:8" x14ac:dyDescent="0.25">
      <c r="H200" s="22" t="str">
        <f t="shared" si="7"/>
        <v/>
      </c>
    </row>
    <row r="201" spans="3:8" x14ac:dyDescent="0.25">
      <c r="H201" s="22" t="str">
        <f t="shared" si="7"/>
        <v/>
      </c>
    </row>
    <row r="202" spans="3:8" x14ac:dyDescent="0.25">
      <c r="H202" s="22" t="str">
        <f t="shared" si="7"/>
        <v/>
      </c>
    </row>
    <row r="203" spans="3:8" x14ac:dyDescent="0.25">
      <c r="H203" s="22" t="str">
        <f t="shared" si="7"/>
        <v/>
      </c>
    </row>
    <row r="204" spans="3:8" x14ac:dyDescent="0.25">
      <c r="H204" s="22" t="str">
        <f t="shared" si="7"/>
        <v/>
      </c>
    </row>
    <row r="205" spans="3:8" x14ac:dyDescent="0.25">
      <c r="H205" s="22" t="str">
        <f t="shared" si="7"/>
        <v/>
      </c>
    </row>
    <row r="206" spans="3:8" x14ac:dyDescent="0.25">
      <c r="H206" s="22" t="str">
        <f t="shared" si="7"/>
        <v/>
      </c>
    </row>
    <row r="207" spans="3:8" x14ac:dyDescent="0.25">
      <c r="H207" s="22" t="str">
        <f t="shared" si="7"/>
        <v/>
      </c>
    </row>
    <row r="208" spans="3:8" x14ac:dyDescent="0.25">
      <c r="H208" s="22" t="str">
        <f t="shared" si="7"/>
        <v/>
      </c>
    </row>
    <row r="209" spans="8:8" x14ac:dyDescent="0.25">
      <c r="H209" s="22" t="str">
        <f t="shared" si="7"/>
        <v/>
      </c>
    </row>
    <row r="210" spans="8:8" x14ac:dyDescent="0.25">
      <c r="H210" s="22" t="str">
        <f t="shared" si="7"/>
        <v/>
      </c>
    </row>
    <row r="211" spans="8:8" x14ac:dyDescent="0.25">
      <c r="H211" s="22" t="str">
        <f t="shared" si="7"/>
        <v/>
      </c>
    </row>
    <row r="212" spans="8:8" x14ac:dyDescent="0.25">
      <c r="H212" s="22" t="str">
        <f t="shared" si="7"/>
        <v/>
      </c>
    </row>
    <row r="213" spans="8:8" x14ac:dyDescent="0.25">
      <c r="H213" s="22" t="str">
        <f t="shared" si="7"/>
        <v/>
      </c>
    </row>
    <row r="214" spans="8:8" x14ac:dyDescent="0.25">
      <c r="H214" s="22" t="str">
        <f t="shared" si="7"/>
        <v/>
      </c>
    </row>
    <row r="215" spans="8:8" x14ac:dyDescent="0.25">
      <c r="H215" s="22" t="str">
        <f t="shared" si="7"/>
        <v/>
      </c>
    </row>
    <row r="216" spans="8:8" x14ac:dyDescent="0.25">
      <c r="H216" s="22" t="str">
        <f t="shared" si="7"/>
        <v/>
      </c>
    </row>
    <row r="217" spans="8:8" x14ac:dyDescent="0.25">
      <c r="H217" s="22" t="str">
        <f t="shared" si="7"/>
        <v/>
      </c>
    </row>
    <row r="218" spans="8:8" x14ac:dyDescent="0.25">
      <c r="H218" s="22" t="str">
        <f t="shared" si="7"/>
        <v/>
      </c>
    </row>
    <row r="219" spans="8:8" x14ac:dyDescent="0.25">
      <c r="H219" s="22" t="str">
        <f t="shared" si="7"/>
        <v/>
      </c>
    </row>
    <row r="220" spans="8:8" x14ac:dyDescent="0.25">
      <c r="H220" s="22" t="str">
        <f t="shared" si="7"/>
        <v/>
      </c>
    </row>
    <row r="221" spans="8:8" x14ac:dyDescent="0.25">
      <c r="H221" s="22" t="str">
        <f t="shared" si="7"/>
        <v/>
      </c>
    </row>
    <row r="222" spans="8:8" x14ac:dyDescent="0.25">
      <c r="H222" s="22" t="str">
        <f t="shared" si="7"/>
        <v/>
      </c>
    </row>
    <row r="223" spans="8:8" x14ac:dyDescent="0.25">
      <c r="H223" s="22" t="str">
        <f t="shared" si="7"/>
        <v/>
      </c>
    </row>
    <row r="224" spans="8:8" x14ac:dyDescent="0.25">
      <c r="H224" s="22" t="str">
        <f t="shared" si="7"/>
        <v/>
      </c>
    </row>
    <row r="225" spans="8:8" x14ac:dyDescent="0.25">
      <c r="H225" s="22" t="str">
        <f t="shared" si="7"/>
        <v/>
      </c>
    </row>
    <row r="226" spans="8:8" x14ac:dyDescent="0.25">
      <c r="H226" s="22" t="str">
        <f t="shared" si="7"/>
        <v/>
      </c>
    </row>
    <row r="227" spans="8:8" x14ac:dyDescent="0.25">
      <c r="H227" s="22" t="str">
        <f t="shared" si="7"/>
        <v/>
      </c>
    </row>
    <row r="228" spans="8:8" x14ac:dyDescent="0.25">
      <c r="H228" s="22" t="str">
        <f t="shared" si="7"/>
        <v/>
      </c>
    </row>
    <row r="229" spans="8:8" x14ac:dyDescent="0.25">
      <c r="H229" s="22" t="str">
        <f t="shared" si="7"/>
        <v/>
      </c>
    </row>
    <row r="230" spans="8:8" x14ac:dyDescent="0.25">
      <c r="H230" s="22" t="str">
        <f t="shared" si="7"/>
        <v/>
      </c>
    </row>
    <row r="231" spans="8:8" x14ac:dyDescent="0.25">
      <c r="H231" s="22" t="str">
        <f t="shared" si="7"/>
        <v/>
      </c>
    </row>
    <row r="232" spans="8:8" x14ac:dyDescent="0.25">
      <c r="H232" s="22" t="str">
        <f t="shared" si="7"/>
        <v/>
      </c>
    </row>
    <row r="233" spans="8:8" x14ac:dyDescent="0.25">
      <c r="H233" s="22" t="str">
        <f t="shared" si="7"/>
        <v/>
      </c>
    </row>
    <row r="234" spans="8:8" x14ac:dyDescent="0.25">
      <c r="H234" s="22" t="str">
        <f t="shared" si="7"/>
        <v/>
      </c>
    </row>
    <row r="235" spans="8:8" x14ac:dyDescent="0.25">
      <c r="H235" s="22" t="str">
        <f t="shared" si="7"/>
        <v/>
      </c>
    </row>
    <row r="236" spans="8:8" x14ac:dyDescent="0.25">
      <c r="H236" s="22" t="str">
        <f t="shared" si="7"/>
        <v/>
      </c>
    </row>
    <row r="237" spans="8:8" x14ac:dyDescent="0.25">
      <c r="H237" s="22" t="str">
        <f t="shared" si="7"/>
        <v/>
      </c>
    </row>
    <row r="238" spans="8:8" x14ac:dyDescent="0.25">
      <c r="H238" s="22" t="str">
        <f t="shared" si="7"/>
        <v/>
      </c>
    </row>
    <row r="239" spans="8:8" x14ac:dyDescent="0.25">
      <c r="H239" s="22" t="str">
        <f t="shared" si="7"/>
        <v/>
      </c>
    </row>
    <row r="240" spans="8:8" x14ac:dyDescent="0.25">
      <c r="H240" s="22" t="str">
        <f t="shared" si="7"/>
        <v/>
      </c>
    </row>
    <row r="241" spans="8:8" x14ac:dyDescent="0.25">
      <c r="H241" s="22" t="str">
        <f t="shared" si="7"/>
        <v/>
      </c>
    </row>
    <row r="242" spans="8:8" x14ac:dyDescent="0.25">
      <c r="H242" s="22" t="str">
        <f t="shared" si="7"/>
        <v/>
      </c>
    </row>
    <row r="243" spans="8:8" x14ac:dyDescent="0.25">
      <c r="H243" s="22" t="str">
        <f t="shared" si="7"/>
        <v/>
      </c>
    </row>
    <row r="244" spans="8:8" x14ac:dyDescent="0.25">
      <c r="H244" s="22" t="str">
        <f t="shared" si="7"/>
        <v/>
      </c>
    </row>
    <row r="245" spans="8:8" x14ac:dyDescent="0.25">
      <c r="H245" s="22" t="str">
        <f t="shared" si="7"/>
        <v/>
      </c>
    </row>
    <row r="246" spans="8:8" x14ac:dyDescent="0.25">
      <c r="H246" s="22" t="str">
        <f t="shared" si="7"/>
        <v/>
      </c>
    </row>
    <row r="247" spans="8:8" x14ac:dyDescent="0.25">
      <c r="H247" s="22" t="str">
        <f t="shared" si="7"/>
        <v/>
      </c>
    </row>
    <row r="248" spans="8:8" x14ac:dyDescent="0.25">
      <c r="H248" s="22" t="str">
        <f t="shared" si="7"/>
        <v/>
      </c>
    </row>
    <row r="249" spans="8:8" x14ac:dyDescent="0.25">
      <c r="H249" s="22" t="str">
        <f t="shared" si="7"/>
        <v/>
      </c>
    </row>
    <row r="250" spans="8:8" x14ac:dyDescent="0.25">
      <c r="H250" s="22" t="str">
        <f t="shared" si="7"/>
        <v/>
      </c>
    </row>
    <row r="251" spans="8:8" x14ac:dyDescent="0.25">
      <c r="H251" s="22" t="str">
        <f t="shared" si="7"/>
        <v/>
      </c>
    </row>
    <row r="252" spans="8:8" x14ac:dyDescent="0.25">
      <c r="H252" s="22" t="str">
        <f t="shared" si="7"/>
        <v/>
      </c>
    </row>
    <row r="253" spans="8:8" x14ac:dyDescent="0.25">
      <c r="H253" s="22" t="str">
        <f t="shared" si="7"/>
        <v/>
      </c>
    </row>
    <row r="254" spans="8:8" x14ac:dyDescent="0.25">
      <c r="H254" s="22" t="str">
        <f t="shared" si="7"/>
        <v/>
      </c>
    </row>
    <row r="255" spans="8:8" x14ac:dyDescent="0.25">
      <c r="H255" s="22" t="str">
        <f t="shared" si="7"/>
        <v/>
      </c>
    </row>
    <row r="256" spans="8:8" x14ac:dyDescent="0.25">
      <c r="H256" s="22" t="str">
        <f t="shared" si="7"/>
        <v/>
      </c>
    </row>
    <row r="257" spans="8:8" x14ac:dyDescent="0.25">
      <c r="H257" s="22" t="str">
        <f t="shared" si="7"/>
        <v/>
      </c>
    </row>
    <row r="258" spans="8:8" x14ac:dyDescent="0.25">
      <c r="H258" s="22" t="str">
        <f t="shared" si="7"/>
        <v/>
      </c>
    </row>
    <row r="259" spans="8:8" x14ac:dyDescent="0.25">
      <c r="H259" s="22" t="str">
        <f t="shared" ref="H259:H280" si="8">IF(F259+G259&gt;0,G259/(G259+F259),"")</f>
        <v/>
      </c>
    </row>
    <row r="260" spans="8:8" x14ac:dyDescent="0.25">
      <c r="H260" s="22" t="str">
        <f t="shared" si="8"/>
        <v/>
      </c>
    </row>
    <row r="261" spans="8:8" x14ac:dyDescent="0.25">
      <c r="H261" s="22" t="str">
        <f t="shared" si="8"/>
        <v/>
      </c>
    </row>
    <row r="262" spans="8:8" x14ac:dyDescent="0.25">
      <c r="H262" s="22" t="str">
        <f t="shared" si="8"/>
        <v/>
      </c>
    </row>
    <row r="263" spans="8:8" x14ac:dyDescent="0.25">
      <c r="H263" s="22" t="str">
        <f t="shared" si="8"/>
        <v/>
      </c>
    </row>
    <row r="264" spans="8:8" x14ac:dyDescent="0.25">
      <c r="H264" s="22" t="str">
        <f t="shared" si="8"/>
        <v/>
      </c>
    </row>
    <row r="265" spans="8:8" x14ac:dyDescent="0.25">
      <c r="H265" s="22" t="str">
        <f t="shared" si="8"/>
        <v/>
      </c>
    </row>
    <row r="266" spans="8:8" x14ac:dyDescent="0.25">
      <c r="H266" s="22" t="str">
        <f t="shared" si="8"/>
        <v/>
      </c>
    </row>
    <row r="267" spans="8:8" x14ac:dyDescent="0.25">
      <c r="H267" s="22" t="str">
        <f t="shared" si="8"/>
        <v/>
      </c>
    </row>
    <row r="268" spans="8:8" x14ac:dyDescent="0.25">
      <c r="H268" s="22" t="str">
        <f t="shared" si="8"/>
        <v/>
      </c>
    </row>
    <row r="269" spans="8:8" x14ac:dyDescent="0.25">
      <c r="H269" s="22" t="str">
        <f t="shared" si="8"/>
        <v/>
      </c>
    </row>
    <row r="270" spans="8:8" x14ac:dyDescent="0.25">
      <c r="H270" s="22" t="str">
        <f t="shared" si="8"/>
        <v/>
      </c>
    </row>
    <row r="271" spans="8:8" x14ac:dyDescent="0.25">
      <c r="H271" s="22" t="str">
        <f t="shared" si="8"/>
        <v/>
      </c>
    </row>
    <row r="272" spans="8:8" x14ac:dyDescent="0.25">
      <c r="H272" s="22" t="str">
        <f t="shared" si="8"/>
        <v/>
      </c>
    </row>
    <row r="273" spans="8:8" x14ac:dyDescent="0.25">
      <c r="H273" s="22" t="str">
        <f t="shared" si="8"/>
        <v/>
      </c>
    </row>
    <row r="274" spans="8:8" x14ac:dyDescent="0.25">
      <c r="H274" s="22" t="str">
        <f t="shared" si="8"/>
        <v/>
      </c>
    </row>
    <row r="275" spans="8:8" x14ac:dyDescent="0.25">
      <c r="H275" s="22" t="str">
        <f t="shared" si="8"/>
        <v/>
      </c>
    </row>
    <row r="276" spans="8:8" x14ac:dyDescent="0.25">
      <c r="H276" s="22" t="str">
        <f t="shared" si="8"/>
        <v/>
      </c>
    </row>
    <row r="277" spans="8:8" x14ac:dyDescent="0.25">
      <c r="H277" s="22" t="str">
        <f t="shared" si="8"/>
        <v/>
      </c>
    </row>
    <row r="278" spans="8:8" x14ac:dyDescent="0.25">
      <c r="H278" s="22" t="str">
        <f t="shared" si="8"/>
        <v/>
      </c>
    </row>
    <row r="279" spans="8:8" x14ac:dyDescent="0.25">
      <c r="H279" s="22" t="str">
        <f t="shared" si="8"/>
        <v/>
      </c>
    </row>
    <row r="280" spans="8:8" x14ac:dyDescent="0.25">
      <c r="H280" s="22" t="str">
        <f t="shared" si="8"/>
        <v/>
      </c>
    </row>
    <row r="281" spans="8:8" x14ac:dyDescent="0.25">
      <c r="H281" s="24" t="str">
        <f t="shared" ref="H281:H302" si="9">IF(F281&gt;0,G281/(G281+F281),"")</f>
        <v/>
      </c>
    </row>
    <row r="282" spans="8:8" x14ac:dyDescent="0.25">
      <c r="H282" s="24" t="str">
        <f t="shared" si="9"/>
        <v/>
      </c>
    </row>
    <row r="283" spans="8:8" x14ac:dyDescent="0.25">
      <c r="H283" s="24" t="str">
        <f t="shared" si="9"/>
        <v/>
      </c>
    </row>
    <row r="284" spans="8:8" x14ac:dyDescent="0.25">
      <c r="H284" s="24" t="str">
        <f t="shared" si="9"/>
        <v/>
      </c>
    </row>
    <row r="285" spans="8:8" x14ac:dyDescent="0.25">
      <c r="H285" s="24" t="str">
        <f t="shared" si="9"/>
        <v/>
      </c>
    </row>
    <row r="286" spans="8:8" x14ac:dyDescent="0.25">
      <c r="H286" s="24" t="str">
        <f t="shared" si="9"/>
        <v/>
      </c>
    </row>
    <row r="287" spans="8:8" x14ac:dyDescent="0.25">
      <c r="H287" s="24" t="str">
        <f t="shared" si="9"/>
        <v/>
      </c>
    </row>
    <row r="288" spans="8:8" x14ac:dyDescent="0.25">
      <c r="H288" s="24" t="str">
        <f t="shared" si="9"/>
        <v/>
      </c>
    </row>
    <row r="289" spans="8:8" x14ac:dyDescent="0.25">
      <c r="H289" s="24" t="str">
        <f t="shared" si="9"/>
        <v/>
      </c>
    </row>
    <row r="290" spans="8:8" x14ac:dyDescent="0.25">
      <c r="H290" s="24" t="str">
        <f t="shared" si="9"/>
        <v/>
      </c>
    </row>
    <row r="291" spans="8:8" x14ac:dyDescent="0.25">
      <c r="H291" s="24" t="str">
        <f t="shared" si="9"/>
        <v/>
      </c>
    </row>
    <row r="292" spans="8:8" x14ac:dyDescent="0.25">
      <c r="H292" s="24" t="str">
        <f t="shared" si="9"/>
        <v/>
      </c>
    </row>
    <row r="293" spans="8:8" x14ac:dyDescent="0.25">
      <c r="H293" s="24" t="str">
        <f t="shared" si="9"/>
        <v/>
      </c>
    </row>
    <row r="294" spans="8:8" x14ac:dyDescent="0.25">
      <c r="H294" s="24" t="str">
        <f t="shared" si="9"/>
        <v/>
      </c>
    </row>
    <row r="295" spans="8:8" x14ac:dyDescent="0.25">
      <c r="H295" s="24" t="str">
        <f t="shared" si="9"/>
        <v/>
      </c>
    </row>
    <row r="296" spans="8:8" x14ac:dyDescent="0.25">
      <c r="H296" s="24" t="str">
        <f t="shared" si="9"/>
        <v/>
      </c>
    </row>
    <row r="297" spans="8:8" x14ac:dyDescent="0.25">
      <c r="H297" s="24" t="str">
        <f t="shared" si="9"/>
        <v/>
      </c>
    </row>
    <row r="298" spans="8:8" x14ac:dyDescent="0.25">
      <c r="H298" s="24" t="str">
        <f t="shared" si="9"/>
        <v/>
      </c>
    </row>
    <row r="299" spans="8:8" x14ac:dyDescent="0.25">
      <c r="H299" s="24" t="str">
        <f t="shared" si="9"/>
        <v/>
      </c>
    </row>
    <row r="300" spans="8:8" x14ac:dyDescent="0.25">
      <c r="H300" s="24" t="str">
        <f t="shared" si="9"/>
        <v/>
      </c>
    </row>
    <row r="301" spans="8:8" x14ac:dyDescent="0.25">
      <c r="H301" s="24" t="str">
        <f t="shared" si="9"/>
        <v/>
      </c>
    </row>
    <row r="302" spans="8:8" x14ac:dyDescent="0.25">
      <c r="H302" s="24" t="str">
        <f t="shared" si="9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30.5</v>
      </c>
      <c r="H2" s="5">
        <f>SUM(C:C)</f>
        <v>0</v>
      </c>
      <c r="I2" s="6">
        <f>IF(H2+G2&gt;0,G2/(G2+H2),"")</f>
        <v>1</v>
      </c>
      <c r="K2" s="16">
        <v>42604</v>
      </c>
      <c r="L2" s="16">
        <f ca="1">TODAY()</f>
        <v>42704</v>
      </c>
      <c r="M2" s="16">
        <v>42667</v>
      </c>
      <c r="N2" s="5">
        <f ca="1">L2-K2</f>
        <v>100</v>
      </c>
      <c r="O2" s="5">
        <f ca="1">M2-L2</f>
        <v>-37</v>
      </c>
      <c r="P2" s="28">
        <f ca="1">N2/(N2+O2)</f>
        <v>1.5873015873015872</v>
      </c>
      <c r="Q2" s="6">
        <f ca="1">I2-P2</f>
        <v>-0.58730158730158721</v>
      </c>
      <c r="R2" s="30">
        <f ca="1">Q2*(N2+O2)</f>
        <v>-36.999999999999993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0.75</v>
      </c>
      <c r="C8" s="5">
        <f>SUMIFS('Phase 2 Tasks'!F:F,'Phase 2 Tasks'!D:D,A8)</f>
        <v>0</v>
      </c>
      <c r="D8" s="11">
        <f t="shared" si="0"/>
        <v>1</v>
      </c>
    </row>
    <row r="9" spans="1:18" x14ac:dyDescent="0.25">
      <c r="A9" s="3" t="s">
        <v>22</v>
      </c>
      <c r="B9" s="5">
        <f>SUMIFS('Phase 2 Tasks'!G:G,'Phase 2 Tasks'!D:D,A9)</f>
        <v>10</v>
      </c>
      <c r="C9" s="5">
        <f>SUMIFS('Phase 2 Tasks'!F:F,'Phase 2 Tasks'!D:D,A9)</f>
        <v>0</v>
      </c>
      <c r="D9" s="11">
        <f t="shared" si="0"/>
        <v>1</v>
      </c>
    </row>
    <row r="10" spans="1:18" x14ac:dyDescent="0.25">
      <c r="A10" s="3" t="s">
        <v>21</v>
      </c>
      <c r="B10" s="5">
        <f>SUMIFS('Phase 2 Tasks'!G:G,'Phase 2 Tasks'!D:D,A10)</f>
        <v>3.5</v>
      </c>
      <c r="C10" s="5">
        <f>SUMIFS('Phase 2 Tasks'!F:F,'Phase 2 Tasks'!D:D,A10)</f>
        <v>0</v>
      </c>
      <c r="D10" s="11">
        <f t="shared" si="0"/>
        <v>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99</v>
      </c>
      <c r="B2" s="19" t="s">
        <v>38</v>
      </c>
      <c r="C2" s="21">
        <v>70</v>
      </c>
      <c r="D2" s="5" t="s">
        <v>99</v>
      </c>
      <c r="E2" s="21">
        <v>4</v>
      </c>
      <c r="F2" s="21">
        <v>0</v>
      </c>
      <c r="G2" s="21">
        <f>SUMIFS('Time Log'!B:B,'Time Log'!C:C,'Phase 3 Tasks'!C2)</f>
        <v>3</v>
      </c>
      <c r="H2" s="22">
        <f>IF(F2+G2&gt;0,G2/(G2+F2),"")</f>
        <v>1</v>
      </c>
    </row>
    <row r="3" spans="1:8" x14ac:dyDescent="0.25">
      <c r="A3" s="3" t="s">
        <v>104</v>
      </c>
      <c r="B3" s="20" t="s">
        <v>145</v>
      </c>
      <c r="C3" s="23">
        <f t="shared" ref="C3:C66" si="0">C2+1</f>
        <v>71</v>
      </c>
      <c r="D3" s="3" t="s">
        <v>100</v>
      </c>
      <c r="E3" s="23">
        <v>12</v>
      </c>
      <c r="F3" s="23">
        <v>2</v>
      </c>
      <c r="G3" s="21">
        <f>SUMIFS('Time Log'!B:B,'Time Log'!C:C,'Phase 3 Tasks'!C3)</f>
        <v>17.5</v>
      </c>
      <c r="H3" s="22">
        <f t="shared" ref="H3:H66" si="1">IF(F3+G3&gt;0,G3/(G3+F3),"")</f>
        <v>0.89743589743589747</v>
      </c>
    </row>
    <row r="4" spans="1:8" x14ac:dyDescent="0.25">
      <c r="A4" s="3" t="s">
        <v>105</v>
      </c>
      <c r="C4" s="23">
        <f t="shared" si="0"/>
        <v>72</v>
      </c>
      <c r="D4" s="2" t="s">
        <v>101</v>
      </c>
      <c r="E4" s="23">
        <v>2</v>
      </c>
      <c r="F4" s="23">
        <v>2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106</v>
      </c>
      <c r="C5" s="23">
        <f t="shared" si="0"/>
        <v>73</v>
      </c>
      <c r="D5" s="2" t="s">
        <v>101</v>
      </c>
      <c r="E5" s="23">
        <v>2</v>
      </c>
      <c r="F5" s="23">
        <v>2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162</v>
      </c>
      <c r="C6" s="23">
        <f t="shared" si="0"/>
        <v>74</v>
      </c>
      <c r="D6" s="3" t="s">
        <v>102</v>
      </c>
      <c r="E6" s="23">
        <v>1</v>
      </c>
      <c r="F6" s="23">
        <v>1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164</v>
      </c>
      <c r="C7" s="23">
        <f t="shared" si="0"/>
        <v>75</v>
      </c>
      <c r="D7" s="3" t="s">
        <v>103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97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A11" s="3" t="s">
        <v>157</v>
      </c>
      <c r="C11" s="23">
        <f t="shared" si="0"/>
        <v>79</v>
      </c>
      <c r="D11" s="2" t="s">
        <v>89</v>
      </c>
      <c r="E11" s="23">
        <v>3</v>
      </c>
      <c r="F11" s="23">
        <v>1</v>
      </c>
      <c r="G11" s="21">
        <f>SUMIFS('Time Log'!B:B,'Time Log'!C:C,'Phase 3 Tasks'!C11)</f>
        <v>2</v>
      </c>
      <c r="H11" s="22">
        <f t="shared" si="1"/>
        <v>0.66666666666666663</v>
      </c>
    </row>
    <row r="12" spans="1:8" x14ac:dyDescent="0.25">
      <c r="A12" s="3" t="s">
        <v>159</v>
      </c>
      <c r="C12" s="23">
        <f t="shared" si="0"/>
        <v>80</v>
      </c>
      <c r="D12" s="2" t="s">
        <v>160</v>
      </c>
      <c r="E12" s="23">
        <v>1</v>
      </c>
      <c r="F12" s="23">
        <v>1</v>
      </c>
      <c r="G12" s="21">
        <f>SUMIFS('Time Log'!B:B,'Time Log'!C:C,'Phase 3 Tasks'!C12)</f>
        <v>0</v>
      </c>
      <c r="H12" s="22">
        <f t="shared" si="1"/>
        <v>0</v>
      </c>
    </row>
    <row r="13" spans="1:8" x14ac:dyDescent="0.25">
      <c r="A13" s="3" t="s">
        <v>161</v>
      </c>
      <c r="B13" s="20" t="s">
        <v>38</v>
      </c>
      <c r="C13" s="23">
        <f t="shared" si="0"/>
        <v>81</v>
      </c>
      <c r="D13" s="3" t="s">
        <v>102</v>
      </c>
      <c r="E13" s="23">
        <v>1</v>
      </c>
      <c r="F13" s="23">
        <v>0</v>
      </c>
      <c r="G13" s="21">
        <f>SUMIFS('Time Log'!B:B,'Time Log'!C:C,'Phase 3 Tasks'!C13)</f>
        <v>0.5</v>
      </c>
      <c r="H13" s="22">
        <f t="shared" si="1"/>
        <v>1</v>
      </c>
    </row>
    <row r="14" spans="1:8" x14ac:dyDescent="0.25">
      <c r="A14" s="3" t="s">
        <v>163</v>
      </c>
      <c r="B14" s="20" t="s">
        <v>38</v>
      </c>
      <c r="C14" s="23">
        <f t="shared" si="0"/>
        <v>82</v>
      </c>
      <c r="D14" s="3" t="s">
        <v>103</v>
      </c>
      <c r="E14" s="23">
        <v>1</v>
      </c>
      <c r="F14" s="23">
        <v>0</v>
      </c>
      <c r="G14" s="21">
        <f>SUMIFS('Time Log'!B:B,'Time Log'!C:C,'Phase 3 Tasks'!C14)</f>
        <v>0.5</v>
      </c>
      <c r="H14" s="22">
        <f t="shared" si="1"/>
        <v>1</v>
      </c>
    </row>
    <row r="15" spans="1:8" x14ac:dyDescent="0.25">
      <c r="A15" s="3" t="s">
        <v>165</v>
      </c>
      <c r="B15" s="20" t="s">
        <v>38</v>
      </c>
      <c r="C15" s="23">
        <f t="shared" si="0"/>
        <v>83</v>
      </c>
      <c r="D15" s="2" t="s">
        <v>160</v>
      </c>
      <c r="E15" s="23">
        <v>1</v>
      </c>
      <c r="F15" s="23">
        <v>0</v>
      </c>
      <c r="G15" s="21">
        <f>SUMIFS('Time Log'!B:B,'Time Log'!C:C,'Phase 3 Tasks'!C15)</f>
        <v>0.5</v>
      </c>
      <c r="H15" s="22">
        <f t="shared" si="1"/>
        <v>1</v>
      </c>
    </row>
    <row r="16" spans="1:8" x14ac:dyDescent="0.25">
      <c r="A16" s="3" t="s">
        <v>166</v>
      </c>
      <c r="C16" s="23">
        <f t="shared" si="0"/>
        <v>84</v>
      </c>
      <c r="D16" s="2" t="s">
        <v>102</v>
      </c>
      <c r="E16" s="23">
        <v>1</v>
      </c>
      <c r="F16" s="23">
        <v>1</v>
      </c>
      <c r="G16" s="21">
        <f>SUMIFS('Time Log'!B:B,'Time Log'!C:C,'Phase 3 Tasks'!C16)</f>
        <v>0</v>
      </c>
      <c r="H16" s="22">
        <f t="shared" si="1"/>
        <v>0</v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abSelected="1" workbookViewId="0">
      <pane ySplit="1" topLeftCell="A2" activePane="bottomLeft" state="frozen"/>
      <selection pane="bottomLeft" activeCell="AJ3" sqref="AJ3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24</v>
      </c>
      <c r="H2" s="5">
        <f>SUM(C:C)</f>
        <v>15</v>
      </c>
      <c r="I2" s="6">
        <f>IF(H2+G2&gt;0,G2/(G2+H2),"")</f>
        <v>0.61538461538461542</v>
      </c>
      <c r="K2" s="16">
        <v>42667</v>
      </c>
      <c r="L2" s="16">
        <f ca="1">TODAY()</f>
        <v>42704</v>
      </c>
      <c r="M2" s="16">
        <v>42716</v>
      </c>
      <c r="N2" s="5">
        <f ca="1">L2-K2</f>
        <v>37</v>
      </c>
      <c r="O2" s="5">
        <f ca="1">M2-L2</f>
        <v>12</v>
      </c>
      <c r="P2" s="28">
        <f ca="1">IF(N2&gt;0,N2/(N2+O2),0)</f>
        <v>0.75510204081632648</v>
      </c>
      <c r="Q2" s="6">
        <f ca="1">I2-P2</f>
        <v>-0.13971742543171106</v>
      </c>
      <c r="R2" s="30">
        <f ca="1">Q2*(N2+O2)</f>
        <v>-6.8461538461538423</v>
      </c>
    </row>
    <row r="3" spans="1:18" x14ac:dyDescent="0.25">
      <c r="A3" s="3" t="s">
        <v>99</v>
      </c>
      <c r="B3" s="5">
        <f>SUMIFS('Phase 3 Tasks'!G:G,'Phase 3 Tasks'!D:D,A3)</f>
        <v>3</v>
      </c>
      <c r="C3" s="5">
        <f>SUMIFS('Phase 3 Tasks'!F:F,'Phase 3 Tasks'!D:D,A3)</f>
        <v>0</v>
      </c>
      <c r="D3" s="11">
        <f t="shared" ref="D3:D65" si="0">IF(C3+B3&gt;0,B3/(B3+C3),"")</f>
        <v>1</v>
      </c>
    </row>
    <row r="4" spans="1:18" x14ac:dyDescent="0.25">
      <c r="A4" s="3" t="s">
        <v>100</v>
      </c>
      <c r="B4" s="5">
        <f>SUMIFS('Phase 3 Tasks'!G:G,'Phase 3 Tasks'!D:D,A4)</f>
        <v>17.5</v>
      </c>
      <c r="C4" s="5">
        <f>SUMIFS('Phase 3 Tasks'!F:F,'Phase 3 Tasks'!D:D,A4)</f>
        <v>2</v>
      </c>
      <c r="D4" s="11">
        <f t="shared" si="0"/>
        <v>0.89743589743589747</v>
      </c>
    </row>
    <row r="5" spans="1:18" x14ac:dyDescent="0.25">
      <c r="A5" s="3" t="s">
        <v>101</v>
      </c>
      <c r="B5" s="5">
        <f>SUMIFS('Phase 3 Tasks'!G:G,'Phase 3 Tasks'!D:D,A5)</f>
        <v>0</v>
      </c>
      <c r="C5" s="5">
        <f>SUMIFS('Phase 3 Tasks'!F:F,'Phase 3 Tasks'!D:D,A5)</f>
        <v>4</v>
      </c>
      <c r="D5" s="11">
        <f t="shared" si="0"/>
        <v>0</v>
      </c>
    </row>
    <row r="6" spans="1:18" x14ac:dyDescent="0.25">
      <c r="A6" s="3" t="s">
        <v>102</v>
      </c>
      <c r="B6" s="5">
        <f>SUMIFS('Phase 3 Tasks'!G:G,'Phase 3 Tasks'!D:D,A6)</f>
        <v>0.5</v>
      </c>
      <c r="C6" s="5">
        <f>SUMIFS('Phase 3 Tasks'!F:F,'Phase 3 Tasks'!D:D,A6)</f>
        <v>2</v>
      </c>
      <c r="D6" s="11">
        <f t="shared" si="0"/>
        <v>0.2</v>
      </c>
    </row>
    <row r="7" spans="1:18" x14ac:dyDescent="0.25">
      <c r="A7" s="3" t="s">
        <v>103</v>
      </c>
      <c r="B7" s="5">
        <f>SUMIFS('Phase 3 Tasks'!G:G,'Phase 3 Tasks'!D:D,A7)</f>
        <v>0.5</v>
      </c>
      <c r="C7" s="5">
        <f>SUMIFS('Phase 3 Tasks'!F:F,'Phase 3 Tasks'!D:D,A7)</f>
        <v>1</v>
      </c>
      <c r="D7" s="11">
        <f t="shared" si="0"/>
        <v>0.33333333333333331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A9" s="3" t="s">
        <v>89</v>
      </c>
      <c r="B9" s="5">
        <f>SUMIFS('Phase 3 Tasks'!G:G,'Phase 3 Tasks'!D:D,A9)</f>
        <v>2</v>
      </c>
      <c r="C9" s="5">
        <f>SUMIFS('Phase 3 Tasks'!F:F,'Phase 3 Tasks'!D:D,A9)</f>
        <v>1</v>
      </c>
      <c r="D9" s="11">
        <f t="shared" ref="D9" si="1">IF(C9+B9&gt;0,B9/(B9+C9),"")</f>
        <v>0.66666666666666663</v>
      </c>
    </row>
    <row r="10" spans="1:18" x14ac:dyDescent="0.25">
      <c r="A10" s="3" t="s">
        <v>160</v>
      </c>
      <c r="B10" s="5">
        <f>SUMIFS('Phase 3 Tasks'!G:G,'Phase 3 Tasks'!D:D,A10)</f>
        <v>0.5</v>
      </c>
      <c r="C10" s="5">
        <f>SUMIFS('Phase 3 Tasks'!F:F,'Phase 3 Tasks'!D:D,A10)</f>
        <v>1</v>
      </c>
      <c r="D10" s="11">
        <f t="shared" ref="D10" si="2">IF(C10+B10&gt;0,B10/(B10+C10),"")</f>
        <v>0.33333333333333331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3">IF(C66+B66&gt;0,B66/(B66+C66),"")</f>
        <v/>
      </c>
    </row>
    <row r="67" spans="4:4" x14ac:dyDescent="0.25">
      <c r="D67" s="11" t="str">
        <f t="shared" si="3"/>
        <v/>
      </c>
    </row>
    <row r="68" spans="4:4" x14ac:dyDescent="0.25">
      <c r="D68" s="11" t="str">
        <f t="shared" si="3"/>
        <v/>
      </c>
    </row>
    <row r="69" spans="4:4" x14ac:dyDescent="0.25">
      <c r="D69" s="11" t="str">
        <f t="shared" si="3"/>
        <v/>
      </c>
    </row>
    <row r="70" spans="4:4" x14ac:dyDescent="0.25">
      <c r="D70" s="11" t="str">
        <f t="shared" si="3"/>
        <v/>
      </c>
    </row>
    <row r="71" spans="4:4" x14ac:dyDescent="0.25">
      <c r="D71" s="11" t="str">
        <f t="shared" si="3"/>
        <v/>
      </c>
    </row>
    <row r="72" spans="4:4" x14ac:dyDescent="0.25">
      <c r="D72" s="11" t="str">
        <f t="shared" si="3"/>
        <v/>
      </c>
    </row>
    <row r="73" spans="4:4" x14ac:dyDescent="0.25">
      <c r="D73" s="11" t="str">
        <f t="shared" si="3"/>
        <v/>
      </c>
    </row>
    <row r="74" spans="4:4" x14ac:dyDescent="0.25">
      <c r="D74" s="11" t="str">
        <f t="shared" si="3"/>
        <v/>
      </c>
    </row>
    <row r="75" spans="4:4" x14ac:dyDescent="0.25">
      <c r="D75" s="11" t="str">
        <f t="shared" si="3"/>
        <v/>
      </c>
    </row>
    <row r="76" spans="4:4" x14ac:dyDescent="0.25">
      <c r="D76" s="11" t="str">
        <f t="shared" si="3"/>
        <v/>
      </c>
    </row>
    <row r="77" spans="4:4" x14ac:dyDescent="0.25">
      <c r="D77" s="11" t="str">
        <f t="shared" si="3"/>
        <v/>
      </c>
    </row>
    <row r="78" spans="4:4" x14ac:dyDescent="0.25">
      <c r="D78" s="11" t="str">
        <f t="shared" si="3"/>
        <v/>
      </c>
    </row>
    <row r="79" spans="4:4" x14ac:dyDescent="0.25">
      <c r="D79" s="11" t="str">
        <f t="shared" si="3"/>
        <v/>
      </c>
    </row>
    <row r="80" spans="4:4" x14ac:dyDescent="0.25">
      <c r="D80" s="11" t="str">
        <f t="shared" si="3"/>
        <v/>
      </c>
    </row>
    <row r="81" spans="4:4" x14ac:dyDescent="0.25">
      <c r="D81" s="11" t="str">
        <f t="shared" si="3"/>
        <v/>
      </c>
    </row>
    <row r="82" spans="4:4" x14ac:dyDescent="0.25">
      <c r="D82" s="11" t="str">
        <f t="shared" si="3"/>
        <v/>
      </c>
    </row>
    <row r="83" spans="4:4" x14ac:dyDescent="0.25">
      <c r="D83" s="11" t="str">
        <f t="shared" si="3"/>
        <v/>
      </c>
    </row>
    <row r="84" spans="4:4" x14ac:dyDescent="0.25">
      <c r="D84" s="11" t="str">
        <f t="shared" si="3"/>
        <v/>
      </c>
    </row>
    <row r="85" spans="4:4" x14ac:dyDescent="0.25">
      <c r="D85" s="11" t="str">
        <f t="shared" si="3"/>
        <v/>
      </c>
    </row>
    <row r="86" spans="4:4" x14ac:dyDescent="0.25">
      <c r="D86" s="11" t="str">
        <f t="shared" si="3"/>
        <v/>
      </c>
    </row>
    <row r="87" spans="4:4" x14ac:dyDescent="0.25">
      <c r="D87" s="11" t="str">
        <f t="shared" si="3"/>
        <v/>
      </c>
    </row>
    <row r="88" spans="4:4" x14ac:dyDescent="0.25">
      <c r="D88" s="11" t="str">
        <f t="shared" si="3"/>
        <v/>
      </c>
    </row>
    <row r="89" spans="4:4" x14ac:dyDescent="0.25">
      <c r="D89" s="11" t="str">
        <f t="shared" si="3"/>
        <v/>
      </c>
    </row>
    <row r="90" spans="4:4" x14ac:dyDescent="0.25">
      <c r="D90" s="11" t="str">
        <f t="shared" si="3"/>
        <v/>
      </c>
    </row>
    <row r="91" spans="4:4" x14ac:dyDescent="0.25">
      <c r="D91" s="11" t="str">
        <f t="shared" si="3"/>
        <v/>
      </c>
    </row>
    <row r="92" spans="4:4" x14ac:dyDescent="0.25">
      <c r="D92" s="11" t="str">
        <f t="shared" si="3"/>
        <v/>
      </c>
    </row>
    <row r="93" spans="4:4" x14ac:dyDescent="0.25">
      <c r="D93" s="11" t="str">
        <f t="shared" si="3"/>
        <v/>
      </c>
    </row>
    <row r="94" spans="4:4" x14ac:dyDescent="0.25">
      <c r="D94" s="11" t="str">
        <f t="shared" si="3"/>
        <v/>
      </c>
    </row>
    <row r="95" spans="4:4" x14ac:dyDescent="0.25">
      <c r="D95" s="11" t="str">
        <f t="shared" si="3"/>
        <v/>
      </c>
    </row>
    <row r="96" spans="4:4" x14ac:dyDescent="0.25">
      <c r="D96" s="11" t="str">
        <f t="shared" si="3"/>
        <v/>
      </c>
    </row>
    <row r="97" spans="4:4" x14ac:dyDescent="0.25">
      <c r="D97" s="11" t="str">
        <f t="shared" si="3"/>
        <v/>
      </c>
    </row>
    <row r="98" spans="4:4" x14ac:dyDescent="0.25">
      <c r="D98" s="11" t="str">
        <f t="shared" si="3"/>
        <v/>
      </c>
    </row>
    <row r="99" spans="4:4" x14ac:dyDescent="0.25">
      <c r="D99" s="11" t="str">
        <f t="shared" si="3"/>
        <v/>
      </c>
    </row>
    <row r="100" spans="4:4" x14ac:dyDescent="0.25">
      <c r="D100" s="11" t="str">
        <f t="shared" si="3"/>
        <v/>
      </c>
    </row>
    <row r="101" spans="4:4" x14ac:dyDescent="0.25">
      <c r="D101" s="11" t="str">
        <f t="shared" si="3"/>
        <v/>
      </c>
    </row>
    <row r="102" spans="4:4" x14ac:dyDescent="0.25">
      <c r="D102" s="11" t="str">
        <f t="shared" si="3"/>
        <v/>
      </c>
    </row>
    <row r="103" spans="4:4" x14ac:dyDescent="0.25">
      <c r="D103" s="11" t="str">
        <f t="shared" si="3"/>
        <v/>
      </c>
    </row>
    <row r="104" spans="4:4" x14ac:dyDescent="0.25">
      <c r="D104" s="11" t="str">
        <f t="shared" si="3"/>
        <v/>
      </c>
    </row>
    <row r="105" spans="4:4" x14ac:dyDescent="0.25">
      <c r="D105" s="11" t="str">
        <f t="shared" si="3"/>
        <v/>
      </c>
    </row>
    <row r="106" spans="4:4" x14ac:dyDescent="0.25">
      <c r="D106" s="11" t="str">
        <f t="shared" si="3"/>
        <v/>
      </c>
    </row>
    <row r="107" spans="4:4" x14ac:dyDescent="0.25">
      <c r="D107" s="11" t="str">
        <f t="shared" si="3"/>
        <v/>
      </c>
    </row>
    <row r="108" spans="4:4" x14ac:dyDescent="0.25">
      <c r="D108" s="11" t="str">
        <f t="shared" si="3"/>
        <v/>
      </c>
    </row>
    <row r="109" spans="4:4" x14ac:dyDescent="0.25">
      <c r="D109" s="11" t="str">
        <f t="shared" si="3"/>
        <v/>
      </c>
    </row>
    <row r="110" spans="4:4" x14ac:dyDescent="0.25">
      <c r="D110" s="11" t="str">
        <f t="shared" si="3"/>
        <v/>
      </c>
    </row>
    <row r="111" spans="4:4" x14ac:dyDescent="0.25">
      <c r="D111" s="11" t="str">
        <f t="shared" si="3"/>
        <v/>
      </c>
    </row>
    <row r="112" spans="4:4" x14ac:dyDescent="0.25">
      <c r="D112" s="11" t="str">
        <f t="shared" si="3"/>
        <v/>
      </c>
    </row>
    <row r="113" spans="4:4" x14ac:dyDescent="0.25">
      <c r="D113" s="11" t="str">
        <f t="shared" si="3"/>
        <v/>
      </c>
    </row>
    <row r="114" spans="4:4" x14ac:dyDescent="0.25">
      <c r="D114" s="11" t="str">
        <f t="shared" si="3"/>
        <v/>
      </c>
    </row>
    <row r="115" spans="4:4" x14ac:dyDescent="0.25">
      <c r="D115" s="11" t="str">
        <f t="shared" si="3"/>
        <v/>
      </c>
    </row>
    <row r="116" spans="4:4" x14ac:dyDescent="0.25">
      <c r="D116" s="11" t="str">
        <f t="shared" si="3"/>
        <v/>
      </c>
    </row>
    <row r="117" spans="4:4" x14ac:dyDescent="0.25">
      <c r="D117" s="11" t="str">
        <f t="shared" si="3"/>
        <v/>
      </c>
    </row>
    <row r="118" spans="4:4" x14ac:dyDescent="0.25">
      <c r="D118" s="11" t="str">
        <f t="shared" si="3"/>
        <v/>
      </c>
    </row>
    <row r="119" spans="4:4" x14ac:dyDescent="0.25">
      <c r="D119" s="11" t="str">
        <f t="shared" si="3"/>
        <v/>
      </c>
    </row>
    <row r="120" spans="4:4" x14ac:dyDescent="0.25">
      <c r="D120" s="11" t="str">
        <f t="shared" si="3"/>
        <v/>
      </c>
    </row>
    <row r="121" spans="4:4" x14ac:dyDescent="0.25">
      <c r="D121" s="11" t="str">
        <f t="shared" si="3"/>
        <v/>
      </c>
    </row>
    <row r="122" spans="4:4" x14ac:dyDescent="0.25">
      <c r="D122" s="11" t="str">
        <f t="shared" si="3"/>
        <v/>
      </c>
    </row>
    <row r="123" spans="4:4" x14ac:dyDescent="0.25">
      <c r="D123" s="11" t="str">
        <f t="shared" si="3"/>
        <v/>
      </c>
    </row>
    <row r="124" spans="4:4" x14ac:dyDescent="0.25">
      <c r="D124" s="11" t="str">
        <f t="shared" si="3"/>
        <v/>
      </c>
    </row>
    <row r="125" spans="4:4" x14ac:dyDescent="0.25">
      <c r="D125" s="11" t="str">
        <f t="shared" si="3"/>
        <v/>
      </c>
    </row>
    <row r="126" spans="4:4" x14ac:dyDescent="0.25">
      <c r="D126" s="11" t="str">
        <f t="shared" si="3"/>
        <v/>
      </c>
    </row>
    <row r="127" spans="4:4" x14ac:dyDescent="0.25">
      <c r="D127" s="11" t="str">
        <f t="shared" si="3"/>
        <v/>
      </c>
    </row>
    <row r="128" spans="4:4" x14ac:dyDescent="0.25">
      <c r="D128" s="11" t="str">
        <f t="shared" si="3"/>
        <v/>
      </c>
    </row>
    <row r="129" spans="4:4" x14ac:dyDescent="0.25">
      <c r="D129" s="11" t="str">
        <f t="shared" si="3"/>
        <v/>
      </c>
    </row>
    <row r="130" spans="4:4" x14ac:dyDescent="0.25">
      <c r="D130" s="11" t="str">
        <f t="shared" ref="D130:D170" si="4">IF(C130+B130&gt;0,B130/(B130+C130),"")</f>
        <v/>
      </c>
    </row>
    <row r="131" spans="4:4" x14ac:dyDescent="0.25">
      <c r="D131" s="11" t="str">
        <f t="shared" si="4"/>
        <v/>
      </c>
    </row>
    <row r="132" spans="4:4" x14ac:dyDescent="0.25">
      <c r="D132" s="11" t="str">
        <f t="shared" si="4"/>
        <v/>
      </c>
    </row>
    <row r="133" spans="4:4" x14ac:dyDescent="0.25">
      <c r="D133" s="11" t="str">
        <f t="shared" si="4"/>
        <v/>
      </c>
    </row>
    <row r="134" spans="4:4" x14ac:dyDescent="0.25">
      <c r="D134" s="11" t="str">
        <f t="shared" si="4"/>
        <v/>
      </c>
    </row>
    <row r="135" spans="4:4" x14ac:dyDescent="0.25">
      <c r="D135" s="11" t="str">
        <f t="shared" si="4"/>
        <v/>
      </c>
    </row>
    <row r="136" spans="4:4" x14ac:dyDescent="0.25">
      <c r="D136" s="11" t="str">
        <f t="shared" si="4"/>
        <v/>
      </c>
    </row>
    <row r="137" spans="4:4" x14ac:dyDescent="0.25">
      <c r="D137" s="11" t="str">
        <f t="shared" si="4"/>
        <v/>
      </c>
    </row>
    <row r="138" spans="4:4" x14ac:dyDescent="0.25">
      <c r="D138" s="11" t="str">
        <f t="shared" si="4"/>
        <v/>
      </c>
    </row>
    <row r="139" spans="4:4" x14ac:dyDescent="0.25">
      <c r="D139" s="11" t="str">
        <f t="shared" si="4"/>
        <v/>
      </c>
    </row>
    <row r="140" spans="4:4" x14ac:dyDescent="0.25">
      <c r="D140" s="11" t="str">
        <f t="shared" si="4"/>
        <v/>
      </c>
    </row>
    <row r="141" spans="4:4" x14ac:dyDescent="0.25">
      <c r="D141" s="11" t="str">
        <f t="shared" si="4"/>
        <v/>
      </c>
    </row>
    <row r="142" spans="4:4" x14ac:dyDescent="0.25">
      <c r="D142" s="11" t="str">
        <f t="shared" si="4"/>
        <v/>
      </c>
    </row>
    <row r="143" spans="4:4" x14ac:dyDescent="0.25">
      <c r="D143" s="11" t="str">
        <f t="shared" si="4"/>
        <v/>
      </c>
    </row>
    <row r="144" spans="4:4" x14ac:dyDescent="0.25">
      <c r="D144" s="11" t="str">
        <f t="shared" si="4"/>
        <v/>
      </c>
    </row>
    <row r="145" spans="4:4" x14ac:dyDescent="0.25">
      <c r="D145" s="11" t="str">
        <f t="shared" si="4"/>
        <v/>
      </c>
    </row>
    <row r="146" spans="4:4" x14ac:dyDescent="0.25">
      <c r="D146" s="11" t="str">
        <f t="shared" si="4"/>
        <v/>
      </c>
    </row>
    <row r="147" spans="4:4" x14ac:dyDescent="0.25">
      <c r="D147" s="11" t="str">
        <f t="shared" si="4"/>
        <v/>
      </c>
    </row>
    <row r="148" spans="4:4" x14ac:dyDescent="0.25">
      <c r="D148" s="11" t="str">
        <f t="shared" si="4"/>
        <v/>
      </c>
    </row>
    <row r="149" spans="4:4" x14ac:dyDescent="0.25">
      <c r="D149" s="11" t="str">
        <f t="shared" si="4"/>
        <v/>
      </c>
    </row>
    <row r="150" spans="4:4" x14ac:dyDescent="0.25">
      <c r="D150" s="11" t="str">
        <f t="shared" si="4"/>
        <v/>
      </c>
    </row>
    <row r="151" spans="4:4" x14ac:dyDescent="0.25">
      <c r="D151" s="11" t="str">
        <f t="shared" si="4"/>
        <v/>
      </c>
    </row>
    <row r="152" spans="4:4" x14ac:dyDescent="0.25">
      <c r="D152" s="11" t="str">
        <f t="shared" si="4"/>
        <v/>
      </c>
    </row>
    <row r="153" spans="4:4" x14ac:dyDescent="0.25">
      <c r="D153" s="11" t="str">
        <f t="shared" si="4"/>
        <v/>
      </c>
    </row>
    <row r="154" spans="4:4" x14ac:dyDescent="0.25">
      <c r="D154" s="11" t="str">
        <f t="shared" si="4"/>
        <v/>
      </c>
    </row>
    <row r="155" spans="4:4" x14ac:dyDescent="0.25">
      <c r="D155" s="11" t="str">
        <f t="shared" si="4"/>
        <v/>
      </c>
    </row>
    <row r="156" spans="4:4" x14ac:dyDescent="0.25">
      <c r="D156" s="11" t="str">
        <f t="shared" si="4"/>
        <v/>
      </c>
    </row>
    <row r="157" spans="4:4" x14ac:dyDescent="0.25">
      <c r="D157" s="11" t="str">
        <f t="shared" si="4"/>
        <v/>
      </c>
    </row>
    <row r="158" spans="4:4" x14ac:dyDescent="0.25">
      <c r="D158" s="11" t="str">
        <f t="shared" si="4"/>
        <v/>
      </c>
    </row>
    <row r="159" spans="4:4" x14ac:dyDescent="0.25">
      <c r="D159" s="11" t="str">
        <f t="shared" si="4"/>
        <v/>
      </c>
    </row>
    <row r="160" spans="4:4" x14ac:dyDescent="0.25">
      <c r="D160" s="11" t="str">
        <f t="shared" si="4"/>
        <v/>
      </c>
    </row>
    <row r="161" spans="4:4" x14ac:dyDescent="0.25">
      <c r="D161" s="11" t="str">
        <f t="shared" si="4"/>
        <v/>
      </c>
    </row>
    <row r="162" spans="4:4" x14ac:dyDescent="0.25">
      <c r="D162" s="11" t="str">
        <f t="shared" si="4"/>
        <v/>
      </c>
    </row>
    <row r="163" spans="4:4" x14ac:dyDescent="0.25">
      <c r="D163" s="11" t="str">
        <f t="shared" si="4"/>
        <v/>
      </c>
    </row>
    <row r="164" spans="4:4" x14ac:dyDescent="0.25">
      <c r="D164" s="11" t="str">
        <f t="shared" si="4"/>
        <v/>
      </c>
    </row>
    <row r="165" spans="4:4" x14ac:dyDescent="0.25">
      <c r="D165" s="11" t="str">
        <f t="shared" si="4"/>
        <v/>
      </c>
    </row>
    <row r="166" spans="4:4" x14ac:dyDescent="0.25">
      <c r="D166" s="11" t="str">
        <f t="shared" si="4"/>
        <v/>
      </c>
    </row>
    <row r="167" spans="4:4" x14ac:dyDescent="0.25">
      <c r="D167" s="11" t="str">
        <f t="shared" si="4"/>
        <v/>
      </c>
    </row>
    <row r="168" spans="4:4" x14ac:dyDescent="0.25">
      <c r="D168" s="11" t="str">
        <f t="shared" si="4"/>
        <v/>
      </c>
    </row>
    <row r="169" spans="4:4" x14ac:dyDescent="0.25">
      <c r="D169" s="11" t="str">
        <f t="shared" si="4"/>
        <v/>
      </c>
    </row>
    <row r="170" spans="4:4" x14ac:dyDescent="0.25">
      <c r="D170" s="11" t="str">
        <f t="shared" si="4"/>
        <v/>
      </c>
    </row>
    <row r="171" spans="4:4" x14ac:dyDescent="0.25">
      <c r="D171" s="4" t="str">
        <f t="shared" ref="D171:D234" si="5">IF(C171&gt;0,B171/(B171+C171),"")</f>
        <v/>
      </c>
    </row>
    <row r="172" spans="4:4" x14ac:dyDescent="0.25">
      <c r="D172" s="4" t="str">
        <f t="shared" si="5"/>
        <v/>
      </c>
    </row>
    <row r="173" spans="4:4" x14ac:dyDescent="0.25">
      <c r="D173" s="4" t="str">
        <f t="shared" si="5"/>
        <v/>
      </c>
    </row>
    <row r="174" spans="4:4" x14ac:dyDescent="0.25">
      <c r="D174" s="4" t="str">
        <f t="shared" si="5"/>
        <v/>
      </c>
    </row>
    <row r="175" spans="4:4" x14ac:dyDescent="0.25">
      <c r="D175" s="4" t="str">
        <f t="shared" si="5"/>
        <v/>
      </c>
    </row>
    <row r="176" spans="4:4" x14ac:dyDescent="0.25">
      <c r="D176" s="4" t="str">
        <f t="shared" si="5"/>
        <v/>
      </c>
    </row>
    <row r="177" spans="4:4" x14ac:dyDescent="0.25">
      <c r="D177" s="4" t="str">
        <f t="shared" si="5"/>
        <v/>
      </c>
    </row>
    <row r="178" spans="4:4" x14ac:dyDescent="0.25">
      <c r="D178" s="4" t="str">
        <f t="shared" si="5"/>
        <v/>
      </c>
    </row>
    <row r="179" spans="4:4" x14ac:dyDescent="0.25">
      <c r="D179" s="4" t="str">
        <f t="shared" si="5"/>
        <v/>
      </c>
    </row>
    <row r="180" spans="4:4" x14ac:dyDescent="0.25">
      <c r="D180" s="4" t="str">
        <f t="shared" si="5"/>
        <v/>
      </c>
    </row>
    <row r="181" spans="4:4" x14ac:dyDescent="0.25">
      <c r="D181" s="4" t="str">
        <f t="shared" si="5"/>
        <v/>
      </c>
    </row>
    <row r="182" spans="4:4" x14ac:dyDescent="0.25">
      <c r="D182" s="4" t="str">
        <f t="shared" si="5"/>
        <v/>
      </c>
    </row>
    <row r="183" spans="4:4" x14ac:dyDescent="0.25">
      <c r="D183" s="4" t="str">
        <f t="shared" si="5"/>
        <v/>
      </c>
    </row>
    <row r="184" spans="4:4" x14ac:dyDescent="0.25">
      <c r="D184" s="4" t="str">
        <f t="shared" si="5"/>
        <v/>
      </c>
    </row>
    <row r="185" spans="4:4" x14ac:dyDescent="0.25">
      <c r="D185" s="4" t="str">
        <f t="shared" si="5"/>
        <v/>
      </c>
    </row>
    <row r="186" spans="4:4" x14ac:dyDescent="0.25">
      <c r="D186" s="4" t="str">
        <f t="shared" si="5"/>
        <v/>
      </c>
    </row>
    <row r="187" spans="4:4" x14ac:dyDescent="0.25">
      <c r="D187" s="4" t="str">
        <f t="shared" si="5"/>
        <v/>
      </c>
    </row>
    <row r="188" spans="4:4" x14ac:dyDescent="0.25">
      <c r="D188" s="4" t="str">
        <f t="shared" si="5"/>
        <v/>
      </c>
    </row>
    <row r="189" spans="4:4" x14ac:dyDescent="0.25">
      <c r="D189" s="4" t="str">
        <f t="shared" si="5"/>
        <v/>
      </c>
    </row>
    <row r="190" spans="4:4" x14ac:dyDescent="0.25">
      <c r="D190" s="4" t="str">
        <f t="shared" si="5"/>
        <v/>
      </c>
    </row>
    <row r="191" spans="4:4" x14ac:dyDescent="0.25">
      <c r="D191" s="4" t="str">
        <f t="shared" si="5"/>
        <v/>
      </c>
    </row>
    <row r="192" spans="4:4" x14ac:dyDescent="0.25">
      <c r="D192" s="4" t="str">
        <f t="shared" si="5"/>
        <v/>
      </c>
    </row>
    <row r="193" spans="4:4" x14ac:dyDescent="0.25">
      <c r="D193" s="4" t="str">
        <f t="shared" si="5"/>
        <v/>
      </c>
    </row>
    <row r="194" spans="4:4" x14ac:dyDescent="0.25">
      <c r="D194" s="4" t="str">
        <f t="shared" si="5"/>
        <v/>
      </c>
    </row>
    <row r="195" spans="4:4" x14ac:dyDescent="0.25">
      <c r="D195" s="4" t="str">
        <f t="shared" si="5"/>
        <v/>
      </c>
    </row>
    <row r="196" spans="4:4" x14ac:dyDescent="0.25">
      <c r="D196" s="4" t="str">
        <f t="shared" si="5"/>
        <v/>
      </c>
    </row>
    <row r="197" spans="4:4" x14ac:dyDescent="0.25">
      <c r="D197" s="4" t="str">
        <f t="shared" si="5"/>
        <v/>
      </c>
    </row>
    <row r="198" spans="4:4" x14ac:dyDescent="0.25">
      <c r="D198" s="4" t="str">
        <f t="shared" si="5"/>
        <v/>
      </c>
    </row>
    <row r="199" spans="4:4" x14ac:dyDescent="0.25">
      <c r="D199" s="4" t="str">
        <f t="shared" si="5"/>
        <v/>
      </c>
    </row>
    <row r="200" spans="4:4" x14ac:dyDescent="0.25">
      <c r="D200" s="4" t="str">
        <f t="shared" si="5"/>
        <v/>
      </c>
    </row>
    <row r="201" spans="4:4" x14ac:dyDescent="0.25">
      <c r="D201" s="4" t="str">
        <f t="shared" si="5"/>
        <v/>
      </c>
    </row>
    <row r="202" spans="4:4" x14ac:dyDescent="0.25">
      <c r="D202" s="4" t="str">
        <f t="shared" si="5"/>
        <v/>
      </c>
    </row>
    <row r="203" spans="4:4" x14ac:dyDescent="0.25">
      <c r="D203" s="4" t="str">
        <f t="shared" si="5"/>
        <v/>
      </c>
    </row>
    <row r="204" spans="4:4" x14ac:dyDescent="0.25">
      <c r="D204" s="4" t="str">
        <f t="shared" si="5"/>
        <v/>
      </c>
    </row>
    <row r="205" spans="4:4" x14ac:dyDescent="0.25">
      <c r="D205" s="4" t="str">
        <f t="shared" si="5"/>
        <v/>
      </c>
    </row>
    <row r="206" spans="4:4" x14ac:dyDescent="0.25">
      <c r="D206" s="4" t="str">
        <f t="shared" si="5"/>
        <v/>
      </c>
    </row>
    <row r="207" spans="4:4" x14ac:dyDescent="0.25">
      <c r="D207" s="4" t="str">
        <f t="shared" si="5"/>
        <v/>
      </c>
    </row>
    <row r="208" spans="4:4" x14ac:dyDescent="0.25">
      <c r="D208" s="4" t="str">
        <f t="shared" si="5"/>
        <v/>
      </c>
    </row>
    <row r="209" spans="4:4" x14ac:dyDescent="0.25">
      <c r="D209" s="4" t="str">
        <f t="shared" si="5"/>
        <v/>
      </c>
    </row>
    <row r="210" spans="4:4" x14ac:dyDescent="0.25">
      <c r="D210" s="4" t="str">
        <f t="shared" si="5"/>
        <v/>
      </c>
    </row>
    <row r="211" spans="4:4" x14ac:dyDescent="0.25">
      <c r="D211" s="4" t="str">
        <f t="shared" si="5"/>
        <v/>
      </c>
    </row>
    <row r="212" spans="4:4" x14ac:dyDescent="0.25">
      <c r="D212" s="4" t="str">
        <f t="shared" si="5"/>
        <v/>
      </c>
    </row>
    <row r="213" spans="4:4" x14ac:dyDescent="0.25">
      <c r="D213" s="4" t="str">
        <f t="shared" si="5"/>
        <v/>
      </c>
    </row>
    <row r="214" spans="4:4" x14ac:dyDescent="0.25">
      <c r="D214" s="4" t="str">
        <f t="shared" si="5"/>
        <v/>
      </c>
    </row>
    <row r="215" spans="4:4" x14ac:dyDescent="0.25">
      <c r="D215" s="4" t="str">
        <f t="shared" si="5"/>
        <v/>
      </c>
    </row>
    <row r="216" spans="4:4" x14ac:dyDescent="0.25">
      <c r="D216" s="4" t="str">
        <f t="shared" si="5"/>
        <v/>
      </c>
    </row>
    <row r="217" spans="4:4" x14ac:dyDescent="0.25">
      <c r="D217" s="4" t="str">
        <f t="shared" si="5"/>
        <v/>
      </c>
    </row>
    <row r="218" spans="4:4" x14ac:dyDescent="0.25">
      <c r="D218" s="4" t="str">
        <f t="shared" si="5"/>
        <v/>
      </c>
    </row>
    <row r="219" spans="4:4" x14ac:dyDescent="0.25">
      <c r="D219" s="4" t="str">
        <f t="shared" si="5"/>
        <v/>
      </c>
    </row>
    <row r="220" spans="4:4" x14ac:dyDescent="0.25">
      <c r="D220" s="4" t="str">
        <f t="shared" si="5"/>
        <v/>
      </c>
    </row>
    <row r="221" spans="4:4" x14ac:dyDescent="0.25">
      <c r="D221" s="4" t="str">
        <f t="shared" si="5"/>
        <v/>
      </c>
    </row>
    <row r="222" spans="4:4" x14ac:dyDescent="0.25">
      <c r="D222" s="4" t="str">
        <f t="shared" si="5"/>
        <v/>
      </c>
    </row>
    <row r="223" spans="4:4" x14ac:dyDescent="0.25">
      <c r="D223" s="4" t="str">
        <f t="shared" si="5"/>
        <v/>
      </c>
    </row>
    <row r="224" spans="4:4" x14ac:dyDescent="0.25">
      <c r="D224" s="4" t="str">
        <f t="shared" si="5"/>
        <v/>
      </c>
    </row>
    <row r="225" spans="4:4" x14ac:dyDescent="0.25">
      <c r="D225" s="4" t="str">
        <f t="shared" si="5"/>
        <v/>
      </c>
    </row>
    <row r="226" spans="4:4" x14ac:dyDescent="0.25">
      <c r="D226" s="4" t="str">
        <f t="shared" si="5"/>
        <v/>
      </c>
    </row>
    <row r="227" spans="4:4" x14ac:dyDescent="0.25">
      <c r="D227" s="4" t="str">
        <f t="shared" si="5"/>
        <v/>
      </c>
    </row>
    <row r="228" spans="4:4" x14ac:dyDescent="0.25">
      <c r="D228" s="4" t="str">
        <f t="shared" si="5"/>
        <v/>
      </c>
    </row>
    <row r="229" spans="4:4" x14ac:dyDescent="0.25">
      <c r="D229" s="4" t="str">
        <f t="shared" si="5"/>
        <v/>
      </c>
    </row>
    <row r="230" spans="4:4" x14ac:dyDescent="0.25">
      <c r="D230" s="4" t="str">
        <f t="shared" si="5"/>
        <v/>
      </c>
    </row>
    <row r="231" spans="4:4" x14ac:dyDescent="0.25">
      <c r="D231" s="4" t="str">
        <f t="shared" si="5"/>
        <v/>
      </c>
    </row>
    <row r="232" spans="4:4" x14ac:dyDescent="0.25">
      <c r="D232" s="4" t="str">
        <f t="shared" si="5"/>
        <v/>
      </c>
    </row>
    <row r="233" spans="4:4" x14ac:dyDescent="0.25">
      <c r="D233" s="4" t="str">
        <f t="shared" si="5"/>
        <v/>
      </c>
    </row>
    <row r="234" spans="4:4" x14ac:dyDescent="0.25">
      <c r="D234" s="4" t="str">
        <f t="shared" si="5"/>
        <v/>
      </c>
    </row>
    <row r="235" spans="4:4" x14ac:dyDescent="0.25">
      <c r="D235" s="4" t="str">
        <f t="shared" ref="D235:D288" si="6">IF(C235&gt;0,B235/(B235+C235),"")</f>
        <v/>
      </c>
    </row>
    <row r="236" spans="4:4" x14ac:dyDescent="0.25">
      <c r="D236" s="4" t="str">
        <f t="shared" si="6"/>
        <v/>
      </c>
    </row>
    <row r="237" spans="4:4" x14ac:dyDescent="0.25">
      <c r="D237" s="4" t="str">
        <f t="shared" si="6"/>
        <v/>
      </c>
    </row>
    <row r="238" spans="4:4" x14ac:dyDescent="0.25">
      <c r="D238" s="4" t="str">
        <f t="shared" si="6"/>
        <v/>
      </c>
    </row>
    <row r="239" spans="4:4" x14ac:dyDescent="0.25">
      <c r="D239" s="4" t="str">
        <f t="shared" si="6"/>
        <v/>
      </c>
    </row>
    <row r="240" spans="4:4" x14ac:dyDescent="0.25">
      <c r="D240" s="4" t="str">
        <f t="shared" si="6"/>
        <v/>
      </c>
    </row>
    <row r="241" spans="4:4" x14ac:dyDescent="0.25">
      <c r="D241" s="4" t="str">
        <f t="shared" si="6"/>
        <v/>
      </c>
    </row>
    <row r="242" spans="4:4" x14ac:dyDescent="0.25">
      <c r="D242" s="4" t="str">
        <f t="shared" si="6"/>
        <v/>
      </c>
    </row>
    <row r="243" spans="4:4" x14ac:dyDescent="0.25">
      <c r="D243" s="4" t="str">
        <f t="shared" si="6"/>
        <v/>
      </c>
    </row>
    <row r="244" spans="4:4" x14ac:dyDescent="0.25">
      <c r="D244" s="4" t="str">
        <f t="shared" si="6"/>
        <v/>
      </c>
    </row>
    <row r="245" spans="4:4" x14ac:dyDescent="0.25">
      <c r="D245" s="4" t="str">
        <f t="shared" si="6"/>
        <v/>
      </c>
    </row>
    <row r="246" spans="4:4" x14ac:dyDescent="0.25">
      <c r="D246" s="4" t="str">
        <f t="shared" si="6"/>
        <v/>
      </c>
    </row>
    <row r="247" spans="4:4" x14ac:dyDescent="0.25">
      <c r="D247" s="4" t="str">
        <f t="shared" si="6"/>
        <v/>
      </c>
    </row>
    <row r="248" spans="4:4" x14ac:dyDescent="0.25">
      <c r="D248" s="4" t="str">
        <f t="shared" si="6"/>
        <v/>
      </c>
    </row>
    <row r="249" spans="4:4" x14ac:dyDescent="0.25">
      <c r="D249" s="4" t="str">
        <f t="shared" si="6"/>
        <v/>
      </c>
    </row>
    <row r="250" spans="4:4" x14ac:dyDescent="0.25">
      <c r="D250" s="4" t="str">
        <f t="shared" si="6"/>
        <v/>
      </c>
    </row>
    <row r="251" spans="4:4" x14ac:dyDescent="0.25">
      <c r="D251" s="4" t="str">
        <f t="shared" si="6"/>
        <v/>
      </c>
    </row>
    <row r="252" spans="4:4" x14ac:dyDescent="0.25">
      <c r="D252" s="4" t="str">
        <f t="shared" si="6"/>
        <v/>
      </c>
    </row>
    <row r="253" spans="4:4" x14ac:dyDescent="0.25">
      <c r="D253" s="4" t="str">
        <f t="shared" si="6"/>
        <v/>
      </c>
    </row>
    <row r="254" spans="4:4" x14ac:dyDescent="0.25">
      <c r="D254" s="4" t="str">
        <f t="shared" si="6"/>
        <v/>
      </c>
    </row>
    <row r="255" spans="4:4" x14ac:dyDescent="0.25">
      <c r="D255" s="4" t="str">
        <f t="shared" si="6"/>
        <v/>
      </c>
    </row>
    <row r="256" spans="4:4" x14ac:dyDescent="0.25">
      <c r="D256" s="4" t="str">
        <f t="shared" si="6"/>
        <v/>
      </c>
    </row>
    <row r="257" spans="4:4" x14ac:dyDescent="0.25">
      <c r="D257" s="4" t="str">
        <f t="shared" si="6"/>
        <v/>
      </c>
    </row>
    <row r="258" spans="4:4" x14ac:dyDescent="0.25">
      <c r="D258" s="4" t="str">
        <f t="shared" si="6"/>
        <v/>
      </c>
    </row>
    <row r="259" spans="4:4" x14ac:dyDescent="0.25">
      <c r="D259" s="4" t="str">
        <f t="shared" si="6"/>
        <v/>
      </c>
    </row>
    <row r="260" spans="4:4" x14ac:dyDescent="0.25">
      <c r="D260" s="4" t="str">
        <f t="shared" si="6"/>
        <v/>
      </c>
    </row>
    <row r="261" spans="4:4" x14ac:dyDescent="0.25">
      <c r="D261" s="4" t="str">
        <f t="shared" si="6"/>
        <v/>
      </c>
    </row>
    <row r="262" spans="4:4" x14ac:dyDescent="0.25">
      <c r="D262" s="4" t="str">
        <f t="shared" si="6"/>
        <v/>
      </c>
    </row>
    <row r="263" spans="4:4" x14ac:dyDescent="0.25">
      <c r="D263" s="4" t="str">
        <f t="shared" si="6"/>
        <v/>
      </c>
    </row>
    <row r="264" spans="4:4" x14ac:dyDescent="0.25">
      <c r="D264" s="4" t="str">
        <f t="shared" si="6"/>
        <v/>
      </c>
    </row>
    <row r="265" spans="4:4" x14ac:dyDescent="0.25">
      <c r="D265" s="4" t="str">
        <f t="shared" si="6"/>
        <v/>
      </c>
    </row>
    <row r="266" spans="4:4" x14ac:dyDescent="0.25">
      <c r="D266" s="4" t="str">
        <f t="shared" si="6"/>
        <v/>
      </c>
    </row>
    <row r="267" spans="4:4" x14ac:dyDescent="0.25">
      <c r="D267" s="4" t="str">
        <f t="shared" si="6"/>
        <v/>
      </c>
    </row>
    <row r="268" spans="4:4" x14ac:dyDescent="0.25">
      <c r="D268" s="4" t="str">
        <f t="shared" si="6"/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O5" sqref="O5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1" ht="15.75" thickBot="1" x14ac:dyDescent="0.3">
      <c r="A1" s="35" t="s">
        <v>107</v>
      </c>
      <c r="B1" s="36"/>
      <c r="C1" s="37"/>
      <c r="E1" s="35" t="s">
        <v>108</v>
      </c>
      <c r="F1" s="36"/>
      <c r="G1" s="37"/>
      <c r="I1" s="35" t="s">
        <v>109</v>
      </c>
      <c r="J1" s="36"/>
      <c r="K1" s="37"/>
      <c r="M1" s="2" t="s">
        <v>49</v>
      </c>
      <c r="N1" s="2" t="s">
        <v>110</v>
      </c>
      <c r="O1" s="2" t="s">
        <v>51</v>
      </c>
      <c r="P1" s="13" t="s">
        <v>48</v>
      </c>
      <c r="Q1" s="13" t="s">
        <v>112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42704</v>
      </c>
      <c r="O2" s="17">
        <v>42716</v>
      </c>
      <c r="P2" s="5">
        <f ca="1">N2-M2</f>
        <v>177</v>
      </c>
      <c r="Q2" s="5">
        <v>25</v>
      </c>
      <c r="R2" s="5">
        <f ca="1">O2-N2</f>
        <v>12</v>
      </c>
      <c r="S2" s="28">
        <f ca="1">IF(P2&gt;0,(P2-Q2)/(P2+R2-Q2),0)</f>
        <v>0.92682926829268297</v>
      </c>
      <c r="T2" s="6">
        <f ca="1">G10-S2</f>
        <v>-6.075783972125437E-2</v>
      </c>
      <c r="U2" s="30">
        <f ca="1">T2*(P2+R2-Q2)</f>
        <v>-9.9642857142857171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30.5</v>
      </c>
      <c r="F3" s="32">
        <f>'Phase 2 Portfolio'!H2</f>
        <v>0</v>
      </c>
      <c r="G3" s="33">
        <f>'Phase 2 Portfolio'!I2</f>
        <v>1</v>
      </c>
      <c r="I3" s="31">
        <f>'Phase 3 Portfolio'!G2</f>
        <v>24</v>
      </c>
      <c r="J3" s="32">
        <f>'Phase 3 Portfolio'!H2</f>
        <v>15</v>
      </c>
      <c r="K3" s="33">
        <f>'Phase 3 Portfolio'!I2</f>
        <v>0.61538461538461542</v>
      </c>
    </row>
    <row r="7" spans="1:21" ht="15.75" thickBot="1" x14ac:dyDescent="0.3"/>
    <row r="8" spans="1:21" ht="15.75" thickBot="1" x14ac:dyDescent="0.3">
      <c r="E8" s="35" t="s">
        <v>111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97</v>
      </c>
      <c r="F10" s="32">
        <f>B3+F3+J3</f>
        <v>15</v>
      </c>
      <c r="G10" s="33">
        <f>E10/(E10+F10)</f>
        <v>0.8660714285714286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2016-12-01T04:35:48Z</dcterms:modified>
</cp:coreProperties>
</file>