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K:\Tracy Marshall\Transporter\KSU Masters\2016\Summer 2016\Marshall\KSUMSE\"/>
    </mc:Choice>
  </mc:AlternateContent>
  <bookViews>
    <workbookView xWindow="0" yWindow="0" windowWidth="28800" windowHeight="12885" firstSheet="2" activeTab="7"/>
  </bookViews>
  <sheets>
    <sheet name="Time Log" sheetId="1" r:id="rId1"/>
    <sheet name="Phase 1 Tasks" sheetId="2" r:id="rId2"/>
    <sheet name="Phase 1 Portfolio" sheetId="3" r:id="rId3"/>
    <sheet name="Phase 2 Tasks" sheetId="4" r:id="rId4"/>
    <sheet name="Phase 2 Portfolio" sheetId="5" r:id="rId5"/>
    <sheet name="Phase 3 Tasks" sheetId="6" r:id="rId6"/>
    <sheet name="Phase 3 Portfolio" sheetId="7" r:id="rId7"/>
    <sheet name="Project Overview" sheetId="8" r:id="rId8"/>
  </sheets>
  <definedNames>
    <definedName name="_xlnm._FilterDatabase" localSheetId="1" hidden="1">'Phase 1 Tasks'!$A$1:$H$302</definedName>
    <definedName name="_xlnm._FilterDatabase" localSheetId="3" hidden="1">'Phase 2 Tasks'!$A$1:$H$303</definedName>
    <definedName name="_xlnm._FilterDatabase" localSheetId="5" hidden="1">'Phase 3 Tasks'!$A$1:$H$302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2" i="1"/>
  <c r="G4" i="1"/>
  <c r="G5" i="1"/>
  <c r="G6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3" i="1"/>
  <c r="F4" i="1"/>
  <c r="F5" i="1"/>
  <c r="F6" i="1"/>
  <c r="F7" i="1"/>
  <c r="F8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3" i="1"/>
  <c r="E4" i="1"/>
  <c r="E5" i="1"/>
  <c r="E6" i="1"/>
  <c r="E7" i="1"/>
  <c r="E8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3" i="1"/>
  <c r="E2" i="1"/>
  <c r="H103" i="1" l="1"/>
  <c r="H96" i="1"/>
  <c r="H101" i="1"/>
  <c r="H100" i="1"/>
  <c r="H99" i="1"/>
  <c r="H102" i="1"/>
  <c r="H98" i="1"/>
  <c r="H97" i="1"/>
  <c r="C10" i="7" l="1"/>
  <c r="C9" i="7" l="1"/>
  <c r="C8" i="4" l="1"/>
  <c r="N2" i="8" l="1"/>
  <c r="R2" i="8" s="1"/>
  <c r="C3" i="7"/>
  <c r="C4" i="7"/>
  <c r="C5" i="7"/>
  <c r="C6" i="7"/>
  <c r="C7" i="7"/>
  <c r="C8" i="7"/>
  <c r="C2" i="7"/>
  <c r="D11" i="7"/>
  <c r="D12" i="7"/>
  <c r="D16" i="7"/>
  <c r="D17" i="7"/>
  <c r="D18" i="7"/>
  <c r="D22" i="7"/>
  <c r="D23" i="7"/>
  <c r="D24" i="7"/>
  <c r="D28" i="7"/>
  <c r="D29" i="7"/>
  <c r="D30" i="7"/>
  <c r="D34" i="7"/>
  <c r="D35" i="7"/>
  <c r="D36" i="7"/>
  <c r="D40" i="7"/>
  <c r="D41" i="7"/>
  <c r="D42" i="7"/>
  <c r="D46" i="7"/>
  <c r="D47" i="7"/>
  <c r="D48" i="7"/>
  <c r="D52" i="7"/>
  <c r="D53" i="7"/>
  <c r="D54" i="7"/>
  <c r="D58" i="7"/>
  <c r="D59" i="7"/>
  <c r="D60" i="7"/>
  <c r="D64" i="7"/>
  <c r="D65" i="7"/>
  <c r="D66" i="7"/>
  <c r="D70" i="7"/>
  <c r="D71" i="7"/>
  <c r="D72" i="7"/>
  <c r="D76" i="7"/>
  <c r="D77" i="7"/>
  <c r="D78" i="7"/>
  <c r="D82" i="7"/>
  <c r="B2" i="7"/>
  <c r="G2" i="6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1" i="7"/>
  <c r="D80" i="7"/>
  <c r="D79" i="7"/>
  <c r="D75" i="7"/>
  <c r="D74" i="7"/>
  <c r="D73" i="7"/>
  <c r="D69" i="7"/>
  <c r="D68" i="7"/>
  <c r="D67" i="7"/>
  <c r="D63" i="7"/>
  <c r="D62" i="7"/>
  <c r="D61" i="7"/>
  <c r="D57" i="7"/>
  <c r="D56" i="7"/>
  <c r="D55" i="7"/>
  <c r="D51" i="7"/>
  <c r="D50" i="7"/>
  <c r="D49" i="7"/>
  <c r="D45" i="7"/>
  <c r="D44" i="7"/>
  <c r="D43" i="7"/>
  <c r="D39" i="7"/>
  <c r="D38" i="7"/>
  <c r="D37" i="7"/>
  <c r="D33" i="7"/>
  <c r="D32" i="7"/>
  <c r="D31" i="7"/>
  <c r="D27" i="7"/>
  <c r="D26" i="7"/>
  <c r="D25" i="7"/>
  <c r="D21" i="7"/>
  <c r="D20" i="7"/>
  <c r="D19" i="7"/>
  <c r="D15" i="7"/>
  <c r="D14" i="7"/>
  <c r="D13" i="7"/>
  <c r="L2" i="7"/>
  <c r="O2" i="7" s="1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C3" i="6"/>
  <c r="C4" i="6" s="1"/>
  <c r="C5" i="6" s="1"/>
  <c r="C3" i="5"/>
  <c r="C4" i="5"/>
  <c r="C5" i="5"/>
  <c r="C6" i="5"/>
  <c r="C7" i="5"/>
  <c r="C8" i="5"/>
  <c r="C9" i="5"/>
  <c r="C10" i="5"/>
  <c r="C2" i="5"/>
  <c r="G2" i="4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L2" i="5"/>
  <c r="O2" i="5" s="1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C3" i="4"/>
  <c r="C4" i="4" s="1"/>
  <c r="B2" i="5" l="1"/>
  <c r="B3" i="7"/>
  <c r="D3" i="7" s="1"/>
  <c r="H2" i="4"/>
  <c r="H2" i="6"/>
  <c r="P2" i="8"/>
  <c r="S2" i="8" s="1"/>
  <c r="H2" i="7"/>
  <c r="J3" i="8" s="1"/>
  <c r="D2" i="7"/>
  <c r="G3" i="6"/>
  <c r="N2" i="7"/>
  <c r="P2" i="7" s="1"/>
  <c r="G5" i="6"/>
  <c r="H5" i="6" s="1"/>
  <c r="C6" i="6"/>
  <c r="G4" i="6"/>
  <c r="H2" i="5"/>
  <c r="F3" i="8" s="1"/>
  <c r="N2" i="5"/>
  <c r="P2" i="5" s="1"/>
  <c r="G4" i="4"/>
  <c r="B4" i="5" s="1"/>
  <c r="C5" i="4"/>
  <c r="G3" i="4"/>
  <c r="B3" i="5" s="1"/>
  <c r="L2" i="3"/>
  <c r="O2" i="3" l="1"/>
  <c r="N2" i="3"/>
  <c r="H4" i="6"/>
  <c r="B5" i="7"/>
  <c r="D5" i="7" s="1"/>
  <c r="H3" i="6"/>
  <c r="B4" i="7"/>
  <c r="C7" i="6"/>
  <c r="G6" i="6"/>
  <c r="H4" i="4"/>
  <c r="H3" i="4"/>
  <c r="C6" i="4"/>
  <c r="G5" i="4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C3" i="3"/>
  <c r="C4" i="3"/>
  <c r="C5" i="3"/>
  <c r="C6" i="3"/>
  <c r="C7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C2" i="3"/>
  <c r="C3" i="2"/>
  <c r="G2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P2" i="3" l="1"/>
  <c r="D4" i="7"/>
  <c r="H6" i="6"/>
  <c r="H5" i="4"/>
  <c r="C8" i="6"/>
  <c r="G7" i="6"/>
  <c r="C7" i="4"/>
  <c r="G6" i="4"/>
  <c r="C4" i="2"/>
  <c r="G3" i="2"/>
  <c r="H2" i="2"/>
  <c r="H2" i="3"/>
  <c r="B3" i="8" s="1"/>
  <c r="F10" i="8" s="1"/>
  <c r="H7" i="6" l="1"/>
  <c r="C9" i="6"/>
  <c r="G8" i="6"/>
  <c r="H6" i="4"/>
  <c r="G7" i="4"/>
  <c r="H3" i="2"/>
  <c r="C5" i="2"/>
  <c r="G4" i="2"/>
  <c r="H8" i="6" l="1"/>
  <c r="H7" i="4"/>
  <c r="C10" i="6"/>
  <c r="G9" i="6"/>
  <c r="H9" i="6" s="1"/>
  <c r="G8" i="4"/>
  <c r="C9" i="4"/>
  <c r="H4" i="2"/>
  <c r="C6" i="2"/>
  <c r="G5" i="2"/>
  <c r="C11" i="6" l="1"/>
  <c r="G10" i="6"/>
  <c r="H10" i="6" s="1"/>
  <c r="H8" i="4"/>
  <c r="C10" i="4"/>
  <c r="G9" i="4"/>
  <c r="H5" i="2"/>
  <c r="C7" i="2"/>
  <c r="G6" i="2"/>
  <c r="B8" i="7" l="1"/>
  <c r="C12" i="6"/>
  <c r="G11" i="6"/>
  <c r="H9" i="4"/>
  <c r="G10" i="4"/>
  <c r="C11" i="4"/>
  <c r="C8" i="2"/>
  <c r="G7" i="2"/>
  <c r="H7" i="2" s="1"/>
  <c r="H6" i="2"/>
  <c r="H11" i="6" l="1"/>
  <c r="B9" i="7"/>
  <c r="D9" i="7" s="1"/>
  <c r="H10" i="4"/>
  <c r="B9" i="5"/>
  <c r="D8" i="7"/>
  <c r="C13" i="6"/>
  <c r="G12" i="6"/>
  <c r="C12" i="4"/>
  <c r="G11" i="4"/>
  <c r="C9" i="2"/>
  <c r="G8" i="2"/>
  <c r="H12" i="6" l="1"/>
  <c r="H11" i="4"/>
  <c r="C14" i="6"/>
  <c r="G13" i="6"/>
  <c r="G12" i="4"/>
  <c r="H12" i="4" s="1"/>
  <c r="C13" i="4"/>
  <c r="H8" i="2"/>
  <c r="C10" i="2"/>
  <c r="G9" i="2"/>
  <c r="H13" i="6" l="1"/>
  <c r="C15" i="6"/>
  <c r="G14" i="6"/>
  <c r="C14" i="4"/>
  <c r="G13" i="4"/>
  <c r="H9" i="2"/>
  <c r="C11" i="2"/>
  <c r="G10" i="2"/>
  <c r="H10" i="2" s="1"/>
  <c r="H14" i="6" l="1"/>
  <c r="B7" i="7"/>
  <c r="D7" i="7" s="1"/>
  <c r="C16" i="6"/>
  <c r="G15" i="6"/>
  <c r="H13" i="4"/>
  <c r="G14" i="4"/>
  <c r="C15" i="4"/>
  <c r="C12" i="2"/>
  <c r="G11" i="2"/>
  <c r="H11" i="2" s="1"/>
  <c r="H15" i="6" l="1"/>
  <c r="B10" i="7"/>
  <c r="H14" i="4"/>
  <c r="C17" i="6"/>
  <c r="G16" i="6"/>
  <c r="V27" i="8" s="1"/>
  <c r="C16" i="4"/>
  <c r="G15" i="4"/>
  <c r="H15" i="4" s="1"/>
  <c r="C13" i="2"/>
  <c r="G12" i="2"/>
  <c r="H16" i="6" l="1"/>
  <c r="B6" i="7"/>
  <c r="D6" i="7" s="1"/>
  <c r="D10" i="7"/>
  <c r="C18" i="6"/>
  <c r="G17" i="6"/>
  <c r="H17" i="6" s="1"/>
  <c r="G16" i="4"/>
  <c r="H16" i="4" s="1"/>
  <c r="C17" i="4"/>
  <c r="H12" i="2"/>
  <c r="B3" i="3"/>
  <c r="C14" i="2"/>
  <c r="G13" i="2"/>
  <c r="G2" i="7" l="1"/>
  <c r="I2" i="7" s="1"/>
  <c r="B5" i="5"/>
  <c r="D5" i="5" s="1"/>
  <c r="C19" i="6"/>
  <c r="G18" i="6"/>
  <c r="H18" i="6" s="1"/>
  <c r="C18" i="4"/>
  <c r="G17" i="4"/>
  <c r="H13" i="2"/>
  <c r="C15" i="2"/>
  <c r="G14" i="2"/>
  <c r="H14" i="2" s="1"/>
  <c r="D3" i="3"/>
  <c r="I3" i="8" l="1"/>
  <c r="K3" i="8"/>
  <c r="Q2" i="7"/>
  <c r="R2" i="7" s="1"/>
  <c r="H17" i="4"/>
  <c r="C20" i="6"/>
  <c r="G19" i="6"/>
  <c r="H19" i="6" s="1"/>
  <c r="G18" i="4"/>
  <c r="H18" i="4" s="1"/>
  <c r="C19" i="4"/>
  <c r="C16" i="2"/>
  <c r="G15" i="2"/>
  <c r="H15" i="2" s="1"/>
  <c r="K2" i="1" l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C21" i="6"/>
  <c r="G20" i="6"/>
  <c r="H20" i="6" s="1"/>
  <c r="C20" i="4"/>
  <c r="G19" i="4"/>
  <c r="H19" i="4" s="1"/>
  <c r="C17" i="2"/>
  <c r="G16" i="2"/>
  <c r="C22" i="6" l="1"/>
  <c r="G21" i="6"/>
  <c r="H21" i="6" s="1"/>
  <c r="G20" i="4"/>
  <c r="C21" i="4"/>
  <c r="H16" i="2"/>
  <c r="C18" i="2"/>
  <c r="G17" i="2"/>
  <c r="C23" i="6" l="1"/>
  <c r="G22" i="6"/>
  <c r="H22" i="6" s="1"/>
  <c r="H20" i="4"/>
  <c r="C22" i="4"/>
  <c r="G21" i="4"/>
  <c r="H21" i="4" s="1"/>
  <c r="C19" i="2"/>
  <c r="G18" i="2"/>
  <c r="H17" i="2"/>
  <c r="B5" i="3"/>
  <c r="D5" i="3" s="1"/>
  <c r="C24" i="6" l="1"/>
  <c r="G23" i="6"/>
  <c r="H23" i="6" s="1"/>
  <c r="G22" i="4"/>
  <c r="C23" i="4"/>
  <c r="C20" i="2"/>
  <c r="G19" i="2"/>
  <c r="H18" i="2"/>
  <c r="C25" i="6" l="1"/>
  <c r="G24" i="6"/>
  <c r="H24" i="6" s="1"/>
  <c r="H22" i="4"/>
  <c r="C24" i="4"/>
  <c r="G23" i="4"/>
  <c r="H19" i="2"/>
  <c r="B4" i="3"/>
  <c r="D4" i="3" s="1"/>
  <c r="C21" i="2"/>
  <c r="G20" i="2"/>
  <c r="H23" i="4" l="1"/>
  <c r="C26" i="6"/>
  <c r="G25" i="6"/>
  <c r="H25" i="6" s="1"/>
  <c r="G24" i="4"/>
  <c r="C25" i="4"/>
  <c r="H20" i="2"/>
  <c r="C22" i="2"/>
  <c r="G21" i="2"/>
  <c r="H21" i="2" s="1"/>
  <c r="C27" i="6" l="1"/>
  <c r="G26" i="6"/>
  <c r="H26" i="6" s="1"/>
  <c r="H24" i="4"/>
  <c r="C26" i="4"/>
  <c r="G25" i="4"/>
  <c r="B7" i="5" s="1"/>
  <c r="C23" i="2"/>
  <c r="G22" i="2"/>
  <c r="C28" i="6" l="1"/>
  <c r="G27" i="6"/>
  <c r="H27" i="6" s="1"/>
  <c r="D2" i="5"/>
  <c r="H25" i="4"/>
  <c r="G26" i="4"/>
  <c r="C27" i="4"/>
  <c r="H22" i="2"/>
  <c r="C24" i="2"/>
  <c r="G23" i="2"/>
  <c r="H23" i="2" s="1"/>
  <c r="C29" i="6" l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G28" i="6"/>
  <c r="H28" i="6" s="1"/>
  <c r="H26" i="4"/>
  <c r="C28" i="4"/>
  <c r="G28" i="4" s="1"/>
  <c r="G27" i="4"/>
  <c r="B8" i="5" s="1"/>
  <c r="C25" i="2"/>
  <c r="G24" i="2"/>
  <c r="H27" i="4" l="1"/>
  <c r="B6" i="5"/>
  <c r="D6" i="5" s="1"/>
  <c r="C29" i="4"/>
  <c r="C26" i="2"/>
  <c r="G25" i="2"/>
  <c r="H24" i="2"/>
  <c r="B2" i="3"/>
  <c r="D2" i="3" s="1"/>
  <c r="C30" i="4" l="1"/>
  <c r="G29" i="4"/>
  <c r="V26" i="8" s="1"/>
  <c r="H28" i="4"/>
  <c r="D9" i="5"/>
  <c r="C27" i="2"/>
  <c r="G26" i="2"/>
  <c r="D7" i="5" s="1"/>
  <c r="H25" i="2"/>
  <c r="H29" i="4" l="1"/>
  <c r="B10" i="5"/>
  <c r="D10" i="5" s="1"/>
  <c r="C31" i="4"/>
  <c r="G30" i="4"/>
  <c r="H30" i="4" s="1"/>
  <c r="H26" i="2"/>
  <c r="B6" i="3"/>
  <c r="D6" i="3" s="1"/>
  <c r="C28" i="2"/>
  <c r="G27" i="2"/>
  <c r="G2" i="5" l="1"/>
  <c r="E3" i="8" s="1"/>
  <c r="C32" i="4"/>
  <c r="G31" i="4"/>
  <c r="H31" i="4" s="1"/>
  <c r="H27" i="2"/>
  <c r="C29" i="2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G28" i="2"/>
  <c r="V25" i="8" s="1"/>
  <c r="J2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C33" i="4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G32" i="4"/>
  <c r="H32" i="4" s="1"/>
  <c r="H28" i="2"/>
  <c r="D3" i="5"/>
  <c r="D4" i="5"/>
  <c r="D8" i="5"/>
  <c r="B7" i="3"/>
  <c r="I2" i="5" l="1"/>
  <c r="G3" i="8" s="1"/>
  <c r="D7" i="3"/>
  <c r="G2" i="3"/>
  <c r="I2" i="3" l="1"/>
  <c r="A3" i="8"/>
  <c r="Q2" i="5"/>
  <c r="R2" i="5" s="1"/>
  <c r="E10" i="8" l="1"/>
  <c r="V10" i="8"/>
  <c r="I2" i="1"/>
  <c r="Q2" i="3"/>
  <c r="R2" i="3" s="1"/>
  <c r="C3" i="8"/>
  <c r="I3" i="1" l="1"/>
  <c r="L2" i="1"/>
  <c r="G10" i="8"/>
  <c r="T2" i="8" s="1"/>
  <c r="U2" i="8" s="1"/>
  <c r="V12" i="8"/>
  <c r="V11" i="8"/>
  <c r="L3" i="1" l="1"/>
  <c r="I4" i="1"/>
  <c r="L4" i="1" l="1"/>
  <c r="I5" i="1"/>
  <c r="I6" i="1" l="1"/>
  <c r="L5" i="1"/>
  <c r="I7" i="1" l="1"/>
  <c r="L6" i="1"/>
  <c r="I8" i="1" l="1"/>
  <c r="L7" i="1"/>
  <c r="I9" i="1" l="1"/>
  <c r="L8" i="1"/>
  <c r="I10" i="1" l="1"/>
  <c r="L9" i="1"/>
  <c r="I11" i="1" l="1"/>
  <c r="L10" i="1"/>
  <c r="I12" i="1" l="1"/>
  <c r="L11" i="1"/>
  <c r="I13" i="1" l="1"/>
  <c r="L12" i="1"/>
  <c r="I14" i="1" l="1"/>
  <c r="L13" i="1"/>
  <c r="I15" i="1" l="1"/>
  <c r="L14" i="1"/>
  <c r="I16" i="1" l="1"/>
  <c r="L15" i="1"/>
  <c r="I17" i="1" l="1"/>
  <c r="L16" i="1"/>
  <c r="I18" i="1" l="1"/>
  <c r="L17" i="1"/>
  <c r="I19" i="1" l="1"/>
  <c r="L18" i="1"/>
  <c r="I20" i="1" l="1"/>
  <c r="L19" i="1"/>
  <c r="I21" i="1" l="1"/>
  <c r="L20" i="1"/>
  <c r="I22" i="1" l="1"/>
  <c r="L21" i="1"/>
  <c r="I23" i="1" l="1"/>
  <c r="L22" i="1"/>
  <c r="I24" i="1" l="1"/>
  <c r="L23" i="1"/>
  <c r="I25" i="1" l="1"/>
  <c r="L24" i="1"/>
  <c r="I26" i="1" l="1"/>
  <c r="L25" i="1"/>
  <c r="I27" i="1" l="1"/>
  <c r="L26" i="1"/>
  <c r="I28" i="1" l="1"/>
  <c r="L27" i="1"/>
  <c r="I29" i="1" l="1"/>
  <c r="L28" i="1"/>
  <c r="I30" i="1" l="1"/>
  <c r="L29" i="1"/>
  <c r="I31" i="1" l="1"/>
  <c r="L30" i="1"/>
  <c r="I32" i="1" l="1"/>
  <c r="L31" i="1"/>
  <c r="I33" i="1" l="1"/>
  <c r="L32" i="1"/>
  <c r="I34" i="1" l="1"/>
  <c r="L33" i="1"/>
  <c r="I35" i="1" l="1"/>
  <c r="L34" i="1"/>
  <c r="I36" i="1" l="1"/>
  <c r="L35" i="1"/>
  <c r="I37" i="1" l="1"/>
  <c r="L36" i="1"/>
  <c r="I38" i="1" l="1"/>
  <c r="L37" i="1"/>
  <c r="I39" i="1" l="1"/>
  <c r="L38" i="1"/>
  <c r="I40" i="1" l="1"/>
  <c r="L39" i="1"/>
  <c r="I41" i="1" l="1"/>
  <c r="L40" i="1"/>
  <c r="I42" i="1" l="1"/>
  <c r="L41" i="1"/>
  <c r="I43" i="1" l="1"/>
  <c r="L42" i="1"/>
  <c r="I44" i="1" l="1"/>
  <c r="L43" i="1"/>
  <c r="I45" i="1" l="1"/>
  <c r="L44" i="1"/>
  <c r="I46" i="1" l="1"/>
  <c r="L45" i="1"/>
  <c r="I47" i="1" l="1"/>
  <c r="L46" i="1"/>
  <c r="I48" i="1" l="1"/>
  <c r="L47" i="1"/>
  <c r="I49" i="1" l="1"/>
  <c r="L48" i="1"/>
  <c r="I50" i="1" l="1"/>
  <c r="L49" i="1"/>
  <c r="I51" i="1" l="1"/>
  <c r="L50" i="1"/>
  <c r="I52" i="1" l="1"/>
  <c r="L51" i="1"/>
  <c r="I53" i="1" l="1"/>
  <c r="L52" i="1"/>
  <c r="I54" i="1" l="1"/>
  <c r="L53" i="1"/>
  <c r="I55" i="1" l="1"/>
  <c r="L54" i="1"/>
  <c r="I56" i="1" l="1"/>
  <c r="L55" i="1"/>
  <c r="I57" i="1" l="1"/>
  <c r="L56" i="1"/>
  <c r="I58" i="1" l="1"/>
  <c r="L57" i="1"/>
  <c r="I59" i="1" l="1"/>
  <c r="L58" i="1"/>
  <c r="I60" i="1" l="1"/>
  <c r="L59" i="1"/>
  <c r="I61" i="1" l="1"/>
  <c r="L60" i="1"/>
  <c r="I62" i="1" l="1"/>
  <c r="L61" i="1"/>
  <c r="I63" i="1" l="1"/>
  <c r="L62" i="1"/>
  <c r="I64" i="1" l="1"/>
  <c r="L63" i="1"/>
  <c r="I65" i="1" l="1"/>
  <c r="L64" i="1"/>
  <c r="I66" i="1" l="1"/>
  <c r="L65" i="1"/>
  <c r="I67" i="1" l="1"/>
  <c r="L66" i="1"/>
  <c r="I68" i="1" l="1"/>
  <c r="L67" i="1"/>
  <c r="I69" i="1" l="1"/>
  <c r="L68" i="1"/>
  <c r="I70" i="1" l="1"/>
  <c r="L69" i="1"/>
  <c r="I71" i="1" l="1"/>
  <c r="L70" i="1"/>
  <c r="I72" i="1" l="1"/>
  <c r="L71" i="1"/>
  <c r="I73" i="1" l="1"/>
  <c r="L72" i="1"/>
  <c r="I74" i="1" l="1"/>
  <c r="L73" i="1"/>
  <c r="I75" i="1" l="1"/>
  <c r="L74" i="1"/>
  <c r="I76" i="1" l="1"/>
  <c r="L75" i="1"/>
  <c r="I77" i="1" l="1"/>
  <c r="L76" i="1"/>
  <c r="I78" i="1" l="1"/>
  <c r="L77" i="1"/>
  <c r="I79" i="1" l="1"/>
  <c r="L78" i="1"/>
  <c r="I80" i="1" l="1"/>
  <c r="L79" i="1"/>
  <c r="I81" i="1" l="1"/>
  <c r="L80" i="1"/>
  <c r="I82" i="1" l="1"/>
  <c r="L81" i="1"/>
  <c r="I83" i="1" l="1"/>
  <c r="L82" i="1"/>
  <c r="I84" i="1" l="1"/>
  <c r="L83" i="1"/>
  <c r="I85" i="1" l="1"/>
  <c r="L84" i="1"/>
  <c r="I86" i="1" l="1"/>
  <c r="L85" i="1"/>
  <c r="I87" i="1" l="1"/>
  <c r="L86" i="1"/>
  <c r="I88" i="1" l="1"/>
  <c r="L87" i="1"/>
  <c r="I89" i="1" l="1"/>
  <c r="L88" i="1"/>
  <c r="I90" i="1" l="1"/>
  <c r="L89" i="1"/>
  <c r="I91" i="1" l="1"/>
  <c r="L90" i="1"/>
  <c r="I92" i="1" l="1"/>
  <c r="L91" i="1"/>
  <c r="I93" i="1" l="1"/>
  <c r="L92" i="1"/>
  <c r="I94" i="1" l="1"/>
  <c r="L93" i="1"/>
  <c r="I95" i="1" l="1"/>
  <c r="L94" i="1"/>
  <c r="I96" i="1" l="1"/>
  <c r="L95" i="1"/>
  <c r="I97" i="1" l="1"/>
  <c r="L96" i="1"/>
  <c r="I98" i="1" l="1"/>
  <c r="L97" i="1"/>
  <c r="I99" i="1" l="1"/>
  <c r="L98" i="1"/>
  <c r="I100" i="1" l="1"/>
  <c r="L99" i="1"/>
  <c r="I101" i="1" l="1"/>
  <c r="L100" i="1"/>
  <c r="I102" i="1" l="1"/>
  <c r="L101" i="1"/>
  <c r="I103" i="1" l="1"/>
  <c r="L103" i="1" s="1"/>
  <c r="L102" i="1"/>
</calcChain>
</file>

<file path=xl/sharedStrings.xml><?xml version="1.0" encoding="utf-8"?>
<sst xmlns="http://schemas.openxmlformats.org/spreadsheetml/2006/main" count="398" uniqueCount="177">
  <si>
    <t>Date</t>
  </si>
  <si>
    <t>Hours</t>
  </si>
  <si>
    <t>Activity ID</t>
  </si>
  <si>
    <t>Comments</t>
  </si>
  <si>
    <t>Task Name</t>
  </si>
  <si>
    <t>Acitivty ID</t>
  </si>
  <si>
    <t>Estimate</t>
  </si>
  <si>
    <t>To Do</t>
  </si>
  <si>
    <t>Effort</t>
  </si>
  <si>
    <t>Progress</t>
  </si>
  <si>
    <t>Portfolio</t>
  </si>
  <si>
    <t>Total Done</t>
  </si>
  <si>
    <t>Total To Do</t>
  </si>
  <si>
    <t>Phase Progress</t>
  </si>
  <si>
    <t>Phase Done</t>
  </si>
  <si>
    <t>Phase To Do</t>
  </si>
  <si>
    <t>Misc</t>
  </si>
  <si>
    <t>Spin Up</t>
  </si>
  <si>
    <t>Vision Document</t>
  </si>
  <si>
    <t>Project Plan</t>
  </si>
  <si>
    <t>SQA Plan</t>
  </si>
  <si>
    <t>Presentation</t>
  </si>
  <si>
    <t>Prototype</t>
  </si>
  <si>
    <t>Status</t>
  </si>
  <si>
    <t>Set Up Vision Doc</t>
  </si>
  <si>
    <t>Set Up Project Plan</t>
  </si>
  <si>
    <t>Set Up SQA Plan</t>
  </si>
  <si>
    <t>Make Power Point Slides</t>
  </si>
  <si>
    <t>Prep for Presentation</t>
  </si>
  <si>
    <t>Set up project</t>
  </si>
  <si>
    <t>Write Intro</t>
  </si>
  <si>
    <t>Write Project Overview</t>
  </si>
  <si>
    <t>Write Critical Uses Cases</t>
  </si>
  <si>
    <t>Write Assumptions, Constraints, Environment</t>
  </si>
  <si>
    <t>Write WBS</t>
  </si>
  <si>
    <t>Write Cost Estimates</t>
  </si>
  <si>
    <t>Write Architect Elab Plan</t>
  </si>
  <si>
    <t>Finish SQA Plan</t>
  </si>
  <si>
    <t>Done</t>
  </si>
  <si>
    <t>Set Up GitHub</t>
  </si>
  <si>
    <t>Create Gantt Chart</t>
  </si>
  <si>
    <t>Intro Paragraph</t>
  </si>
  <si>
    <t>Motivation and start terms</t>
  </si>
  <si>
    <t>Research platform/environment</t>
  </si>
  <si>
    <t>Look at raspberry pi's and supported languages</t>
  </si>
  <si>
    <t>Researched web servers and API's</t>
  </si>
  <si>
    <t>Research Servers and API's</t>
  </si>
  <si>
    <t>Chose terms, formated definitions, made refrences</t>
  </si>
  <si>
    <t>Days In</t>
  </si>
  <si>
    <t>Start Date</t>
  </si>
  <si>
    <t>Today</t>
  </si>
  <si>
    <t>End Date</t>
  </si>
  <si>
    <t>Days Left</t>
  </si>
  <si>
    <t>Delta</t>
  </si>
  <si>
    <t>Finished defining terms</t>
  </si>
  <si>
    <t>Class Completed</t>
  </si>
  <si>
    <t>Delta Days</t>
  </si>
  <si>
    <t>Created figure and did overview intro paragraph</t>
  </si>
  <si>
    <t>Create system context diagram and write supporting paragraph</t>
  </si>
  <si>
    <t>Started Use Case Diagram</t>
  </si>
  <si>
    <t>Finished use case diagram and set up use case sections</t>
  </si>
  <si>
    <t>Finish Use Case details</t>
  </si>
  <si>
    <t>Finishe last sections of Vision document</t>
  </si>
  <si>
    <t>Finished project plan setup</t>
  </si>
  <si>
    <t>Finish Intro</t>
  </si>
  <si>
    <t>Finished most of gantt chart, still needs review of details</t>
  </si>
  <si>
    <t>Finalize Gantt chart and put in document</t>
  </si>
  <si>
    <t>Finished WBS section</t>
  </si>
  <si>
    <t>Researched COCOMO</t>
  </si>
  <si>
    <t>Finished Cost estimate</t>
  </si>
  <si>
    <t>Finished elab plan</t>
  </si>
  <si>
    <t>Set up SQA document</t>
  </si>
  <si>
    <t>Set up Raspberry PI</t>
  </si>
  <si>
    <t>Finished document</t>
  </si>
  <si>
    <t>Create Receiver</t>
  </si>
  <si>
    <t>Create Test Sender</t>
  </si>
  <si>
    <t>Set up environements and started projects</t>
  </si>
  <si>
    <t>Started Receiver</t>
  </si>
  <si>
    <t>Started Sender</t>
  </si>
  <si>
    <t>Research Encryption</t>
  </si>
  <si>
    <t>Proof of Concept RSA Python</t>
  </si>
  <si>
    <t>Give Presentation</t>
  </si>
  <si>
    <t>Proof of Concept RSA Java</t>
  </si>
  <si>
    <t>Encrypted Communication Proof of Concept</t>
  </si>
  <si>
    <t>Null</t>
  </si>
  <si>
    <t>Set up encryption classes</t>
  </si>
  <si>
    <t>Set up sign/verify in java</t>
  </si>
  <si>
    <t>Architectural Design</t>
  </si>
  <si>
    <t>Test Plan</t>
  </si>
  <si>
    <t>Technical Inspection</t>
  </si>
  <si>
    <t>Prep work</t>
  </si>
  <si>
    <t>Evaluated schedule/made adjustments</t>
  </si>
  <si>
    <t>Revise Vision Document</t>
  </si>
  <si>
    <t>Revise Project Plan</t>
  </si>
  <si>
    <t>Formal Specification</t>
  </si>
  <si>
    <t>Perform Inspection</t>
  </si>
  <si>
    <t>Create Prototype</t>
  </si>
  <si>
    <t>Create Presentation</t>
  </si>
  <si>
    <t>Give presentation</t>
  </si>
  <si>
    <t>Component Design</t>
  </si>
  <si>
    <t>Code</t>
  </si>
  <si>
    <t>Testing</t>
  </si>
  <si>
    <t>User Manual</t>
  </si>
  <si>
    <t>Evaluation</t>
  </si>
  <si>
    <t>Develop Code</t>
  </si>
  <si>
    <t>Phase 1</t>
  </si>
  <si>
    <t>Phase 2</t>
  </si>
  <si>
    <t>Phase 3</t>
  </si>
  <si>
    <t>Todays Date</t>
  </si>
  <si>
    <t>All Phases</t>
  </si>
  <si>
    <t>Days Break</t>
  </si>
  <si>
    <t>Make presentation</t>
  </si>
  <si>
    <t>Play with encryption</t>
  </si>
  <si>
    <t>Final encryption tweaks for demo</t>
  </si>
  <si>
    <t>Email about feedback</t>
  </si>
  <si>
    <t>Review Possilbe Revisions</t>
  </si>
  <si>
    <t>Set Up Formal Spec</t>
  </si>
  <si>
    <t>Set up and look at Use</t>
  </si>
  <si>
    <t>Set Up Classes</t>
  </si>
  <si>
    <t>Set Up Associations</t>
  </si>
  <si>
    <t>Set Up Constraints</t>
  </si>
  <si>
    <t>Working on Classes</t>
  </si>
  <si>
    <t>Finishing up classes</t>
  </si>
  <si>
    <t>Finish Associations</t>
  </si>
  <si>
    <t>Decide on Constraints</t>
  </si>
  <si>
    <t>Finish Constraints</t>
  </si>
  <si>
    <t>Set Up Architectural Design</t>
  </si>
  <si>
    <t>Set up document</t>
  </si>
  <si>
    <t>Finish Section 2</t>
  </si>
  <si>
    <t>Finish Section 3</t>
  </si>
  <si>
    <t>Finish Section 4</t>
  </si>
  <si>
    <t>Finish Section 5</t>
  </si>
  <si>
    <t>Finish Section 1</t>
  </si>
  <si>
    <t>Finished component diagram and interface specification</t>
  </si>
  <si>
    <t>Finish section 2</t>
  </si>
  <si>
    <t>Finish Document</t>
  </si>
  <si>
    <t>Prep for Test Plan</t>
  </si>
  <si>
    <t>Set Up Document</t>
  </si>
  <si>
    <t>Finish Sections 1 - 8</t>
  </si>
  <si>
    <t>Finish Section 9-11</t>
  </si>
  <si>
    <t>Review Test plan document structure</t>
  </si>
  <si>
    <t>Finish Set UP</t>
  </si>
  <si>
    <t>Finish sections 1-8</t>
  </si>
  <si>
    <t>In Progress</t>
  </si>
  <si>
    <t>Finished document set up</t>
  </si>
  <si>
    <t>Pending</t>
  </si>
  <si>
    <t>Set Up Presentation</t>
  </si>
  <si>
    <t>Finish Presentation</t>
  </si>
  <si>
    <t>Finished setup/prep</t>
  </si>
  <si>
    <t>Creating Presentation</t>
  </si>
  <si>
    <t>Studied up on classes and modules, build user classes</t>
  </si>
  <si>
    <t>Setting up console control flow</t>
  </si>
  <si>
    <t>Finish conosle code for users</t>
  </si>
  <si>
    <t>Finish presentation</t>
  </si>
  <si>
    <t>Finish Prep</t>
  </si>
  <si>
    <t>Get techinical Inspection completed</t>
  </si>
  <si>
    <t>Prep and send out inspection and review Blakes</t>
  </si>
  <si>
    <t>Finish Assesment</t>
  </si>
  <si>
    <t>Assesment Evaluation</t>
  </si>
  <si>
    <t>Set Up User Manual</t>
  </si>
  <si>
    <t>Finish User Manual</t>
  </si>
  <si>
    <t>Set Up Project Evaluation</t>
  </si>
  <si>
    <t>Finish Evaluation</t>
  </si>
  <si>
    <t>Set Up Assesment Evaluation</t>
  </si>
  <si>
    <t>Write API</t>
  </si>
  <si>
    <t>Peform Testing</t>
  </si>
  <si>
    <t>Hours Total</t>
  </si>
  <si>
    <t>Phase 1 Hours Total</t>
  </si>
  <si>
    <t>Phase 2 Hours Total</t>
  </si>
  <si>
    <t>Phase3 Hours Total</t>
  </si>
  <si>
    <t>Phase 1 Total</t>
  </si>
  <si>
    <t>Total Total</t>
  </si>
  <si>
    <t>Phase 2 Total</t>
  </si>
  <si>
    <t>Phase 3 Total</t>
  </si>
  <si>
    <t>Phase</t>
  </si>
  <si>
    <t>Percent</t>
  </si>
  <si>
    <t>Estimation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</si>
</sst>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64" fontId="0" fillId="0" borderId="7" xfId="0" applyNumberFormat="1" applyBorder="1" applyAlignment="1">
      <alignment wrapText="1"/>
    </xf>
    <xf numFmtId="0" fontId="0" fillId="0" borderId="8" xfId="0" applyBorder="1"/>
    <xf numFmtId="164" fontId="0" fillId="0" borderId="9" xfId="0" applyNumberFormat="1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14" fontId="0" fillId="0" borderId="4" xfId="0" applyNumberFormat="1" applyBorder="1"/>
    <xf numFmtId="14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4" xfId="1" applyNumberFormat="1" applyFont="1" applyBorder="1"/>
    <xf numFmtId="0" fontId="0" fillId="0" borderId="7" xfId="0" applyFill="1" applyBorder="1" applyAlignment="1">
      <alignment wrapText="1"/>
    </xf>
    <xf numFmtId="165" fontId="0" fillId="0" borderId="4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1" applyNumberFormat="1" applyFont="1" applyBorder="1"/>
    <xf numFmtId="0" fontId="0" fillId="0" borderId="9" xfId="0" applyBorder="1"/>
    <xf numFmtId="164" fontId="0" fillId="0" borderId="0" xfId="1" applyNumberFormat="1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1 Burn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 Log'!$A$2:$A$97</c:f>
              <c:numCache>
                <c:formatCode>m/d/yyyy</c:formatCode>
                <c:ptCount val="96"/>
                <c:pt idx="0">
                  <c:v>42530</c:v>
                </c:pt>
                <c:pt idx="1">
                  <c:v>42534</c:v>
                </c:pt>
                <c:pt idx="2">
                  <c:v>42539</c:v>
                </c:pt>
                <c:pt idx="3">
                  <c:v>42539</c:v>
                </c:pt>
                <c:pt idx="4">
                  <c:v>42539</c:v>
                </c:pt>
                <c:pt idx="5">
                  <c:v>42540</c:v>
                </c:pt>
                <c:pt idx="6">
                  <c:v>42540</c:v>
                </c:pt>
                <c:pt idx="7">
                  <c:v>42540</c:v>
                </c:pt>
                <c:pt idx="8">
                  <c:v>42541</c:v>
                </c:pt>
                <c:pt idx="9">
                  <c:v>42541</c:v>
                </c:pt>
                <c:pt idx="10">
                  <c:v>42541</c:v>
                </c:pt>
                <c:pt idx="11">
                  <c:v>42542</c:v>
                </c:pt>
                <c:pt idx="12">
                  <c:v>42546</c:v>
                </c:pt>
                <c:pt idx="13">
                  <c:v>42546</c:v>
                </c:pt>
                <c:pt idx="14">
                  <c:v>42546</c:v>
                </c:pt>
                <c:pt idx="15">
                  <c:v>42547</c:v>
                </c:pt>
                <c:pt idx="16">
                  <c:v>42547</c:v>
                </c:pt>
                <c:pt idx="17">
                  <c:v>42548</c:v>
                </c:pt>
                <c:pt idx="18">
                  <c:v>42548</c:v>
                </c:pt>
                <c:pt idx="19">
                  <c:v>42548</c:v>
                </c:pt>
                <c:pt idx="20">
                  <c:v>42553</c:v>
                </c:pt>
                <c:pt idx="21">
                  <c:v>42553</c:v>
                </c:pt>
                <c:pt idx="22">
                  <c:v>42553</c:v>
                </c:pt>
                <c:pt idx="23">
                  <c:v>42554</c:v>
                </c:pt>
                <c:pt idx="24">
                  <c:v>42554</c:v>
                </c:pt>
                <c:pt idx="25">
                  <c:v>42554</c:v>
                </c:pt>
                <c:pt idx="26">
                  <c:v>42558</c:v>
                </c:pt>
                <c:pt idx="27">
                  <c:v>42560</c:v>
                </c:pt>
                <c:pt idx="28">
                  <c:v>42563</c:v>
                </c:pt>
                <c:pt idx="29">
                  <c:v>42563</c:v>
                </c:pt>
                <c:pt idx="30">
                  <c:v>42563</c:v>
                </c:pt>
                <c:pt idx="31">
                  <c:v>42565</c:v>
                </c:pt>
                <c:pt idx="32">
                  <c:v>42565</c:v>
                </c:pt>
                <c:pt idx="33">
                  <c:v>42574</c:v>
                </c:pt>
                <c:pt idx="34">
                  <c:v>42574</c:v>
                </c:pt>
                <c:pt idx="35">
                  <c:v>42575</c:v>
                </c:pt>
                <c:pt idx="36">
                  <c:v>42577</c:v>
                </c:pt>
                <c:pt idx="37">
                  <c:v>42582</c:v>
                </c:pt>
                <c:pt idx="38">
                  <c:v>42595</c:v>
                </c:pt>
                <c:pt idx="39">
                  <c:v>42604</c:v>
                </c:pt>
                <c:pt idx="40">
                  <c:v>42610</c:v>
                </c:pt>
                <c:pt idx="41">
                  <c:v>42612</c:v>
                </c:pt>
                <c:pt idx="42">
                  <c:v>42613</c:v>
                </c:pt>
                <c:pt idx="43">
                  <c:v>42614</c:v>
                </c:pt>
                <c:pt idx="44">
                  <c:v>42614</c:v>
                </c:pt>
                <c:pt idx="45">
                  <c:v>42618</c:v>
                </c:pt>
                <c:pt idx="46">
                  <c:v>42626</c:v>
                </c:pt>
                <c:pt idx="47">
                  <c:v>42626</c:v>
                </c:pt>
                <c:pt idx="48">
                  <c:v>42631</c:v>
                </c:pt>
                <c:pt idx="49">
                  <c:v>42632</c:v>
                </c:pt>
                <c:pt idx="50">
                  <c:v>42632</c:v>
                </c:pt>
                <c:pt idx="51">
                  <c:v>42632</c:v>
                </c:pt>
                <c:pt idx="52">
                  <c:v>42633</c:v>
                </c:pt>
                <c:pt idx="53">
                  <c:v>42633</c:v>
                </c:pt>
                <c:pt idx="54">
                  <c:v>42637</c:v>
                </c:pt>
                <c:pt idx="55">
                  <c:v>42637</c:v>
                </c:pt>
                <c:pt idx="56">
                  <c:v>42638</c:v>
                </c:pt>
                <c:pt idx="57">
                  <c:v>42638</c:v>
                </c:pt>
                <c:pt idx="58">
                  <c:v>42646</c:v>
                </c:pt>
                <c:pt idx="59">
                  <c:v>42646</c:v>
                </c:pt>
                <c:pt idx="60">
                  <c:v>42647</c:v>
                </c:pt>
                <c:pt idx="61">
                  <c:v>42653</c:v>
                </c:pt>
                <c:pt idx="62">
                  <c:v>42654</c:v>
                </c:pt>
                <c:pt idx="63">
                  <c:v>42659</c:v>
                </c:pt>
                <c:pt idx="64">
                  <c:v>42659</c:v>
                </c:pt>
                <c:pt idx="65">
                  <c:v>42661</c:v>
                </c:pt>
                <c:pt idx="66">
                  <c:v>42661</c:v>
                </c:pt>
                <c:pt idx="67">
                  <c:v>42664</c:v>
                </c:pt>
                <c:pt idx="68">
                  <c:v>42665</c:v>
                </c:pt>
                <c:pt idx="69">
                  <c:v>42666</c:v>
                </c:pt>
                <c:pt idx="70">
                  <c:v>42666</c:v>
                </c:pt>
                <c:pt idx="71">
                  <c:v>42667</c:v>
                </c:pt>
                <c:pt idx="72">
                  <c:v>42667</c:v>
                </c:pt>
                <c:pt idx="73">
                  <c:v>42679</c:v>
                </c:pt>
                <c:pt idx="74">
                  <c:v>42681</c:v>
                </c:pt>
                <c:pt idx="75">
                  <c:v>42682</c:v>
                </c:pt>
                <c:pt idx="76">
                  <c:v>42685</c:v>
                </c:pt>
                <c:pt idx="77">
                  <c:v>42687</c:v>
                </c:pt>
                <c:pt idx="78">
                  <c:v>42693</c:v>
                </c:pt>
                <c:pt idx="79">
                  <c:v>42694</c:v>
                </c:pt>
                <c:pt idx="80">
                  <c:v>42695</c:v>
                </c:pt>
                <c:pt idx="81">
                  <c:v>42697</c:v>
                </c:pt>
                <c:pt idx="82">
                  <c:v>42697</c:v>
                </c:pt>
                <c:pt idx="83">
                  <c:v>42698</c:v>
                </c:pt>
                <c:pt idx="84">
                  <c:v>42699</c:v>
                </c:pt>
                <c:pt idx="85">
                  <c:v>42699</c:v>
                </c:pt>
                <c:pt idx="86">
                  <c:v>42702</c:v>
                </c:pt>
                <c:pt idx="87">
                  <c:v>42704</c:v>
                </c:pt>
                <c:pt idx="88">
                  <c:v>42705</c:v>
                </c:pt>
                <c:pt idx="89">
                  <c:v>42707</c:v>
                </c:pt>
                <c:pt idx="90">
                  <c:v>42711</c:v>
                </c:pt>
                <c:pt idx="91">
                  <c:v>42711</c:v>
                </c:pt>
                <c:pt idx="92">
                  <c:v>42712</c:v>
                </c:pt>
                <c:pt idx="93">
                  <c:v>42714</c:v>
                </c:pt>
                <c:pt idx="94">
                  <c:v>42714</c:v>
                </c:pt>
                <c:pt idx="95">
                  <c:v>42714</c:v>
                </c:pt>
              </c:numCache>
            </c:numRef>
          </c:cat>
          <c:val>
            <c:numRef>
              <c:f>'Time Log'!$E$2:$E$97</c:f>
              <c:numCache>
                <c:formatCode>General</c:formatCode>
                <c:ptCount val="9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12</c:v>
                </c:pt>
                <c:pt idx="13">
                  <c:v>12.5</c:v>
                </c:pt>
                <c:pt idx="14">
                  <c:v>14</c:v>
                </c:pt>
                <c:pt idx="15">
                  <c:v>15</c:v>
                </c:pt>
                <c:pt idx="16">
                  <c:v>15.5</c:v>
                </c:pt>
                <c:pt idx="17">
                  <c:v>16</c:v>
                </c:pt>
                <c:pt idx="18">
                  <c:v>16.5</c:v>
                </c:pt>
                <c:pt idx="19">
                  <c:v>17.5</c:v>
                </c:pt>
                <c:pt idx="20">
                  <c:v>18</c:v>
                </c:pt>
                <c:pt idx="21">
                  <c:v>19.5</c:v>
                </c:pt>
                <c:pt idx="22">
                  <c:v>20</c:v>
                </c:pt>
                <c:pt idx="23">
                  <c:v>21</c:v>
                </c:pt>
                <c:pt idx="24">
                  <c:v>21.5</c:v>
                </c:pt>
                <c:pt idx="25">
                  <c:v>22</c:v>
                </c:pt>
                <c:pt idx="26">
                  <c:v>23</c:v>
                </c:pt>
                <c:pt idx="27">
                  <c:v>24.5</c:v>
                </c:pt>
                <c:pt idx="28">
                  <c:v>25</c:v>
                </c:pt>
                <c:pt idx="29">
                  <c:v>25.5</c:v>
                </c:pt>
                <c:pt idx="30">
                  <c:v>26</c:v>
                </c:pt>
                <c:pt idx="31">
                  <c:v>26.5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31</c:v>
                </c:pt>
                <c:pt idx="36">
                  <c:v>33</c:v>
                </c:pt>
                <c:pt idx="37">
                  <c:v>34.5</c:v>
                </c:pt>
                <c:pt idx="38">
                  <c:v>36.5</c:v>
                </c:pt>
                <c:pt idx="39">
                  <c:v>36.5</c:v>
                </c:pt>
                <c:pt idx="40">
                  <c:v>37.5</c:v>
                </c:pt>
                <c:pt idx="41">
                  <c:v>38.5</c:v>
                </c:pt>
                <c:pt idx="42">
                  <c:v>40.5</c:v>
                </c:pt>
                <c:pt idx="43">
                  <c:v>41.5</c:v>
                </c:pt>
                <c:pt idx="44">
                  <c:v>42.5</c:v>
                </c:pt>
                <c:pt idx="45">
                  <c:v>42.5</c:v>
                </c:pt>
                <c:pt idx="46">
                  <c:v>42.5</c:v>
                </c:pt>
                <c:pt idx="47">
                  <c:v>42.5</c:v>
                </c:pt>
                <c:pt idx="48">
                  <c:v>42.5</c:v>
                </c:pt>
                <c:pt idx="49">
                  <c:v>42.5</c:v>
                </c:pt>
                <c:pt idx="50">
                  <c:v>42.5</c:v>
                </c:pt>
                <c:pt idx="51">
                  <c:v>42.5</c:v>
                </c:pt>
                <c:pt idx="52">
                  <c:v>42.5</c:v>
                </c:pt>
                <c:pt idx="53">
                  <c:v>42.5</c:v>
                </c:pt>
                <c:pt idx="54">
                  <c:v>42.5</c:v>
                </c:pt>
                <c:pt idx="55">
                  <c:v>42.5</c:v>
                </c:pt>
                <c:pt idx="56">
                  <c:v>42.5</c:v>
                </c:pt>
                <c:pt idx="57">
                  <c:v>42.5</c:v>
                </c:pt>
                <c:pt idx="58">
                  <c:v>42.5</c:v>
                </c:pt>
                <c:pt idx="59">
                  <c:v>42.5</c:v>
                </c:pt>
                <c:pt idx="60">
                  <c:v>42.5</c:v>
                </c:pt>
                <c:pt idx="61">
                  <c:v>42.5</c:v>
                </c:pt>
                <c:pt idx="62">
                  <c:v>42.5</c:v>
                </c:pt>
                <c:pt idx="63">
                  <c:v>42.5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42.5</c:v>
                </c:pt>
                <c:pt idx="68">
                  <c:v>42.5</c:v>
                </c:pt>
                <c:pt idx="69">
                  <c:v>42.5</c:v>
                </c:pt>
                <c:pt idx="70">
                  <c:v>42.5</c:v>
                </c:pt>
                <c:pt idx="71">
                  <c:v>42.5</c:v>
                </c:pt>
                <c:pt idx="72">
                  <c:v>42.5</c:v>
                </c:pt>
                <c:pt idx="73">
                  <c:v>42.5</c:v>
                </c:pt>
                <c:pt idx="74">
                  <c:v>42.5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42.5</c:v>
                </c:pt>
                <c:pt idx="79">
                  <c:v>42.5</c:v>
                </c:pt>
                <c:pt idx="80">
                  <c:v>42.5</c:v>
                </c:pt>
                <c:pt idx="81">
                  <c:v>42.5</c:v>
                </c:pt>
                <c:pt idx="82">
                  <c:v>42.5</c:v>
                </c:pt>
                <c:pt idx="83">
                  <c:v>42.5</c:v>
                </c:pt>
                <c:pt idx="84">
                  <c:v>42.5</c:v>
                </c:pt>
                <c:pt idx="85">
                  <c:v>42.5</c:v>
                </c:pt>
                <c:pt idx="86">
                  <c:v>42.5</c:v>
                </c:pt>
                <c:pt idx="87">
                  <c:v>42.5</c:v>
                </c:pt>
                <c:pt idx="88">
                  <c:v>42.5</c:v>
                </c:pt>
                <c:pt idx="89">
                  <c:v>42.5</c:v>
                </c:pt>
                <c:pt idx="90">
                  <c:v>42.5</c:v>
                </c:pt>
                <c:pt idx="91">
                  <c:v>42.5</c:v>
                </c:pt>
                <c:pt idx="92">
                  <c:v>42.5</c:v>
                </c:pt>
                <c:pt idx="93">
                  <c:v>42.5</c:v>
                </c:pt>
                <c:pt idx="94">
                  <c:v>42.5</c:v>
                </c:pt>
                <c:pt idx="95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4-41D1-9041-51922C8789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 Log'!$A$2:$A$97</c:f>
              <c:numCache>
                <c:formatCode>m/d/yyyy</c:formatCode>
                <c:ptCount val="96"/>
                <c:pt idx="0">
                  <c:v>42530</c:v>
                </c:pt>
                <c:pt idx="1">
                  <c:v>42534</c:v>
                </c:pt>
                <c:pt idx="2">
                  <c:v>42539</c:v>
                </c:pt>
                <c:pt idx="3">
                  <c:v>42539</c:v>
                </c:pt>
                <c:pt idx="4">
                  <c:v>42539</c:v>
                </c:pt>
                <c:pt idx="5">
                  <c:v>42540</c:v>
                </c:pt>
                <c:pt idx="6">
                  <c:v>42540</c:v>
                </c:pt>
                <c:pt idx="7">
                  <c:v>42540</c:v>
                </c:pt>
                <c:pt idx="8">
                  <c:v>42541</c:v>
                </c:pt>
                <c:pt idx="9">
                  <c:v>42541</c:v>
                </c:pt>
                <c:pt idx="10">
                  <c:v>42541</c:v>
                </c:pt>
                <c:pt idx="11">
                  <c:v>42542</c:v>
                </c:pt>
                <c:pt idx="12">
                  <c:v>42546</c:v>
                </c:pt>
                <c:pt idx="13">
                  <c:v>42546</c:v>
                </c:pt>
                <c:pt idx="14">
                  <c:v>42546</c:v>
                </c:pt>
                <c:pt idx="15">
                  <c:v>42547</c:v>
                </c:pt>
                <c:pt idx="16">
                  <c:v>42547</c:v>
                </c:pt>
                <c:pt idx="17">
                  <c:v>42548</c:v>
                </c:pt>
                <c:pt idx="18">
                  <c:v>42548</c:v>
                </c:pt>
                <c:pt idx="19">
                  <c:v>42548</c:v>
                </c:pt>
                <c:pt idx="20">
                  <c:v>42553</c:v>
                </c:pt>
                <c:pt idx="21">
                  <c:v>42553</c:v>
                </c:pt>
                <c:pt idx="22">
                  <c:v>42553</c:v>
                </c:pt>
                <c:pt idx="23">
                  <c:v>42554</c:v>
                </c:pt>
                <c:pt idx="24">
                  <c:v>42554</c:v>
                </c:pt>
                <c:pt idx="25">
                  <c:v>42554</c:v>
                </c:pt>
                <c:pt idx="26">
                  <c:v>42558</c:v>
                </c:pt>
                <c:pt idx="27">
                  <c:v>42560</c:v>
                </c:pt>
                <c:pt idx="28">
                  <c:v>42563</c:v>
                </c:pt>
                <c:pt idx="29">
                  <c:v>42563</c:v>
                </c:pt>
                <c:pt idx="30">
                  <c:v>42563</c:v>
                </c:pt>
                <c:pt idx="31">
                  <c:v>42565</c:v>
                </c:pt>
                <c:pt idx="32">
                  <c:v>42565</c:v>
                </c:pt>
                <c:pt idx="33">
                  <c:v>42574</c:v>
                </c:pt>
                <c:pt idx="34">
                  <c:v>42574</c:v>
                </c:pt>
                <c:pt idx="35">
                  <c:v>42575</c:v>
                </c:pt>
                <c:pt idx="36">
                  <c:v>42577</c:v>
                </c:pt>
                <c:pt idx="37">
                  <c:v>42582</c:v>
                </c:pt>
                <c:pt idx="38">
                  <c:v>42595</c:v>
                </c:pt>
                <c:pt idx="39">
                  <c:v>42604</c:v>
                </c:pt>
                <c:pt idx="40">
                  <c:v>42610</c:v>
                </c:pt>
                <c:pt idx="41">
                  <c:v>42612</c:v>
                </c:pt>
                <c:pt idx="42">
                  <c:v>42613</c:v>
                </c:pt>
                <c:pt idx="43">
                  <c:v>42614</c:v>
                </c:pt>
                <c:pt idx="44">
                  <c:v>42614</c:v>
                </c:pt>
                <c:pt idx="45">
                  <c:v>42618</c:v>
                </c:pt>
                <c:pt idx="46">
                  <c:v>42626</c:v>
                </c:pt>
                <c:pt idx="47">
                  <c:v>42626</c:v>
                </c:pt>
                <c:pt idx="48">
                  <c:v>42631</c:v>
                </c:pt>
                <c:pt idx="49">
                  <c:v>42632</c:v>
                </c:pt>
                <c:pt idx="50">
                  <c:v>42632</c:v>
                </c:pt>
                <c:pt idx="51">
                  <c:v>42632</c:v>
                </c:pt>
                <c:pt idx="52">
                  <c:v>42633</c:v>
                </c:pt>
                <c:pt idx="53">
                  <c:v>42633</c:v>
                </c:pt>
                <c:pt idx="54">
                  <c:v>42637</c:v>
                </c:pt>
                <c:pt idx="55">
                  <c:v>42637</c:v>
                </c:pt>
                <c:pt idx="56">
                  <c:v>42638</c:v>
                </c:pt>
                <c:pt idx="57">
                  <c:v>42638</c:v>
                </c:pt>
                <c:pt idx="58">
                  <c:v>42646</c:v>
                </c:pt>
                <c:pt idx="59">
                  <c:v>42646</c:v>
                </c:pt>
                <c:pt idx="60">
                  <c:v>42647</c:v>
                </c:pt>
                <c:pt idx="61">
                  <c:v>42653</c:v>
                </c:pt>
                <c:pt idx="62">
                  <c:v>42654</c:v>
                </c:pt>
                <c:pt idx="63">
                  <c:v>42659</c:v>
                </c:pt>
                <c:pt idx="64">
                  <c:v>42659</c:v>
                </c:pt>
                <c:pt idx="65">
                  <c:v>42661</c:v>
                </c:pt>
                <c:pt idx="66">
                  <c:v>42661</c:v>
                </c:pt>
                <c:pt idx="67">
                  <c:v>42664</c:v>
                </c:pt>
                <c:pt idx="68">
                  <c:v>42665</c:v>
                </c:pt>
                <c:pt idx="69">
                  <c:v>42666</c:v>
                </c:pt>
                <c:pt idx="70">
                  <c:v>42666</c:v>
                </c:pt>
                <c:pt idx="71">
                  <c:v>42667</c:v>
                </c:pt>
                <c:pt idx="72">
                  <c:v>42667</c:v>
                </c:pt>
                <c:pt idx="73">
                  <c:v>42679</c:v>
                </c:pt>
                <c:pt idx="74">
                  <c:v>42681</c:v>
                </c:pt>
                <c:pt idx="75">
                  <c:v>42682</c:v>
                </c:pt>
                <c:pt idx="76">
                  <c:v>42685</c:v>
                </c:pt>
                <c:pt idx="77">
                  <c:v>42687</c:v>
                </c:pt>
                <c:pt idx="78">
                  <c:v>42693</c:v>
                </c:pt>
                <c:pt idx="79">
                  <c:v>42694</c:v>
                </c:pt>
                <c:pt idx="80">
                  <c:v>42695</c:v>
                </c:pt>
                <c:pt idx="81">
                  <c:v>42697</c:v>
                </c:pt>
                <c:pt idx="82">
                  <c:v>42697</c:v>
                </c:pt>
                <c:pt idx="83">
                  <c:v>42698</c:v>
                </c:pt>
                <c:pt idx="84">
                  <c:v>42699</c:v>
                </c:pt>
                <c:pt idx="85">
                  <c:v>42699</c:v>
                </c:pt>
                <c:pt idx="86">
                  <c:v>42702</c:v>
                </c:pt>
                <c:pt idx="87">
                  <c:v>42704</c:v>
                </c:pt>
                <c:pt idx="88">
                  <c:v>42705</c:v>
                </c:pt>
                <c:pt idx="89">
                  <c:v>42707</c:v>
                </c:pt>
                <c:pt idx="90">
                  <c:v>42711</c:v>
                </c:pt>
                <c:pt idx="91">
                  <c:v>42711</c:v>
                </c:pt>
                <c:pt idx="92">
                  <c:v>42712</c:v>
                </c:pt>
                <c:pt idx="93">
                  <c:v>42714</c:v>
                </c:pt>
                <c:pt idx="94">
                  <c:v>42714</c:v>
                </c:pt>
                <c:pt idx="95">
                  <c:v>42714</c:v>
                </c:pt>
              </c:numCache>
            </c:numRef>
          </c:cat>
          <c:val>
            <c:numRef>
              <c:f>'Time Log'!$I$2:$I$97</c:f>
              <c:numCache>
                <c:formatCode>General</c:formatCode>
                <c:ptCount val="96"/>
                <c:pt idx="0">
                  <c:v>42.5</c:v>
                </c:pt>
                <c:pt idx="1">
                  <c:v>42.5</c:v>
                </c:pt>
                <c:pt idx="2">
                  <c:v>42.5</c:v>
                </c:pt>
                <c:pt idx="3">
                  <c:v>42.5</c:v>
                </c:pt>
                <c:pt idx="4">
                  <c:v>42.5</c:v>
                </c:pt>
                <c:pt idx="5">
                  <c:v>42.5</c:v>
                </c:pt>
                <c:pt idx="6">
                  <c:v>42.5</c:v>
                </c:pt>
                <c:pt idx="7">
                  <c:v>42.5</c:v>
                </c:pt>
                <c:pt idx="8">
                  <c:v>42.5</c:v>
                </c:pt>
                <c:pt idx="9">
                  <c:v>42.5</c:v>
                </c:pt>
                <c:pt idx="10">
                  <c:v>42.5</c:v>
                </c:pt>
                <c:pt idx="11">
                  <c:v>42.5</c:v>
                </c:pt>
                <c:pt idx="12">
                  <c:v>42.5</c:v>
                </c:pt>
                <c:pt idx="13">
                  <c:v>42.5</c:v>
                </c:pt>
                <c:pt idx="14">
                  <c:v>42.5</c:v>
                </c:pt>
                <c:pt idx="15">
                  <c:v>42.5</c:v>
                </c:pt>
                <c:pt idx="16">
                  <c:v>42.5</c:v>
                </c:pt>
                <c:pt idx="17">
                  <c:v>42.5</c:v>
                </c:pt>
                <c:pt idx="18">
                  <c:v>42.5</c:v>
                </c:pt>
                <c:pt idx="19">
                  <c:v>42.5</c:v>
                </c:pt>
                <c:pt idx="20">
                  <c:v>42.5</c:v>
                </c:pt>
                <c:pt idx="21">
                  <c:v>42.5</c:v>
                </c:pt>
                <c:pt idx="22">
                  <c:v>42.5</c:v>
                </c:pt>
                <c:pt idx="23">
                  <c:v>42.5</c:v>
                </c:pt>
                <c:pt idx="24">
                  <c:v>42.5</c:v>
                </c:pt>
                <c:pt idx="25">
                  <c:v>42.5</c:v>
                </c:pt>
                <c:pt idx="26">
                  <c:v>42.5</c:v>
                </c:pt>
                <c:pt idx="27">
                  <c:v>42.5</c:v>
                </c:pt>
                <c:pt idx="28">
                  <c:v>42.5</c:v>
                </c:pt>
                <c:pt idx="29">
                  <c:v>42.5</c:v>
                </c:pt>
                <c:pt idx="30">
                  <c:v>42.5</c:v>
                </c:pt>
                <c:pt idx="31">
                  <c:v>42.5</c:v>
                </c:pt>
                <c:pt idx="32">
                  <c:v>42.5</c:v>
                </c:pt>
                <c:pt idx="33">
                  <c:v>42.5</c:v>
                </c:pt>
                <c:pt idx="34">
                  <c:v>42.5</c:v>
                </c:pt>
                <c:pt idx="35">
                  <c:v>42.5</c:v>
                </c:pt>
                <c:pt idx="36">
                  <c:v>42.5</c:v>
                </c:pt>
                <c:pt idx="37">
                  <c:v>42.5</c:v>
                </c:pt>
                <c:pt idx="38">
                  <c:v>42.5</c:v>
                </c:pt>
                <c:pt idx="39">
                  <c:v>42.5</c:v>
                </c:pt>
                <c:pt idx="40">
                  <c:v>42.5</c:v>
                </c:pt>
                <c:pt idx="41">
                  <c:v>42.5</c:v>
                </c:pt>
                <c:pt idx="42">
                  <c:v>42.5</c:v>
                </c:pt>
                <c:pt idx="43">
                  <c:v>42.5</c:v>
                </c:pt>
                <c:pt idx="44">
                  <c:v>42.5</c:v>
                </c:pt>
                <c:pt idx="45">
                  <c:v>42.5</c:v>
                </c:pt>
                <c:pt idx="46">
                  <c:v>42.5</c:v>
                </c:pt>
                <c:pt idx="47">
                  <c:v>42.5</c:v>
                </c:pt>
                <c:pt idx="48">
                  <c:v>42.5</c:v>
                </c:pt>
                <c:pt idx="49">
                  <c:v>42.5</c:v>
                </c:pt>
                <c:pt idx="50">
                  <c:v>42.5</c:v>
                </c:pt>
                <c:pt idx="51">
                  <c:v>42.5</c:v>
                </c:pt>
                <c:pt idx="52">
                  <c:v>42.5</c:v>
                </c:pt>
                <c:pt idx="53">
                  <c:v>42.5</c:v>
                </c:pt>
                <c:pt idx="54">
                  <c:v>42.5</c:v>
                </c:pt>
                <c:pt idx="55">
                  <c:v>42.5</c:v>
                </c:pt>
                <c:pt idx="56">
                  <c:v>42.5</c:v>
                </c:pt>
                <c:pt idx="57">
                  <c:v>42.5</c:v>
                </c:pt>
                <c:pt idx="58">
                  <c:v>42.5</c:v>
                </c:pt>
                <c:pt idx="59">
                  <c:v>42.5</c:v>
                </c:pt>
                <c:pt idx="60">
                  <c:v>42.5</c:v>
                </c:pt>
                <c:pt idx="61">
                  <c:v>42.5</c:v>
                </c:pt>
                <c:pt idx="62">
                  <c:v>42.5</c:v>
                </c:pt>
                <c:pt idx="63">
                  <c:v>42.5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42.5</c:v>
                </c:pt>
                <c:pt idx="68">
                  <c:v>42.5</c:v>
                </c:pt>
                <c:pt idx="69">
                  <c:v>42.5</c:v>
                </c:pt>
                <c:pt idx="70">
                  <c:v>42.5</c:v>
                </c:pt>
                <c:pt idx="71">
                  <c:v>42.5</c:v>
                </c:pt>
                <c:pt idx="72">
                  <c:v>42.5</c:v>
                </c:pt>
                <c:pt idx="73">
                  <c:v>42.5</c:v>
                </c:pt>
                <c:pt idx="74">
                  <c:v>42.5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42.5</c:v>
                </c:pt>
                <c:pt idx="79">
                  <c:v>42.5</c:v>
                </c:pt>
                <c:pt idx="80">
                  <c:v>42.5</c:v>
                </c:pt>
                <c:pt idx="81">
                  <c:v>42.5</c:v>
                </c:pt>
                <c:pt idx="82">
                  <c:v>42.5</c:v>
                </c:pt>
                <c:pt idx="83">
                  <c:v>42.5</c:v>
                </c:pt>
                <c:pt idx="84">
                  <c:v>42.5</c:v>
                </c:pt>
                <c:pt idx="85">
                  <c:v>42.5</c:v>
                </c:pt>
                <c:pt idx="86">
                  <c:v>42.5</c:v>
                </c:pt>
                <c:pt idx="87">
                  <c:v>42.5</c:v>
                </c:pt>
                <c:pt idx="88">
                  <c:v>42.5</c:v>
                </c:pt>
                <c:pt idx="89">
                  <c:v>42.5</c:v>
                </c:pt>
                <c:pt idx="90">
                  <c:v>42.5</c:v>
                </c:pt>
                <c:pt idx="91">
                  <c:v>42.5</c:v>
                </c:pt>
                <c:pt idx="92">
                  <c:v>42.5</c:v>
                </c:pt>
                <c:pt idx="93">
                  <c:v>42.5</c:v>
                </c:pt>
                <c:pt idx="94">
                  <c:v>42.5</c:v>
                </c:pt>
                <c:pt idx="95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4-41D1-9041-51922C878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761088"/>
        <c:axId val="678755512"/>
      </c:lineChart>
      <c:dateAx>
        <c:axId val="678761088"/>
        <c:scaling>
          <c:orientation val="minMax"/>
          <c:max val="4261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55512"/>
        <c:crosses val="autoZero"/>
        <c:auto val="1"/>
        <c:lblOffset val="100"/>
        <c:baseTimeUnit val="days"/>
      </c:dateAx>
      <c:valAx>
        <c:axId val="67875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6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2 Burn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 Log'!$A$2:$A$97</c:f>
              <c:numCache>
                <c:formatCode>m/d/yyyy</c:formatCode>
                <c:ptCount val="96"/>
                <c:pt idx="0">
                  <c:v>42530</c:v>
                </c:pt>
                <c:pt idx="1">
                  <c:v>42534</c:v>
                </c:pt>
                <c:pt idx="2">
                  <c:v>42539</c:v>
                </c:pt>
                <c:pt idx="3">
                  <c:v>42539</c:v>
                </c:pt>
                <c:pt idx="4">
                  <c:v>42539</c:v>
                </c:pt>
                <c:pt idx="5">
                  <c:v>42540</c:v>
                </c:pt>
                <c:pt idx="6">
                  <c:v>42540</c:v>
                </c:pt>
                <c:pt idx="7">
                  <c:v>42540</c:v>
                </c:pt>
                <c:pt idx="8">
                  <c:v>42541</c:v>
                </c:pt>
                <c:pt idx="9">
                  <c:v>42541</c:v>
                </c:pt>
                <c:pt idx="10">
                  <c:v>42541</c:v>
                </c:pt>
                <c:pt idx="11">
                  <c:v>42542</c:v>
                </c:pt>
                <c:pt idx="12">
                  <c:v>42546</c:v>
                </c:pt>
                <c:pt idx="13">
                  <c:v>42546</c:v>
                </c:pt>
                <c:pt idx="14">
                  <c:v>42546</c:v>
                </c:pt>
                <c:pt idx="15">
                  <c:v>42547</c:v>
                </c:pt>
                <c:pt idx="16">
                  <c:v>42547</c:v>
                </c:pt>
                <c:pt idx="17">
                  <c:v>42548</c:v>
                </c:pt>
                <c:pt idx="18">
                  <c:v>42548</c:v>
                </c:pt>
                <c:pt idx="19">
                  <c:v>42548</c:v>
                </c:pt>
                <c:pt idx="20">
                  <c:v>42553</c:v>
                </c:pt>
                <c:pt idx="21">
                  <c:v>42553</c:v>
                </c:pt>
                <c:pt idx="22">
                  <c:v>42553</c:v>
                </c:pt>
                <c:pt idx="23">
                  <c:v>42554</c:v>
                </c:pt>
                <c:pt idx="24">
                  <c:v>42554</c:v>
                </c:pt>
                <c:pt idx="25">
                  <c:v>42554</c:v>
                </c:pt>
                <c:pt idx="26">
                  <c:v>42558</c:v>
                </c:pt>
                <c:pt idx="27">
                  <c:v>42560</c:v>
                </c:pt>
                <c:pt idx="28">
                  <c:v>42563</c:v>
                </c:pt>
                <c:pt idx="29">
                  <c:v>42563</c:v>
                </c:pt>
                <c:pt idx="30">
                  <c:v>42563</c:v>
                </c:pt>
                <c:pt idx="31">
                  <c:v>42565</c:v>
                </c:pt>
                <c:pt idx="32">
                  <c:v>42565</c:v>
                </c:pt>
                <c:pt idx="33">
                  <c:v>42574</c:v>
                </c:pt>
                <c:pt idx="34">
                  <c:v>42574</c:v>
                </c:pt>
                <c:pt idx="35">
                  <c:v>42575</c:v>
                </c:pt>
                <c:pt idx="36">
                  <c:v>42577</c:v>
                </c:pt>
                <c:pt idx="37">
                  <c:v>42582</c:v>
                </c:pt>
                <c:pt idx="38">
                  <c:v>42595</c:v>
                </c:pt>
                <c:pt idx="39">
                  <c:v>42604</c:v>
                </c:pt>
                <c:pt idx="40">
                  <c:v>42610</c:v>
                </c:pt>
                <c:pt idx="41">
                  <c:v>42612</c:v>
                </c:pt>
                <c:pt idx="42">
                  <c:v>42613</c:v>
                </c:pt>
                <c:pt idx="43">
                  <c:v>42614</c:v>
                </c:pt>
                <c:pt idx="44">
                  <c:v>42614</c:v>
                </c:pt>
                <c:pt idx="45">
                  <c:v>42618</c:v>
                </c:pt>
                <c:pt idx="46">
                  <c:v>42626</c:v>
                </c:pt>
                <c:pt idx="47">
                  <c:v>42626</c:v>
                </c:pt>
                <c:pt idx="48">
                  <c:v>42631</c:v>
                </c:pt>
                <c:pt idx="49">
                  <c:v>42632</c:v>
                </c:pt>
                <c:pt idx="50">
                  <c:v>42632</c:v>
                </c:pt>
                <c:pt idx="51">
                  <c:v>42632</c:v>
                </c:pt>
                <c:pt idx="52">
                  <c:v>42633</c:v>
                </c:pt>
                <c:pt idx="53">
                  <c:v>42633</c:v>
                </c:pt>
                <c:pt idx="54">
                  <c:v>42637</c:v>
                </c:pt>
                <c:pt idx="55">
                  <c:v>42637</c:v>
                </c:pt>
                <c:pt idx="56">
                  <c:v>42638</c:v>
                </c:pt>
                <c:pt idx="57">
                  <c:v>42638</c:v>
                </c:pt>
                <c:pt idx="58">
                  <c:v>42646</c:v>
                </c:pt>
                <c:pt idx="59">
                  <c:v>42646</c:v>
                </c:pt>
                <c:pt idx="60">
                  <c:v>42647</c:v>
                </c:pt>
                <c:pt idx="61">
                  <c:v>42653</c:v>
                </c:pt>
                <c:pt idx="62">
                  <c:v>42654</c:v>
                </c:pt>
                <c:pt idx="63">
                  <c:v>42659</c:v>
                </c:pt>
                <c:pt idx="64">
                  <c:v>42659</c:v>
                </c:pt>
                <c:pt idx="65">
                  <c:v>42661</c:v>
                </c:pt>
                <c:pt idx="66">
                  <c:v>42661</c:v>
                </c:pt>
                <c:pt idx="67">
                  <c:v>42664</c:v>
                </c:pt>
                <c:pt idx="68">
                  <c:v>42665</c:v>
                </c:pt>
                <c:pt idx="69">
                  <c:v>42666</c:v>
                </c:pt>
                <c:pt idx="70">
                  <c:v>42666</c:v>
                </c:pt>
                <c:pt idx="71">
                  <c:v>42667</c:v>
                </c:pt>
                <c:pt idx="72">
                  <c:v>42667</c:v>
                </c:pt>
                <c:pt idx="73">
                  <c:v>42679</c:v>
                </c:pt>
                <c:pt idx="74">
                  <c:v>42681</c:v>
                </c:pt>
                <c:pt idx="75">
                  <c:v>42682</c:v>
                </c:pt>
                <c:pt idx="76">
                  <c:v>42685</c:v>
                </c:pt>
                <c:pt idx="77">
                  <c:v>42687</c:v>
                </c:pt>
                <c:pt idx="78">
                  <c:v>42693</c:v>
                </c:pt>
                <c:pt idx="79">
                  <c:v>42694</c:v>
                </c:pt>
                <c:pt idx="80">
                  <c:v>42695</c:v>
                </c:pt>
                <c:pt idx="81">
                  <c:v>42697</c:v>
                </c:pt>
                <c:pt idx="82">
                  <c:v>42697</c:v>
                </c:pt>
                <c:pt idx="83">
                  <c:v>42698</c:v>
                </c:pt>
                <c:pt idx="84">
                  <c:v>42699</c:v>
                </c:pt>
                <c:pt idx="85">
                  <c:v>42699</c:v>
                </c:pt>
                <c:pt idx="86">
                  <c:v>42702</c:v>
                </c:pt>
                <c:pt idx="87">
                  <c:v>42704</c:v>
                </c:pt>
                <c:pt idx="88">
                  <c:v>42705</c:v>
                </c:pt>
                <c:pt idx="89">
                  <c:v>42707</c:v>
                </c:pt>
                <c:pt idx="90">
                  <c:v>42711</c:v>
                </c:pt>
                <c:pt idx="91">
                  <c:v>42711</c:v>
                </c:pt>
                <c:pt idx="92">
                  <c:v>42712</c:v>
                </c:pt>
                <c:pt idx="93">
                  <c:v>42714</c:v>
                </c:pt>
                <c:pt idx="94">
                  <c:v>42714</c:v>
                </c:pt>
                <c:pt idx="95">
                  <c:v>42714</c:v>
                </c:pt>
              </c:numCache>
            </c:numRef>
          </c:cat>
          <c:val>
            <c:numRef>
              <c:f>'Time Log'!$F$2:$F$103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1.5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6.5</c:v>
                </c:pt>
                <c:pt idx="53">
                  <c:v>7</c:v>
                </c:pt>
                <c:pt idx="54">
                  <c:v>7.25</c:v>
                </c:pt>
                <c:pt idx="55">
                  <c:v>8.75</c:v>
                </c:pt>
                <c:pt idx="56">
                  <c:v>9.75</c:v>
                </c:pt>
                <c:pt idx="57">
                  <c:v>10.75</c:v>
                </c:pt>
                <c:pt idx="58">
                  <c:v>12.75</c:v>
                </c:pt>
                <c:pt idx="59">
                  <c:v>13.25</c:v>
                </c:pt>
                <c:pt idx="60">
                  <c:v>13.75</c:v>
                </c:pt>
                <c:pt idx="61">
                  <c:v>15.25</c:v>
                </c:pt>
                <c:pt idx="62">
                  <c:v>16.25</c:v>
                </c:pt>
                <c:pt idx="63">
                  <c:v>16.5</c:v>
                </c:pt>
                <c:pt idx="64">
                  <c:v>17</c:v>
                </c:pt>
                <c:pt idx="65">
                  <c:v>17.25</c:v>
                </c:pt>
                <c:pt idx="66">
                  <c:v>18.75</c:v>
                </c:pt>
                <c:pt idx="67">
                  <c:v>20.75</c:v>
                </c:pt>
                <c:pt idx="68">
                  <c:v>22.75</c:v>
                </c:pt>
                <c:pt idx="69">
                  <c:v>28.75</c:v>
                </c:pt>
                <c:pt idx="70">
                  <c:v>29.25</c:v>
                </c:pt>
                <c:pt idx="71">
                  <c:v>29.75</c:v>
                </c:pt>
                <c:pt idx="72">
                  <c:v>30.5</c:v>
                </c:pt>
                <c:pt idx="73">
                  <c:v>30.5</c:v>
                </c:pt>
                <c:pt idx="74">
                  <c:v>30.5</c:v>
                </c:pt>
                <c:pt idx="75">
                  <c:v>30.5</c:v>
                </c:pt>
                <c:pt idx="76">
                  <c:v>30.5</c:v>
                </c:pt>
                <c:pt idx="77">
                  <c:v>30.5</c:v>
                </c:pt>
                <c:pt idx="78">
                  <c:v>30.5</c:v>
                </c:pt>
                <c:pt idx="79">
                  <c:v>30.5</c:v>
                </c:pt>
                <c:pt idx="80">
                  <c:v>30.5</c:v>
                </c:pt>
                <c:pt idx="81">
                  <c:v>30.5</c:v>
                </c:pt>
                <c:pt idx="82">
                  <c:v>30.5</c:v>
                </c:pt>
                <c:pt idx="83">
                  <c:v>30.5</c:v>
                </c:pt>
                <c:pt idx="84">
                  <c:v>30.5</c:v>
                </c:pt>
                <c:pt idx="85">
                  <c:v>30.5</c:v>
                </c:pt>
                <c:pt idx="86">
                  <c:v>30.5</c:v>
                </c:pt>
                <c:pt idx="87">
                  <c:v>30.5</c:v>
                </c:pt>
                <c:pt idx="88">
                  <c:v>30.5</c:v>
                </c:pt>
                <c:pt idx="89">
                  <c:v>30.5</c:v>
                </c:pt>
                <c:pt idx="90">
                  <c:v>30.5</c:v>
                </c:pt>
                <c:pt idx="91">
                  <c:v>30.5</c:v>
                </c:pt>
                <c:pt idx="92">
                  <c:v>30.5</c:v>
                </c:pt>
                <c:pt idx="93">
                  <c:v>30.5</c:v>
                </c:pt>
                <c:pt idx="94">
                  <c:v>30.5</c:v>
                </c:pt>
                <c:pt idx="95">
                  <c:v>30.5</c:v>
                </c:pt>
                <c:pt idx="96">
                  <c:v>30.5</c:v>
                </c:pt>
                <c:pt idx="97">
                  <c:v>30.5</c:v>
                </c:pt>
                <c:pt idx="98">
                  <c:v>30.5</c:v>
                </c:pt>
                <c:pt idx="99">
                  <c:v>30.5</c:v>
                </c:pt>
                <c:pt idx="100">
                  <c:v>30.5</c:v>
                </c:pt>
                <c:pt idx="101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0-4FF8-A9D9-CBD7669589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 Log'!$A$2:$A$97</c:f>
              <c:numCache>
                <c:formatCode>m/d/yyyy</c:formatCode>
                <c:ptCount val="96"/>
                <c:pt idx="0">
                  <c:v>42530</c:v>
                </c:pt>
                <c:pt idx="1">
                  <c:v>42534</c:v>
                </c:pt>
                <c:pt idx="2">
                  <c:v>42539</c:v>
                </c:pt>
                <c:pt idx="3">
                  <c:v>42539</c:v>
                </c:pt>
                <c:pt idx="4">
                  <c:v>42539</c:v>
                </c:pt>
                <c:pt idx="5">
                  <c:v>42540</c:v>
                </c:pt>
                <c:pt idx="6">
                  <c:v>42540</c:v>
                </c:pt>
                <c:pt idx="7">
                  <c:v>42540</c:v>
                </c:pt>
                <c:pt idx="8">
                  <c:v>42541</c:v>
                </c:pt>
                <c:pt idx="9">
                  <c:v>42541</c:v>
                </c:pt>
                <c:pt idx="10">
                  <c:v>42541</c:v>
                </c:pt>
                <c:pt idx="11">
                  <c:v>42542</c:v>
                </c:pt>
                <c:pt idx="12">
                  <c:v>42546</c:v>
                </c:pt>
                <c:pt idx="13">
                  <c:v>42546</c:v>
                </c:pt>
                <c:pt idx="14">
                  <c:v>42546</c:v>
                </c:pt>
                <c:pt idx="15">
                  <c:v>42547</c:v>
                </c:pt>
                <c:pt idx="16">
                  <c:v>42547</c:v>
                </c:pt>
                <c:pt idx="17">
                  <c:v>42548</c:v>
                </c:pt>
                <c:pt idx="18">
                  <c:v>42548</c:v>
                </c:pt>
                <c:pt idx="19">
                  <c:v>42548</c:v>
                </c:pt>
                <c:pt idx="20">
                  <c:v>42553</c:v>
                </c:pt>
                <c:pt idx="21">
                  <c:v>42553</c:v>
                </c:pt>
                <c:pt idx="22">
                  <c:v>42553</c:v>
                </c:pt>
                <c:pt idx="23">
                  <c:v>42554</c:v>
                </c:pt>
                <c:pt idx="24">
                  <c:v>42554</c:v>
                </c:pt>
                <c:pt idx="25">
                  <c:v>42554</c:v>
                </c:pt>
                <c:pt idx="26">
                  <c:v>42558</c:v>
                </c:pt>
                <c:pt idx="27">
                  <c:v>42560</c:v>
                </c:pt>
                <c:pt idx="28">
                  <c:v>42563</c:v>
                </c:pt>
                <c:pt idx="29">
                  <c:v>42563</c:v>
                </c:pt>
                <c:pt idx="30">
                  <c:v>42563</c:v>
                </c:pt>
                <c:pt idx="31">
                  <c:v>42565</c:v>
                </c:pt>
                <c:pt idx="32">
                  <c:v>42565</c:v>
                </c:pt>
                <c:pt idx="33">
                  <c:v>42574</c:v>
                </c:pt>
                <c:pt idx="34">
                  <c:v>42574</c:v>
                </c:pt>
                <c:pt idx="35">
                  <c:v>42575</c:v>
                </c:pt>
                <c:pt idx="36">
                  <c:v>42577</c:v>
                </c:pt>
                <c:pt idx="37">
                  <c:v>42582</c:v>
                </c:pt>
                <c:pt idx="38">
                  <c:v>42595</c:v>
                </c:pt>
                <c:pt idx="39">
                  <c:v>42604</c:v>
                </c:pt>
                <c:pt idx="40">
                  <c:v>42610</c:v>
                </c:pt>
                <c:pt idx="41">
                  <c:v>42612</c:v>
                </c:pt>
                <c:pt idx="42">
                  <c:v>42613</c:v>
                </c:pt>
                <c:pt idx="43">
                  <c:v>42614</c:v>
                </c:pt>
                <c:pt idx="44">
                  <c:v>42614</c:v>
                </c:pt>
                <c:pt idx="45">
                  <c:v>42618</c:v>
                </c:pt>
                <c:pt idx="46">
                  <c:v>42626</c:v>
                </c:pt>
                <c:pt idx="47">
                  <c:v>42626</c:v>
                </c:pt>
                <c:pt idx="48">
                  <c:v>42631</c:v>
                </c:pt>
                <c:pt idx="49">
                  <c:v>42632</c:v>
                </c:pt>
                <c:pt idx="50">
                  <c:v>42632</c:v>
                </c:pt>
                <c:pt idx="51">
                  <c:v>42632</c:v>
                </c:pt>
                <c:pt idx="52">
                  <c:v>42633</c:v>
                </c:pt>
                <c:pt idx="53">
                  <c:v>42633</c:v>
                </c:pt>
                <c:pt idx="54">
                  <c:v>42637</c:v>
                </c:pt>
                <c:pt idx="55">
                  <c:v>42637</c:v>
                </c:pt>
                <c:pt idx="56">
                  <c:v>42638</c:v>
                </c:pt>
                <c:pt idx="57">
                  <c:v>42638</c:v>
                </c:pt>
                <c:pt idx="58">
                  <c:v>42646</c:v>
                </c:pt>
                <c:pt idx="59">
                  <c:v>42646</c:v>
                </c:pt>
                <c:pt idx="60">
                  <c:v>42647</c:v>
                </c:pt>
                <c:pt idx="61">
                  <c:v>42653</c:v>
                </c:pt>
                <c:pt idx="62">
                  <c:v>42654</c:v>
                </c:pt>
                <c:pt idx="63">
                  <c:v>42659</c:v>
                </c:pt>
                <c:pt idx="64">
                  <c:v>42659</c:v>
                </c:pt>
                <c:pt idx="65">
                  <c:v>42661</c:v>
                </c:pt>
                <c:pt idx="66">
                  <c:v>42661</c:v>
                </c:pt>
                <c:pt idx="67">
                  <c:v>42664</c:v>
                </c:pt>
                <c:pt idx="68">
                  <c:v>42665</c:v>
                </c:pt>
                <c:pt idx="69">
                  <c:v>42666</c:v>
                </c:pt>
                <c:pt idx="70">
                  <c:v>42666</c:v>
                </c:pt>
                <c:pt idx="71">
                  <c:v>42667</c:v>
                </c:pt>
                <c:pt idx="72">
                  <c:v>42667</c:v>
                </c:pt>
                <c:pt idx="73">
                  <c:v>42679</c:v>
                </c:pt>
                <c:pt idx="74">
                  <c:v>42681</c:v>
                </c:pt>
                <c:pt idx="75">
                  <c:v>42682</c:v>
                </c:pt>
                <c:pt idx="76">
                  <c:v>42685</c:v>
                </c:pt>
                <c:pt idx="77">
                  <c:v>42687</c:v>
                </c:pt>
                <c:pt idx="78">
                  <c:v>42693</c:v>
                </c:pt>
                <c:pt idx="79">
                  <c:v>42694</c:v>
                </c:pt>
                <c:pt idx="80">
                  <c:v>42695</c:v>
                </c:pt>
                <c:pt idx="81">
                  <c:v>42697</c:v>
                </c:pt>
                <c:pt idx="82">
                  <c:v>42697</c:v>
                </c:pt>
                <c:pt idx="83">
                  <c:v>42698</c:v>
                </c:pt>
                <c:pt idx="84">
                  <c:v>42699</c:v>
                </c:pt>
                <c:pt idx="85">
                  <c:v>42699</c:v>
                </c:pt>
                <c:pt idx="86">
                  <c:v>42702</c:v>
                </c:pt>
                <c:pt idx="87">
                  <c:v>42704</c:v>
                </c:pt>
                <c:pt idx="88">
                  <c:v>42705</c:v>
                </c:pt>
                <c:pt idx="89">
                  <c:v>42707</c:v>
                </c:pt>
                <c:pt idx="90">
                  <c:v>42711</c:v>
                </c:pt>
                <c:pt idx="91">
                  <c:v>42711</c:v>
                </c:pt>
                <c:pt idx="92">
                  <c:v>42712</c:v>
                </c:pt>
                <c:pt idx="93">
                  <c:v>42714</c:v>
                </c:pt>
                <c:pt idx="94">
                  <c:v>42714</c:v>
                </c:pt>
                <c:pt idx="95">
                  <c:v>42714</c:v>
                </c:pt>
              </c:numCache>
            </c:numRef>
          </c:cat>
          <c:val>
            <c:numRef>
              <c:f>'Time Log'!$J$2:$J$103</c:f>
              <c:numCache>
                <c:formatCode>General</c:formatCode>
                <c:ptCount val="102"/>
                <c:pt idx="0">
                  <c:v>30.5</c:v>
                </c:pt>
                <c:pt idx="1">
                  <c:v>30.5</c:v>
                </c:pt>
                <c:pt idx="2">
                  <c:v>30.5</c:v>
                </c:pt>
                <c:pt idx="3">
                  <c:v>30.5</c:v>
                </c:pt>
                <c:pt idx="4">
                  <c:v>30.5</c:v>
                </c:pt>
                <c:pt idx="5">
                  <c:v>30.5</c:v>
                </c:pt>
                <c:pt idx="6">
                  <c:v>30.5</c:v>
                </c:pt>
                <c:pt idx="7">
                  <c:v>30.5</c:v>
                </c:pt>
                <c:pt idx="8">
                  <c:v>30.5</c:v>
                </c:pt>
                <c:pt idx="9">
                  <c:v>30.5</c:v>
                </c:pt>
                <c:pt idx="10">
                  <c:v>30.5</c:v>
                </c:pt>
                <c:pt idx="11">
                  <c:v>30.5</c:v>
                </c:pt>
                <c:pt idx="12">
                  <c:v>30.5</c:v>
                </c:pt>
                <c:pt idx="13">
                  <c:v>30.5</c:v>
                </c:pt>
                <c:pt idx="14">
                  <c:v>30.5</c:v>
                </c:pt>
                <c:pt idx="15">
                  <c:v>30.5</c:v>
                </c:pt>
                <c:pt idx="16">
                  <c:v>30.5</c:v>
                </c:pt>
                <c:pt idx="17">
                  <c:v>30.5</c:v>
                </c:pt>
                <c:pt idx="18">
                  <c:v>30.5</c:v>
                </c:pt>
                <c:pt idx="19">
                  <c:v>30.5</c:v>
                </c:pt>
                <c:pt idx="20">
                  <c:v>30.5</c:v>
                </c:pt>
                <c:pt idx="21">
                  <c:v>30.5</c:v>
                </c:pt>
                <c:pt idx="22">
                  <c:v>30.5</c:v>
                </c:pt>
                <c:pt idx="23">
                  <c:v>30.5</c:v>
                </c:pt>
                <c:pt idx="24">
                  <c:v>30.5</c:v>
                </c:pt>
                <c:pt idx="25">
                  <c:v>30.5</c:v>
                </c:pt>
                <c:pt idx="26">
                  <c:v>30.5</c:v>
                </c:pt>
                <c:pt idx="27">
                  <c:v>30.5</c:v>
                </c:pt>
                <c:pt idx="28">
                  <c:v>30.5</c:v>
                </c:pt>
                <c:pt idx="29">
                  <c:v>30.5</c:v>
                </c:pt>
                <c:pt idx="30">
                  <c:v>30.5</c:v>
                </c:pt>
                <c:pt idx="31">
                  <c:v>30.5</c:v>
                </c:pt>
                <c:pt idx="32">
                  <c:v>30.5</c:v>
                </c:pt>
                <c:pt idx="33">
                  <c:v>30.5</c:v>
                </c:pt>
                <c:pt idx="34">
                  <c:v>30.5</c:v>
                </c:pt>
                <c:pt idx="35">
                  <c:v>30.5</c:v>
                </c:pt>
                <c:pt idx="36">
                  <c:v>30.5</c:v>
                </c:pt>
                <c:pt idx="37">
                  <c:v>30.5</c:v>
                </c:pt>
                <c:pt idx="38">
                  <c:v>30.5</c:v>
                </c:pt>
                <c:pt idx="39">
                  <c:v>30.5</c:v>
                </c:pt>
                <c:pt idx="40">
                  <c:v>30.5</c:v>
                </c:pt>
                <c:pt idx="41">
                  <c:v>30.5</c:v>
                </c:pt>
                <c:pt idx="42">
                  <c:v>30.5</c:v>
                </c:pt>
                <c:pt idx="43">
                  <c:v>30.5</c:v>
                </c:pt>
                <c:pt idx="44">
                  <c:v>30.5</c:v>
                </c:pt>
                <c:pt idx="45">
                  <c:v>30.5</c:v>
                </c:pt>
                <c:pt idx="46">
                  <c:v>30.5</c:v>
                </c:pt>
                <c:pt idx="47">
                  <c:v>30.5</c:v>
                </c:pt>
                <c:pt idx="48">
                  <c:v>30.5</c:v>
                </c:pt>
                <c:pt idx="49">
                  <c:v>30.5</c:v>
                </c:pt>
                <c:pt idx="50">
                  <c:v>30.5</c:v>
                </c:pt>
                <c:pt idx="51">
                  <c:v>30.5</c:v>
                </c:pt>
                <c:pt idx="52">
                  <c:v>30.5</c:v>
                </c:pt>
                <c:pt idx="53">
                  <c:v>30.5</c:v>
                </c:pt>
                <c:pt idx="54">
                  <c:v>30.5</c:v>
                </c:pt>
                <c:pt idx="55">
                  <c:v>30.5</c:v>
                </c:pt>
                <c:pt idx="56">
                  <c:v>30.5</c:v>
                </c:pt>
                <c:pt idx="57">
                  <c:v>30.5</c:v>
                </c:pt>
                <c:pt idx="58">
                  <c:v>30.5</c:v>
                </c:pt>
                <c:pt idx="59">
                  <c:v>30.5</c:v>
                </c:pt>
                <c:pt idx="60">
                  <c:v>30.5</c:v>
                </c:pt>
                <c:pt idx="61">
                  <c:v>30.5</c:v>
                </c:pt>
                <c:pt idx="62">
                  <c:v>30.5</c:v>
                </c:pt>
                <c:pt idx="63">
                  <c:v>30.5</c:v>
                </c:pt>
                <c:pt idx="64">
                  <c:v>30.5</c:v>
                </c:pt>
                <c:pt idx="65">
                  <c:v>30.5</c:v>
                </c:pt>
                <c:pt idx="66">
                  <c:v>30.5</c:v>
                </c:pt>
                <c:pt idx="67">
                  <c:v>30.5</c:v>
                </c:pt>
                <c:pt idx="68">
                  <c:v>30.5</c:v>
                </c:pt>
                <c:pt idx="69">
                  <c:v>30.5</c:v>
                </c:pt>
                <c:pt idx="70">
                  <c:v>30.5</c:v>
                </c:pt>
                <c:pt idx="71">
                  <c:v>30.5</c:v>
                </c:pt>
                <c:pt idx="72">
                  <c:v>30.5</c:v>
                </c:pt>
                <c:pt idx="73">
                  <c:v>30.5</c:v>
                </c:pt>
                <c:pt idx="74">
                  <c:v>30.5</c:v>
                </c:pt>
                <c:pt idx="75">
                  <c:v>30.5</c:v>
                </c:pt>
                <c:pt idx="76">
                  <c:v>30.5</c:v>
                </c:pt>
                <c:pt idx="77">
                  <c:v>30.5</c:v>
                </c:pt>
                <c:pt idx="78">
                  <c:v>30.5</c:v>
                </c:pt>
                <c:pt idx="79">
                  <c:v>30.5</c:v>
                </c:pt>
                <c:pt idx="80">
                  <c:v>30.5</c:v>
                </c:pt>
                <c:pt idx="81">
                  <c:v>30.5</c:v>
                </c:pt>
                <c:pt idx="82">
                  <c:v>30.5</c:v>
                </c:pt>
                <c:pt idx="83">
                  <c:v>30.5</c:v>
                </c:pt>
                <c:pt idx="84">
                  <c:v>30.5</c:v>
                </c:pt>
                <c:pt idx="85">
                  <c:v>30.5</c:v>
                </c:pt>
                <c:pt idx="86">
                  <c:v>30.5</c:v>
                </c:pt>
                <c:pt idx="87">
                  <c:v>30.5</c:v>
                </c:pt>
                <c:pt idx="88">
                  <c:v>30.5</c:v>
                </c:pt>
                <c:pt idx="89">
                  <c:v>30.5</c:v>
                </c:pt>
                <c:pt idx="90">
                  <c:v>30.5</c:v>
                </c:pt>
                <c:pt idx="91">
                  <c:v>30.5</c:v>
                </c:pt>
                <c:pt idx="92">
                  <c:v>30.5</c:v>
                </c:pt>
                <c:pt idx="93">
                  <c:v>30.5</c:v>
                </c:pt>
                <c:pt idx="94">
                  <c:v>30.5</c:v>
                </c:pt>
                <c:pt idx="95">
                  <c:v>30.5</c:v>
                </c:pt>
                <c:pt idx="96">
                  <c:v>30.5</c:v>
                </c:pt>
                <c:pt idx="97">
                  <c:v>30.5</c:v>
                </c:pt>
                <c:pt idx="98">
                  <c:v>30.5</c:v>
                </c:pt>
                <c:pt idx="99">
                  <c:v>30.5</c:v>
                </c:pt>
                <c:pt idx="100">
                  <c:v>30.5</c:v>
                </c:pt>
                <c:pt idx="101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0-4FF8-A9D9-CBD766958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164504"/>
        <c:axId val="692171064"/>
      </c:lineChart>
      <c:dateAx>
        <c:axId val="692164504"/>
        <c:scaling>
          <c:orientation val="minMax"/>
          <c:max val="42667"/>
          <c:min val="42604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71064"/>
        <c:crosses val="autoZero"/>
        <c:auto val="1"/>
        <c:lblOffset val="100"/>
        <c:baseTimeUnit val="days"/>
      </c:dateAx>
      <c:valAx>
        <c:axId val="69217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6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3 Burn</a:t>
            </a:r>
            <a:r>
              <a:rPr lang="en-US" baseline="0"/>
              <a:t> 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 Log'!$A$2:$A$103</c:f>
              <c:numCache>
                <c:formatCode>m/d/yyyy</c:formatCode>
                <c:ptCount val="102"/>
                <c:pt idx="0">
                  <c:v>42530</c:v>
                </c:pt>
                <c:pt idx="1">
                  <c:v>42534</c:v>
                </c:pt>
                <c:pt idx="2">
                  <c:v>42539</c:v>
                </c:pt>
                <c:pt idx="3">
                  <c:v>42539</c:v>
                </c:pt>
                <c:pt idx="4">
                  <c:v>42539</c:v>
                </c:pt>
                <c:pt idx="5">
                  <c:v>42540</c:v>
                </c:pt>
                <c:pt idx="6">
                  <c:v>42540</c:v>
                </c:pt>
                <c:pt idx="7">
                  <c:v>42540</c:v>
                </c:pt>
                <c:pt idx="8">
                  <c:v>42541</c:v>
                </c:pt>
                <c:pt idx="9">
                  <c:v>42541</c:v>
                </c:pt>
                <c:pt idx="10">
                  <c:v>42541</c:v>
                </c:pt>
                <c:pt idx="11">
                  <c:v>42542</c:v>
                </c:pt>
                <c:pt idx="12">
                  <c:v>42546</c:v>
                </c:pt>
                <c:pt idx="13">
                  <c:v>42546</c:v>
                </c:pt>
                <c:pt idx="14">
                  <c:v>42546</c:v>
                </c:pt>
                <c:pt idx="15">
                  <c:v>42547</c:v>
                </c:pt>
                <c:pt idx="16">
                  <c:v>42547</c:v>
                </c:pt>
                <c:pt idx="17">
                  <c:v>42548</c:v>
                </c:pt>
                <c:pt idx="18">
                  <c:v>42548</c:v>
                </c:pt>
                <c:pt idx="19">
                  <c:v>42548</c:v>
                </c:pt>
                <c:pt idx="20">
                  <c:v>42553</c:v>
                </c:pt>
                <c:pt idx="21">
                  <c:v>42553</c:v>
                </c:pt>
                <c:pt idx="22">
                  <c:v>42553</c:v>
                </c:pt>
                <c:pt idx="23">
                  <c:v>42554</c:v>
                </c:pt>
                <c:pt idx="24">
                  <c:v>42554</c:v>
                </c:pt>
                <c:pt idx="25">
                  <c:v>42554</c:v>
                </c:pt>
                <c:pt idx="26">
                  <c:v>42558</c:v>
                </c:pt>
                <c:pt idx="27">
                  <c:v>42560</c:v>
                </c:pt>
                <c:pt idx="28">
                  <c:v>42563</c:v>
                </c:pt>
                <c:pt idx="29">
                  <c:v>42563</c:v>
                </c:pt>
                <c:pt idx="30">
                  <c:v>42563</c:v>
                </c:pt>
                <c:pt idx="31">
                  <c:v>42565</c:v>
                </c:pt>
                <c:pt idx="32">
                  <c:v>42565</c:v>
                </c:pt>
                <c:pt idx="33">
                  <c:v>42574</c:v>
                </c:pt>
                <c:pt idx="34">
                  <c:v>42574</c:v>
                </c:pt>
                <c:pt idx="35">
                  <c:v>42575</c:v>
                </c:pt>
                <c:pt idx="36">
                  <c:v>42577</c:v>
                </c:pt>
                <c:pt idx="37">
                  <c:v>42582</c:v>
                </c:pt>
                <c:pt idx="38">
                  <c:v>42595</c:v>
                </c:pt>
                <c:pt idx="39">
                  <c:v>42604</c:v>
                </c:pt>
                <c:pt idx="40">
                  <c:v>42610</c:v>
                </c:pt>
                <c:pt idx="41">
                  <c:v>42612</c:v>
                </c:pt>
                <c:pt idx="42">
                  <c:v>42613</c:v>
                </c:pt>
                <c:pt idx="43">
                  <c:v>42614</c:v>
                </c:pt>
                <c:pt idx="44">
                  <c:v>42614</c:v>
                </c:pt>
                <c:pt idx="45">
                  <c:v>42618</c:v>
                </c:pt>
                <c:pt idx="46">
                  <c:v>42626</c:v>
                </c:pt>
                <c:pt idx="47">
                  <c:v>42626</c:v>
                </c:pt>
                <c:pt idx="48">
                  <c:v>42631</c:v>
                </c:pt>
                <c:pt idx="49">
                  <c:v>42632</c:v>
                </c:pt>
                <c:pt idx="50">
                  <c:v>42632</c:v>
                </c:pt>
                <c:pt idx="51">
                  <c:v>42632</c:v>
                </c:pt>
                <c:pt idx="52">
                  <c:v>42633</c:v>
                </c:pt>
                <c:pt idx="53">
                  <c:v>42633</c:v>
                </c:pt>
                <c:pt idx="54">
                  <c:v>42637</c:v>
                </c:pt>
                <c:pt idx="55">
                  <c:v>42637</c:v>
                </c:pt>
                <c:pt idx="56">
                  <c:v>42638</c:v>
                </c:pt>
                <c:pt idx="57">
                  <c:v>42638</c:v>
                </c:pt>
                <c:pt idx="58">
                  <c:v>42646</c:v>
                </c:pt>
                <c:pt idx="59">
                  <c:v>42646</c:v>
                </c:pt>
                <c:pt idx="60">
                  <c:v>42647</c:v>
                </c:pt>
                <c:pt idx="61">
                  <c:v>42653</c:v>
                </c:pt>
                <c:pt idx="62">
                  <c:v>42654</c:v>
                </c:pt>
                <c:pt idx="63">
                  <c:v>42659</c:v>
                </c:pt>
                <c:pt idx="64">
                  <c:v>42659</c:v>
                </c:pt>
                <c:pt idx="65">
                  <c:v>42661</c:v>
                </c:pt>
                <c:pt idx="66">
                  <c:v>42661</c:v>
                </c:pt>
                <c:pt idx="67">
                  <c:v>42664</c:v>
                </c:pt>
                <c:pt idx="68">
                  <c:v>42665</c:v>
                </c:pt>
                <c:pt idx="69">
                  <c:v>42666</c:v>
                </c:pt>
                <c:pt idx="70">
                  <c:v>42666</c:v>
                </c:pt>
                <c:pt idx="71">
                  <c:v>42667</c:v>
                </c:pt>
                <c:pt idx="72">
                  <c:v>42667</c:v>
                </c:pt>
                <c:pt idx="73">
                  <c:v>42679</c:v>
                </c:pt>
                <c:pt idx="74">
                  <c:v>42681</c:v>
                </c:pt>
                <c:pt idx="75">
                  <c:v>42682</c:v>
                </c:pt>
                <c:pt idx="76">
                  <c:v>42685</c:v>
                </c:pt>
                <c:pt idx="77">
                  <c:v>42687</c:v>
                </c:pt>
                <c:pt idx="78">
                  <c:v>42693</c:v>
                </c:pt>
                <c:pt idx="79">
                  <c:v>42694</c:v>
                </c:pt>
                <c:pt idx="80">
                  <c:v>42695</c:v>
                </c:pt>
                <c:pt idx="81">
                  <c:v>42697</c:v>
                </c:pt>
                <c:pt idx="82">
                  <c:v>42697</c:v>
                </c:pt>
                <c:pt idx="83">
                  <c:v>42698</c:v>
                </c:pt>
                <c:pt idx="84">
                  <c:v>42699</c:v>
                </c:pt>
                <c:pt idx="85">
                  <c:v>42699</c:v>
                </c:pt>
                <c:pt idx="86">
                  <c:v>42702</c:v>
                </c:pt>
                <c:pt idx="87">
                  <c:v>42704</c:v>
                </c:pt>
                <c:pt idx="88">
                  <c:v>42705</c:v>
                </c:pt>
                <c:pt idx="89">
                  <c:v>42707</c:v>
                </c:pt>
                <c:pt idx="90">
                  <c:v>42711</c:v>
                </c:pt>
                <c:pt idx="91">
                  <c:v>42711</c:v>
                </c:pt>
                <c:pt idx="92">
                  <c:v>42712</c:v>
                </c:pt>
                <c:pt idx="93">
                  <c:v>42714</c:v>
                </c:pt>
                <c:pt idx="94">
                  <c:v>42714</c:v>
                </c:pt>
                <c:pt idx="95">
                  <c:v>42714</c:v>
                </c:pt>
                <c:pt idx="96">
                  <c:v>42715</c:v>
                </c:pt>
                <c:pt idx="97">
                  <c:v>42715</c:v>
                </c:pt>
                <c:pt idx="98">
                  <c:v>42715</c:v>
                </c:pt>
                <c:pt idx="99">
                  <c:v>42716</c:v>
                </c:pt>
              </c:numCache>
            </c:numRef>
          </c:cat>
          <c:val>
            <c:numRef>
              <c:f>'Time Log'!$G$2:$G$103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4</c:v>
                </c:pt>
                <c:pt idx="76">
                  <c:v>8</c:v>
                </c:pt>
                <c:pt idx="77">
                  <c:v>10</c:v>
                </c:pt>
                <c:pt idx="78">
                  <c:v>11.5</c:v>
                </c:pt>
                <c:pt idx="79">
                  <c:v>13</c:v>
                </c:pt>
                <c:pt idx="80">
                  <c:v>14</c:v>
                </c:pt>
                <c:pt idx="81">
                  <c:v>16</c:v>
                </c:pt>
                <c:pt idx="82">
                  <c:v>19</c:v>
                </c:pt>
                <c:pt idx="83">
                  <c:v>19.5</c:v>
                </c:pt>
                <c:pt idx="84">
                  <c:v>20</c:v>
                </c:pt>
                <c:pt idx="85">
                  <c:v>20.5</c:v>
                </c:pt>
                <c:pt idx="86">
                  <c:v>22.5</c:v>
                </c:pt>
                <c:pt idx="87">
                  <c:v>24</c:v>
                </c:pt>
                <c:pt idx="88">
                  <c:v>25</c:v>
                </c:pt>
                <c:pt idx="89">
                  <c:v>28</c:v>
                </c:pt>
                <c:pt idx="90">
                  <c:v>29.5</c:v>
                </c:pt>
                <c:pt idx="91">
                  <c:v>31</c:v>
                </c:pt>
                <c:pt idx="92">
                  <c:v>31.5</c:v>
                </c:pt>
                <c:pt idx="93">
                  <c:v>33.5</c:v>
                </c:pt>
                <c:pt idx="94">
                  <c:v>34.5</c:v>
                </c:pt>
                <c:pt idx="95">
                  <c:v>36.5</c:v>
                </c:pt>
                <c:pt idx="96">
                  <c:v>37.5</c:v>
                </c:pt>
                <c:pt idx="97">
                  <c:v>39.5</c:v>
                </c:pt>
                <c:pt idx="98">
                  <c:v>40.5</c:v>
                </c:pt>
                <c:pt idx="99">
                  <c:v>41.5</c:v>
                </c:pt>
                <c:pt idx="100">
                  <c:v>41.5</c:v>
                </c:pt>
                <c:pt idx="101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7-47D9-9E9D-932AE84FF9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 Log'!$A$2:$A$103</c:f>
              <c:numCache>
                <c:formatCode>m/d/yyyy</c:formatCode>
                <c:ptCount val="102"/>
                <c:pt idx="0">
                  <c:v>42530</c:v>
                </c:pt>
                <c:pt idx="1">
                  <c:v>42534</c:v>
                </c:pt>
                <c:pt idx="2">
                  <c:v>42539</c:v>
                </c:pt>
                <c:pt idx="3">
                  <c:v>42539</c:v>
                </c:pt>
                <c:pt idx="4">
                  <c:v>42539</c:v>
                </c:pt>
                <c:pt idx="5">
                  <c:v>42540</c:v>
                </c:pt>
                <c:pt idx="6">
                  <c:v>42540</c:v>
                </c:pt>
                <c:pt idx="7">
                  <c:v>42540</c:v>
                </c:pt>
                <c:pt idx="8">
                  <c:v>42541</c:v>
                </c:pt>
                <c:pt idx="9">
                  <c:v>42541</c:v>
                </c:pt>
                <c:pt idx="10">
                  <c:v>42541</c:v>
                </c:pt>
                <c:pt idx="11">
                  <c:v>42542</c:v>
                </c:pt>
                <c:pt idx="12">
                  <c:v>42546</c:v>
                </c:pt>
                <c:pt idx="13">
                  <c:v>42546</c:v>
                </c:pt>
                <c:pt idx="14">
                  <c:v>42546</c:v>
                </c:pt>
                <c:pt idx="15">
                  <c:v>42547</c:v>
                </c:pt>
                <c:pt idx="16">
                  <c:v>42547</c:v>
                </c:pt>
                <c:pt idx="17">
                  <c:v>42548</c:v>
                </c:pt>
                <c:pt idx="18">
                  <c:v>42548</c:v>
                </c:pt>
                <c:pt idx="19">
                  <c:v>42548</c:v>
                </c:pt>
                <c:pt idx="20">
                  <c:v>42553</c:v>
                </c:pt>
                <c:pt idx="21">
                  <c:v>42553</c:v>
                </c:pt>
                <c:pt idx="22">
                  <c:v>42553</c:v>
                </c:pt>
                <c:pt idx="23">
                  <c:v>42554</c:v>
                </c:pt>
                <c:pt idx="24">
                  <c:v>42554</c:v>
                </c:pt>
                <c:pt idx="25">
                  <c:v>42554</c:v>
                </c:pt>
                <c:pt idx="26">
                  <c:v>42558</c:v>
                </c:pt>
                <c:pt idx="27">
                  <c:v>42560</c:v>
                </c:pt>
                <c:pt idx="28">
                  <c:v>42563</c:v>
                </c:pt>
                <c:pt idx="29">
                  <c:v>42563</c:v>
                </c:pt>
                <c:pt idx="30">
                  <c:v>42563</c:v>
                </c:pt>
                <c:pt idx="31">
                  <c:v>42565</c:v>
                </c:pt>
                <c:pt idx="32">
                  <c:v>42565</c:v>
                </c:pt>
                <c:pt idx="33">
                  <c:v>42574</c:v>
                </c:pt>
                <c:pt idx="34">
                  <c:v>42574</c:v>
                </c:pt>
                <c:pt idx="35">
                  <c:v>42575</c:v>
                </c:pt>
                <c:pt idx="36">
                  <c:v>42577</c:v>
                </c:pt>
                <c:pt idx="37">
                  <c:v>42582</c:v>
                </c:pt>
                <c:pt idx="38">
                  <c:v>42595</c:v>
                </c:pt>
                <c:pt idx="39">
                  <c:v>42604</c:v>
                </c:pt>
                <c:pt idx="40">
                  <c:v>42610</c:v>
                </c:pt>
                <c:pt idx="41">
                  <c:v>42612</c:v>
                </c:pt>
                <c:pt idx="42">
                  <c:v>42613</c:v>
                </c:pt>
                <c:pt idx="43">
                  <c:v>42614</c:v>
                </c:pt>
                <c:pt idx="44">
                  <c:v>42614</c:v>
                </c:pt>
                <c:pt idx="45">
                  <c:v>42618</c:v>
                </c:pt>
                <c:pt idx="46">
                  <c:v>42626</c:v>
                </c:pt>
                <c:pt idx="47">
                  <c:v>42626</c:v>
                </c:pt>
                <c:pt idx="48">
                  <c:v>42631</c:v>
                </c:pt>
                <c:pt idx="49">
                  <c:v>42632</c:v>
                </c:pt>
                <c:pt idx="50">
                  <c:v>42632</c:v>
                </c:pt>
                <c:pt idx="51">
                  <c:v>42632</c:v>
                </c:pt>
                <c:pt idx="52">
                  <c:v>42633</c:v>
                </c:pt>
                <c:pt idx="53">
                  <c:v>42633</c:v>
                </c:pt>
                <c:pt idx="54">
                  <c:v>42637</c:v>
                </c:pt>
                <c:pt idx="55">
                  <c:v>42637</c:v>
                </c:pt>
                <c:pt idx="56">
                  <c:v>42638</c:v>
                </c:pt>
                <c:pt idx="57">
                  <c:v>42638</c:v>
                </c:pt>
                <c:pt idx="58">
                  <c:v>42646</c:v>
                </c:pt>
                <c:pt idx="59">
                  <c:v>42646</c:v>
                </c:pt>
                <c:pt idx="60">
                  <c:v>42647</c:v>
                </c:pt>
                <c:pt idx="61">
                  <c:v>42653</c:v>
                </c:pt>
                <c:pt idx="62">
                  <c:v>42654</c:v>
                </c:pt>
                <c:pt idx="63">
                  <c:v>42659</c:v>
                </c:pt>
                <c:pt idx="64">
                  <c:v>42659</c:v>
                </c:pt>
                <c:pt idx="65">
                  <c:v>42661</c:v>
                </c:pt>
                <c:pt idx="66">
                  <c:v>42661</c:v>
                </c:pt>
                <c:pt idx="67">
                  <c:v>42664</c:v>
                </c:pt>
                <c:pt idx="68">
                  <c:v>42665</c:v>
                </c:pt>
                <c:pt idx="69">
                  <c:v>42666</c:v>
                </c:pt>
                <c:pt idx="70">
                  <c:v>42666</c:v>
                </c:pt>
                <c:pt idx="71">
                  <c:v>42667</c:v>
                </c:pt>
                <c:pt idx="72">
                  <c:v>42667</c:v>
                </c:pt>
                <c:pt idx="73">
                  <c:v>42679</c:v>
                </c:pt>
                <c:pt idx="74">
                  <c:v>42681</c:v>
                </c:pt>
                <c:pt idx="75">
                  <c:v>42682</c:v>
                </c:pt>
                <c:pt idx="76">
                  <c:v>42685</c:v>
                </c:pt>
                <c:pt idx="77">
                  <c:v>42687</c:v>
                </c:pt>
                <c:pt idx="78">
                  <c:v>42693</c:v>
                </c:pt>
                <c:pt idx="79">
                  <c:v>42694</c:v>
                </c:pt>
                <c:pt idx="80">
                  <c:v>42695</c:v>
                </c:pt>
                <c:pt idx="81">
                  <c:v>42697</c:v>
                </c:pt>
                <c:pt idx="82">
                  <c:v>42697</c:v>
                </c:pt>
                <c:pt idx="83">
                  <c:v>42698</c:v>
                </c:pt>
                <c:pt idx="84">
                  <c:v>42699</c:v>
                </c:pt>
                <c:pt idx="85">
                  <c:v>42699</c:v>
                </c:pt>
                <c:pt idx="86">
                  <c:v>42702</c:v>
                </c:pt>
                <c:pt idx="87">
                  <c:v>42704</c:v>
                </c:pt>
                <c:pt idx="88">
                  <c:v>42705</c:v>
                </c:pt>
                <c:pt idx="89">
                  <c:v>42707</c:v>
                </c:pt>
                <c:pt idx="90">
                  <c:v>42711</c:v>
                </c:pt>
                <c:pt idx="91">
                  <c:v>42711</c:v>
                </c:pt>
                <c:pt idx="92">
                  <c:v>42712</c:v>
                </c:pt>
                <c:pt idx="93">
                  <c:v>42714</c:v>
                </c:pt>
                <c:pt idx="94">
                  <c:v>42714</c:v>
                </c:pt>
                <c:pt idx="95">
                  <c:v>42714</c:v>
                </c:pt>
                <c:pt idx="96">
                  <c:v>42715</c:v>
                </c:pt>
                <c:pt idx="97">
                  <c:v>42715</c:v>
                </c:pt>
                <c:pt idx="98">
                  <c:v>42715</c:v>
                </c:pt>
                <c:pt idx="99">
                  <c:v>42716</c:v>
                </c:pt>
              </c:numCache>
            </c:numRef>
          </c:cat>
          <c:val>
            <c:numRef>
              <c:f>'Time Log'!$K$2:$K$103</c:f>
              <c:numCache>
                <c:formatCode>General</c:formatCode>
                <c:ptCount val="102"/>
                <c:pt idx="0">
                  <c:v>41.5</c:v>
                </c:pt>
                <c:pt idx="1">
                  <c:v>41.5</c:v>
                </c:pt>
                <c:pt idx="2">
                  <c:v>41.5</c:v>
                </c:pt>
                <c:pt idx="3">
                  <c:v>41.5</c:v>
                </c:pt>
                <c:pt idx="4">
                  <c:v>41.5</c:v>
                </c:pt>
                <c:pt idx="5">
                  <c:v>41.5</c:v>
                </c:pt>
                <c:pt idx="6">
                  <c:v>41.5</c:v>
                </c:pt>
                <c:pt idx="7">
                  <c:v>41.5</c:v>
                </c:pt>
                <c:pt idx="8">
                  <c:v>41.5</c:v>
                </c:pt>
                <c:pt idx="9">
                  <c:v>41.5</c:v>
                </c:pt>
                <c:pt idx="10">
                  <c:v>41.5</c:v>
                </c:pt>
                <c:pt idx="11">
                  <c:v>41.5</c:v>
                </c:pt>
                <c:pt idx="12">
                  <c:v>41.5</c:v>
                </c:pt>
                <c:pt idx="13">
                  <c:v>41.5</c:v>
                </c:pt>
                <c:pt idx="14">
                  <c:v>41.5</c:v>
                </c:pt>
                <c:pt idx="15">
                  <c:v>41.5</c:v>
                </c:pt>
                <c:pt idx="16">
                  <c:v>41.5</c:v>
                </c:pt>
                <c:pt idx="17">
                  <c:v>41.5</c:v>
                </c:pt>
                <c:pt idx="18">
                  <c:v>41.5</c:v>
                </c:pt>
                <c:pt idx="19">
                  <c:v>41.5</c:v>
                </c:pt>
                <c:pt idx="20">
                  <c:v>41.5</c:v>
                </c:pt>
                <c:pt idx="21">
                  <c:v>41.5</c:v>
                </c:pt>
                <c:pt idx="22">
                  <c:v>41.5</c:v>
                </c:pt>
                <c:pt idx="23">
                  <c:v>41.5</c:v>
                </c:pt>
                <c:pt idx="24">
                  <c:v>41.5</c:v>
                </c:pt>
                <c:pt idx="25">
                  <c:v>41.5</c:v>
                </c:pt>
                <c:pt idx="26">
                  <c:v>41.5</c:v>
                </c:pt>
                <c:pt idx="27">
                  <c:v>41.5</c:v>
                </c:pt>
                <c:pt idx="28">
                  <c:v>41.5</c:v>
                </c:pt>
                <c:pt idx="29">
                  <c:v>41.5</c:v>
                </c:pt>
                <c:pt idx="30">
                  <c:v>41.5</c:v>
                </c:pt>
                <c:pt idx="31">
                  <c:v>41.5</c:v>
                </c:pt>
                <c:pt idx="32">
                  <c:v>41.5</c:v>
                </c:pt>
                <c:pt idx="33">
                  <c:v>41.5</c:v>
                </c:pt>
                <c:pt idx="34">
                  <c:v>41.5</c:v>
                </c:pt>
                <c:pt idx="35">
                  <c:v>41.5</c:v>
                </c:pt>
                <c:pt idx="36">
                  <c:v>41.5</c:v>
                </c:pt>
                <c:pt idx="37">
                  <c:v>41.5</c:v>
                </c:pt>
                <c:pt idx="38">
                  <c:v>41.5</c:v>
                </c:pt>
                <c:pt idx="39">
                  <c:v>41.5</c:v>
                </c:pt>
                <c:pt idx="40">
                  <c:v>41.5</c:v>
                </c:pt>
                <c:pt idx="41">
                  <c:v>41.5</c:v>
                </c:pt>
                <c:pt idx="42">
                  <c:v>41.5</c:v>
                </c:pt>
                <c:pt idx="43">
                  <c:v>41.5</c:v>
                </c:pt>
                <c:pt idx="44">
                  <c:v>41.5</c:v>
                </c:pt>
                <c:pt idx="45">
                  <c:v>41.5</c:v>
                </c:pt>
                <c:pt idx="46">
                  <c:v>41.5</c:v>
                </c:pt>
                <c:pt idx="47">
                  <c:v>41.5</c:v>
                </c:pt>
                <c:pt idx="48">
                  <c:v>41.5</c:v>
                </c:pt>
                <c:pt idx="49">
                  <c:v>41.5</c:v>
                </c:pt>
                <c:pt idx="50">
                  <c:v>41.5</c:v>
                </c:pt>
                <c:pt idx="51">
                  <c:v>41.5</c:v>
                </c:pt>
                <c:pt idx="52">
                  <c:v>41.5</c:v>
                </c:pt>
                <c:pt idx="53">
                  <c:v>41.5</c:v>
                </c:pt>
                <c:pt idx="54">
                  <c:v>41.5</c:v>
                </c:pt>
                <c:pt idx="55">
                  <c:v>41.5</c:v>
                </c:pt>
                <c:pt idx="56">
                  <c:v>41.5</c:v>
                </c:pt>
                <c:pt idx="57">
                  <c:v>41.5</c:v>
                </c:pt>
                <c:pt idx="58">
                  <c:v>41.5</c:v>
                </c:pt>
                <c:pt idx="59">
                  <c:v>41.5</c:v>
                </c:pt>
                <c:pt idx="60">
                  <c:v>41.5</c:v>
                </c:pt>
                <c:pt idx="61">
                  <c:v>41.5</c:v>
                </c:pt>
                <c:pt idx="62">
                  <c:v>41.5</c:v>
                </c:pt>
                <c:pt idx="63">
                  <c:v>41.5</c:v>
                </c:pt>
                <c:pt idx="64">
                  <c:v>41.5</c:v>
                </c:pt>
                <c:pt idx="65">
                  <c:v>41.5</c:v>
                </c:pt>
                <c:pt idx="66">
                  <c:v>41.5</c:v>
                </c:pt>
                <c:pt idx="67">
                  <c:v>41.5</c:v>
                </c:pt>
                <c:pt idx="68">
                  <c:v>41.5</c:v>
                </c:pt>
                <c:pt idx="69">
                  <c:v>41.5</c:v>
                </c:pt>
                <c:pt idx="70">
                  <c:v>41.5</c:v>
                </c:pt>
                <c:pt idx="71">
                  <c:v>41.5</c:v>
                </c:pt>
                <c:pt idx="72">
                  <c:v>41.5</c:v>
                </c:pt>
                <c:pt idx="73">
                  <c:v>41.5</c:v>
                </c:pt>
                <c:pt idx="74">
                  <c:v>41.5</c:v>
                </c:pt>
                <c:pt idx="75">
                  <c:v>41.5</c:v>
                </c:pt>
                <c:pt idx="76">
                  <c:v>41.5</c:v>
                </c:pt>
                <c:pt idx="77">
                  <c:v>41.5</c:v>
                </c:pt>
                <c:pt idx="78">
                  <c:v>41.5</c:v>
                </c:pt>
                <c:pt idx="79">
                  <c:v>41.5</c:v>
                </c:pt>
                <c:pt idx="80">
                  <c:v>41.5</c:v>
                </c:pt>
                <c:pt idx="81">
                  <c:v>41.5</c:v>
                </c:pt>
                <c:pt idx="82">
                  <c:v>41.5</c:v>
                </c:pt>
                <c:pt idx="83">
                  <c:v>41.5</c:v>
                </c:pt>
                <c:pt idx="84">
                  <c:v>41.5</c:v>
                </c:pt>
                <c:pt idx="85">
                  <c:v>41.5</c:v>
                </c:pt>
                <c:pt idx="86">
                  <c:v>41.5</c:v>
                </c:pt>
                <c:pt idx="87">
                  <c:v>41.5</c:v>
                </c:pt>
                <c:pt idx="88">
                  <c:v>41.5</c:v>
                </c:pt>
                <c:pt idx="89">
                  <c:v>41.5</c:v>
                </c:pt>
                <c:pt idx="90">
                  <c:v>41.5</c:v>
                </c:pt>
                <c:pt idx="91">
                  <c:v>41.5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41.5</c:v>
                </c:pt>
                <c:pt idx="99">
                  <c:v>41.5</c:v>
                </c:pt>
                <c:pt idx="100">
                  <c:v>41.5</c:v>
                </c:pt>
                <c:pt idx="101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7-47D9-9E9D-932AE84F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172376"/>
        <c:axId val="692172704"/>
      </c:lineChart>
      <c:dateAx>
        <c:axId val="692172376"/>
        <c:scaling>
          <c:orientation val="minMax"/>
          <c:min val="42665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72704"/>
        <c:crosses val="autoZero"/>
        <c:auto val="1"/>
        <c:lblOffset val="100"/>
        <c:baseTimeUnit val="days"/>
      </c:dateAx>
      <c:valAx>
        <c:axId val="6921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7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Break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714-40C9-8E77-84D94BB1336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A714-40C9-8E77-84D94BB1336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A714-40C9-8E77-84D94BB133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'Project Overview'!$U$10:$U$12</c:f>
              <c:strCache>
                <c:ptCount val="3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</c:strCache>
            </c:strRef>
          </c:cat>
          <c:val>
            <c:numRef>
              <c:f>'Project Overview'!$V$10:$V$12</c:f>
              <c:numCache>
                <c:formatCode>0.0%</c:formatCode>
                <c:ptCount val="3"/>
                <c:pt idx="0">
                  <c:v>0.37117903930131002</c:v>
                </c:pt>
                <c:pt idx="1">
                  <c:v>0.26637554585152839</c:v>
                </c:pt>
                <c:pt idx="2">
                  <c:v>0.36244541484716158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4-40C9-8E77-84D94BB1336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Estimation Accuracy by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Overview'!$U$25</c:f>
              <c:strCache>
                <c:ptCount val="1"/>
                <c:pt idx="0">
                  <c:v>Phase 1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'Project Overview'!$V$25</c:f>
              <c:numCache>
                <c:formatCode>0.0%</c:formatCode>
                <c:ptCount val="1"/>
                <c:pt idx="0">
                  <c:v>1.1882352941176471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8-4C3D-B861-D40258DBFE6C}"/>
            </c:ext>
          </c:extLst>
        </c:ser>
        <c:ser>
          <c:idx val="1"/>
          <c:order val="1"/>
          <c:tx>
            <c:strRef>
              <c:f>'Project Overview'!$U$26</c:f>
              <c:strCache>
                <c:ptCount val="1"/>
                <c:pt idx="0">
                  <c:v>Phase 2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'Project Overview'!$V$26</c:f>
              <c:numCache>
                <c:formatCode>0.0%</c:formatCode>
                <c:ptCount val="1"/>
                <c:pt idx="0">
                  <c:v>1.1065573770491803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8-4C3D-B861-D40258DBFE6C}"/>
            </c:ext>
          </c:extLst>
        </c:ser>
        <c:ser>
          <c:idx val="2"/>
          <c:order val="2"/>
          <c:tx>
            <c:strRef>
              <c:f>'Project Overview'!$U$27</c:f>
              <c:strCache>
                <c:ptCount val="1"/>
                <c:pt idx="0">
                  <c:v>Phase 3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'Project Overview'!$V$27</c:f>
              <c:numCache>
                <c:formatCode>0.0%</c:formatCode>
                <c:ptCount val="1"/>
                <c:pt idx="0">
                  <c:v>0.77108433734939763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38-4C3D-B861-D40258DBF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684948336"/>
        <c:axId val="684949320"/>
      </c:barChart>
      <c:catAx>
        <c:axId val="68494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49320"/>
        <c:crosses val="autoZero"/>
        <c:auto val="0"/>
        <c:lblAlgn val="ctr"/>
        <c:lblOffset val="100"/>
        <c:noMultiLvlLbl val="0"/>
      </c:catAx>
      <c:valAx>
        <c:axId val="684949320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48336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1 Portfolio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6030-437B-9BD2-4E8A225BF037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030-437B-9BD2-4E8A225BF037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6030-437B-9BD2-4E8A225BF037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6030-437B-9BD2-4E8A225BF037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6030-437B-9BD2-4E8A225BF037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6030-437B-9BD2-4E8A225BF0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'Phase 1 Portfolio'!$A$2:$A$7</c:f>
              <c:strCache>
                <c:ptCount val="6"/>
                <c:pt idx="0">
                  <c:v>Misc</c:v>
                </c:pt>
                <c:pt idx="1">
                  <c:v>Vision Document</c:v>
                </c:pt>
                <c:pt idx="2">
                  <c:v>Project Plan</c:v>
                </c:pt>
                <c:pt idx="3">
                  <c:v>SQA Plan</c:v>
                </c:pt>
                <c:pt idx="4">
                  <c:v>Presentation</c:v>
                </c:pt>
                <c:pt idx="5">
                  <c:v>Prototype</c:v>
                </c:pt>
              </c:strCache>
            </c:strRef>
          </c:cat>
          <c:val>
            <c:numRef>
              <c:f>'Phase 1 Portfolio'!$B$2:$B$7</c:f>
              <c:numCache>
                <c:formatCode>General</c:formatCode>
                <c:ptCount val="6"/>
                <c:pt idx="0">
                  <c:v>11</c:v>
                </c:pt>
                <c:pt idx="1">
                  <c:v>7.5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030-437B-9BD2-4E8A225BF03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2 Portfolio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3B32-441B-8E88-1CAE3F017E05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3B32-441B-8E88-1CAE3F017E05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3B32-441B-8E88-1CAE3F017E05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3B32-441B-8E88-1CAE3F017E05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3B32-441B-8E88-1CAE3F017E05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3B32-441B-8E88-1CAE3F017E05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3B32-441B-8E88-1CAE3F017E05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3B32-441B-8E88-1CAE3F017E05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3B32-441B-8E88-1CAE3F017E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'Phase 2 Portfolio'!$A$2:$A$10</c:f>
              <c:strCache>
                <c:ptCount val="9"/>
                <c:pt idx="0">
                  <c:v>Misc</c:v>
                </c:pt>
                <c:pt idx="1">
                  <c:v>Vision Document</c:v>
                </c:pt>
                <c:pt idx="2">
                  <c:v>Project Plan</c:v>
                </c:pt>
                <c:pt idx="3">
                  <c:v>Formal Specification</c:v>
                </c:pt>
                <c:pt idx="4">
                  <c:v>Architectural Design</c:v>
                </c:pt>
                <c:pt idx="5">
                  <c:v>Test Plan</c:v>
                </c:pt>
                <c:pt idx="6">
                  <c:v>Technical Inspection</c:v>
                </c:pt>
                <c:pt idx="7">
                  <c:v>Prototype</c:v>
                </c:pt>
                <c:pt idx="8">
                  <c:v>Presentation</c:v>
                </c:pt>
              </c:strCache>
            </c:strRef>
          </c:cat>
          <c:val>
            <c:numRef>
              <c:f>'Phase 2 Portfolio'!$B$2:$B$10</c:f>
              <c:numCache>
                <c:formatCode>General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4.5</c:v>
                </c:pt>
                <c:pt idx="4">
                  <c:v>6.25</c:v>
                </c:pt>
                <c:pt idx="5">
                  <c:v>3.5</c:v>
                </c:pt>
                <c:pt idx="6">
                  <c:v>0.75</c:v>
                </c:pt>
                <c:pt idx="7">
                  <c:v>10</c:v>
                </c:pt>
                <c:pt idx="8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B32-441B-8E88-1CAE3F017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3 Portfolio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2CDF-4B6C-B20B-4CD685CA28B9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2CDF-4B6C-B20B-4CD685CA28B9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2CDF-4B6C-B20B-4CD685CA28B9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2CDF-4B6C-B20B-4CD685CA28B9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2CDF-4B6C-B20B-4CD685CA28B9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2CDF-4B6C-B20B-4CD685CA28B9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2CDF-4B6C-B20B-4CD685CA28B9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2CDF-4B6C-B20B-4CD685CA28B9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2CDF-4B6C-B20B-4CD685CA28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'Phase 3 Portfolio'!$A$2:$A$10</c:f>
              <c:strCache>
                <c:ptCount val="9"/>
                <c:pt idx="0">
                  <c:v>Misc</c:v>
                </c:pt>
                <c:pt idx="1">
                  <c:v>Component Design</c:v>
                </c:pt>
                <c:pt idx="2">
                  <c:v>Code</c:v>
                </c:pt>
                <c:pt idx="3">
                  <c:v>Testing</c:v>
                </c:pt>
                <c:pt idx="4">
                  <c:v>User Manual</c:v>
                </c:pt>
                <c:pt idx="5">
                  <c:v>Evaluation</c:v>
                </c:pt>
                <c:pt idx="6">
                  <c:v>Presentation</c:v>
                </c:pt>
                <c:pt idx="7">
                  <c:v>Technical Inspection</c:v>
                </c:pt>
                <c:pt idx="8">
                  <c:v>Assesment Evaluation</c:v>
                </c:pt>
              </c:strCache>
            </c:strRef>
          </c:cat>
          <c:val>
            <c:numRef>
              <c:f>'Phase 3 Portfolio'!$B$2:$B$10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21.5</c:v>
                </c:pt>
                <c:pt idx="3">
                  <c:v>2</c:v>
                </c:pt>
                <c:pt idx="4">
                  <c:v>3.5</c:v>
                </c:pt>
                <c:pt idx="5">
                  <c:v>2.5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CDF-4B6C-B20B-4CD685CA28B9}"/>
            </c:ext>
          </c:extLst>
        </c:ser>
        <c:ser>
          <c:idx val="1"/>
          <c:order val="1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4-2CDF-4B6C-B20B-4CD685CA28B9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6-2CDF-4B6C-B20B-4CD685CA28B9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8-2CDF-4B6C-B20B-4CD685CA28B9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A-2CDF-4B6C-B20B-4CD685CA28B9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C-2CDF-4B6C-B20B-4CD685CA28B9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E-2CDF-4B6C-B20B-4CD685CA28B9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0-2CDF-4B6C-B20B-4CD685CA28B9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2-2CDF-4B6C-B20B-4CD685CA28B9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4-2CDF-4B6C-B20B-4CD685CA28B9}"/>
              </c:ext>
            </c:extLst>
          </c:dPt>
          <c:cat>
            <c:strRef>
              <c:f>'Phase 3 Portfolio'!$A$2:$A$10</c:f>
              <c:strCache>
                <c:ptCount val="9"/>
                <c:pt idx="0">
                  <c:v>Misc</c:v>
                </c:pt>
                <c:pt idx="1">
                  <c:v>Component Design</c:v>
                </c:pt>
                <c:pt idx="2">
                  <c:v>Code</c:v>
                </c:pt>
                <c:pt idx="3">
                  <c:v>Testing</c:v>
                </c:pt>
                <c:pt idx="4">
                  <c:v>User Manual</c:v>
                </c:pt>
                <c:pt idx="5">
                  <c:v>Evaluation</c:v>
                </c:pt>
                <c:pt idx="6">
                  <c:v>Presentation</c:v>
                </c:pt>
                <c:pt idx="7">
                  <c:v>Technical Inspection</c:v>
                </c:pt>
                <c:pt idx="8">
                  <c:v>Assesment Evaluation</c:v>
                </c:pt>
              </c:strCache>
            </c:strRef>
          </c:cat>
          <c:val>
            <c:numRef>
              <c:f>'Phase 3 Portfolio'!$C$2:$C$10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CDF-4B6C-B20B-4CD685CA2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12</xdr:row>
      <xdr:rowOff>123825</xdr:rowOff>
    </xdr:from>
    <xdr:to>
      <xdr:col>11</xdr:col>
      <xdr:colOff>142874</xdr:colOff>
      <xdr:row>32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36</xdr:row>
      <xdr:rowOff>190499</xdr:rowOff>
    </xdr:from>
    <xdr:to>
      <xdr:col>11</xdr:col>
      <xdr:colOff>180975</xdr:colOff>
      <xdr:row>55</xdr:row>
      <xdr:rowOff>180974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59</xdr:row>
      <xdr:rowOff>0</xdr:rowOff>
    </xdr:from>
    <xdr:to>
      <xdr:col>11</xdr:col>
      <xdr:colOff>276224</xdr:colOff>
      <xdr:row>78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600075</xdr:colOff>
      <xdr:row>6</xdr:row>
      <xdr:rowOff>176212</xdr:rowOff>
    </xdr:from>
    <xdr:to>
      <xdr:col>18</xdr:col>
      <xdr:colOff>704850</xdr:colOff>
      <xdr:row>21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452437</xdr:colOff>
      <xdr:row>22</xdr:row>
      <xdr:rowOff>71437</xdr:rowOff>
    </xdr:from>
    <xdr:to>
      <xdr:col>18</xdr:col>
      <xdr:colOff>557212</xdr:colOff>
      <xdr:row>36</xdr:row>
      <xdr:rowOff>147637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428625</xdr:colOff>
      <xdr:row>39</xdr:row>
      <xdr:rowOff>57149</xdr:rowOff>
    </xdr:from>
    <xdr:to>
      <xdr:col>20</xdr:col>
      <xdr:colOff>476250</xdr:colOff>
      <xdr:row>59</xdr:row>
      <xdr:rowOff>28574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733425</xdr:colOff>
      <xdr:row>62</xdr:row>
      <xdr:rowOff>123824</xdr:rowOff>
    </xdr:from>
    <xdr:to>
      <xdr:col>22</xdr:col>
      <xdr:colOff>238125</xdr:colOff>
      <xdr:row>83</xdr:row>
      <xdr:rowOff>152399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476249</xdr:colOff>
      <xdr:row>86</xdr:row>
      <xdr:rowOff>190499</xdr:rowOff>
    </xdr:from>
    <xdr:to>
      <xdr:col>22</xdr:col>
      <xdr:colOff>190499</xdr:colOff>
      <xdr:row>110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>
      <pane ySplit="1" topLeftCell="A66" activePane="bottomLeft" state="frozen"/>
      <selection pane="bottomLeft" activeCell="D101" sqref="D101"/>
    </sheetView>
  </sheetViews>
  <sheetFormatPr defaultRowHeight="15" x14ac:dyDescent="0.25"/>
  <cols>
    <col min="1" max="1" width="12.85546875" style="2" customWidth="1"/>
    <col min="2" max="2" width="9.140625" style="23"/>
    <col min="3" max="3" width="11" style="23" customWidth="1"/>
    <col min="4" max="4" width="59.5703125" style="2" customWidth="1"/>
    <col min="5" max="7" width="18.42578125" bestFit="1" customWidth="1"/>
    <col min="8" max="8" width="11" bestFit="1" customWidth="1"/>
    <col min="9" max="11" width="12.5703125" bestFit="1" customWidth="1"/>
    <col min="12" max="12" width="10.28515625" bestFit="1" customWidth="1"/>
  </cols>
  <sheetData>
    <row r="1" spans="1:12" ht="15.75" thickBot="1" x14ac:dyDescent="0.3">
      <c r="A1" s="12" t="s">
        <v>0</v>
      </c>
      <c r="B1" s="26" t="s">
        <v>1</v>
      </c>
      <c r="C1" s="26" t="s">
        <v>2</v>
      </c>
      <c r="D1" s="15" t="s">
        <v>3</v>
      </c>
      <c r="E1" t="s">
        <v>167</v>
      </c>
      <c r="F1" t="s">
        <v>168</v>
      </c>
      <c r="G1" t="s">
        <v>169</v>
      </c>
      <c r="H1" t="s">
        <v>166</v>
      </c>
      <c r="I1" t="s">
        <v>170</v>
      </c>
      <c r="J1" t="s">
        <v>172</v>
      </c>
      <c r="K1" t="s">
        <v>173</v>
      </c>
      <c r="L1" t="s">
        <v>171</v>
      </c>
    </row>
    <row r="2" spans="1:12" x14ac:dyDescent="0.25">
      <c r="A2" s="16">
        <v>42530</v>
      </c>
      <c r="B2" s="21">
        <v>1</v>
      </c>
      <c r="C2" s="21">
        <v>1</v>
      </c>
      <c r="D2" s="5"/>
      <c r="E2">
        <f>B2</f>
        <v>1</v>
      </c>
      <c r="F2">
        <v>0</v>
      </c>
      <c r="G2">
        <v>0</v>
      </c>
      <c r="H2">
        <f>SUM(E2:G2)</f>
        <v>1</v>
      </c>
      <c r="I2">
        <f>'Project Overview'!$A$3+'Project Overview'!$B$3</f>
        <v>42.5</v>
      </c>
      <c r="J2">
        <f>'Project Overview'!$E$3+'Project Overview'!$F$3</f>
        <v>30.5</v>
      </c>
      <c r="K2">
        <f>'Project Overview'!$I$3+'Project Overview'!$J$3</f>
        <v>41.5</v>
      </c>
      <c r="L2">
        <f>SUM(I2:K2)</f>
        <v>114.5</v>
      </c>
    </row>
    <row r="3" spans="1:12" x14ac:dyDescent="0.25">
      <c r="A3" s="17">
        <v>42534</v>
      </c>
      <c r="B3" s="23">
        <v>2</v>
      </c>
      <c r="C3" s="23">
        <v>1</v>
      </c>
      <c r="E3">
        <f>IF(C3&lt;30,E2+B3,E2)</f>
        <v>3</v>
      </c>
      <c r="F3">
        <f>IF(AND(C3&gt;=30,C3&lt;70),F2+$B3,F2)</f>
        <v>0</v>
      </c>
      <c r="G3">
        <f>IF(C3&gt;=70,G2+$B3,G2)</f>
        <v>0</v>
      </c>
      <c r="H3">
        <f t="shared" ref="H3:H66" si="0">SUM(E3:G3)</f>
        <v>3</v>
      </c>
      <c r="I3">
        <f>I2</f>
        <v>42.5</v>
      </c>
      <c r="J3">
        <f>J2</f>
        <v>30.5</v>
      </c>
      <c r="K3">
        <f>K2</f>
        <v>41.5</v>
      </c>
      <c r="L3">
        <f t="shared" ref="L3:L66" si="1">SUM(I3:K3)</f>
        <v>114.5</v>
      </c>
    </row>
    <row r="4" spans="1:12" x14ac:dyDescent="0.25">
      <c r="A4" s="17">
        <v>42539</v>
      </c>
      <c r="B4" s="23">
        <v>2</v>
      </c>
      <c r="C4" s="23">
        <v>1</v>
      </c>
      <c r="E4">
        <f t="shared" ref="E4:E67" si="2">IF(C4&lt;30,E3+B4,E3)</f>
        <v>5</v>
      </c>
      <c r="F4">
        <f t="shared" ref="F4:F67" si="3">IF(AND(C4&gt;=30,C4&lt;70),F3+$B4,F3)</f>
        <v>0</v>
      </c>
      <c r="G4">
        <f t="shared" ref="G4:G67" si="4">IF(C4&gt;=70,G3+$B4,G3)</f>
        <v>0</v>
      </c>
      <c r="H4">
        <f t="shared" si="0"/>
        <v>5</v>
      </c>
      <c r="I4">
        <f t="shared" ref="I4:I67" si="5">I3</f>
        <v>42.5</v>
      </c>
      <c r="J4">
        <f t="shared" ref="J4:J67" si="6">J3</f>
        <v>30.5</v>
      </c>
      <c r="K4">
        <f t="shared" ref="K4:K67" si="7">K3</f>
        <v>41.5</v>
      </c>
      <c r="L4">
        <f t="shared" si="1"/>
        <v>114.5</v>
      </c>
    </row>
    <row r="5" spans="1:12" x14ac:dyDescent="0.25">
      <c r="A5" s="17">
        <v>42539</v>
      </c>
      <c r="B5" s="23">
        <v>1</v>
      </c>
      <c r="C5" s="23">
        <v>1</v>
      </c>
      <c r="D5" s="2" t="s">
        <v>39</v>
      </c>
      <c r="E5">
        <f t="shared" si="2"/>
        <v>6</v>
      </c>
      <c r="F5">
        <f t="shared" si="3"/>
        <v>0</v>
      </c>
      <c r="G5">
        <f t="shared" si="4"/>
        <v>0</v>
      </c>
      <c r="H5">
        <f t="shared" si="0"/>
        <v>6</v>
      </c>
      <c r="I5">
        <f t="shared" si="5"/>
        <v>42.5</v>
      </c>
      <c r="J5">
        <f t="shared" si="6"/>
        <v>30.5</v>
      </c>
      <c r="K5">
        <f t="shared" si="7"/>
        <v>41.5</v>
      </c>
      <c r="L5">
        <f t="shared" si="1"/>
        <v>114.5</v>
      </c>
    </row>
    <row r="6" spans="1:12" x14ac:dyDescent="0.25">
      <c r="A6" s="17">
        <v>42539</v>
      </c>
      <c r="B6" s="23">
        <v>0.5</v>
      </c>
      <c r="C6" s="23">
        <v>2</v>
      </c>
      <c r="E6">
        <f t="shared" si="2"/>
        <v>6.5</v>
      </c>
      <c r="F6">
        <f t="shared" si="3"/>
        <v>0</v>
      </c>
      <c r="G6">
        <f t="shared" si="4"/>
        <v>0</v>
      </c>
      <c r="H6">
        <f t="shared" si="0"/>
        <v>6.5</v>
      </c>
      <c r="I6">
        <f t="shared" si="5"/>
        <v>42.5</v>
      </c>
      <c r="J6">
        <f t="shared" si="6"/>
        <v>30.5</v>
      </c>
      <c r="K6">
        <f t="shared" si="7"/>
        <v>41.5</v>
      </c>
      <c r="L6">
        <f t="shared" si="1"/>
        <v>114.5</v>
      </c>
    </row>
    <row r="7" spans="1:12" x14ac:dyDescent="0.25">
      <c r="A7" s="17">
        <v>42540</v>
      </c>
      <c r="B7" s="23">
        <v>0.5</v>
      </c>
      <c r="C7" s="23">
        <v>8</v>
      </c>
      <c r="D7" s="2" t="s">
        <v>41</v>
      </c>
      <c r="E7">
        <f t="shared" si="2"/>
        <v>7</v>
      </c>
      <c r="F7">
        <f t="shared" si="3"/>
        <v>0</v>
      </c>
      <c r="G7">
        <f t="shared" si="4"/>
        <v>0</v>
      </c>
      <c r="H7">
        <f t="shared" si="0"/>
        <v>7</v>
      </c>
      <c r="I7">
        <f t="shared" si="5"/>
        <v>42.5</v>
      </c>
      <c r="J7">
        <f t="shared" si="6"/>
        <v>30.5</v>
      </c>
      <c r="K7">
        <f t="shared" si="7"/>
        <v>41.5</v>
      </c>
      <c r="L7">
        <f t="shared" si="1"/>
        <v>114.5</v>
      </c>
    </row>
    <row r="8" spans="1:12" x14ac:dyDescent="0.25">
      <c r="A8" s="17">
        <v>42540</v>
      </c>
      <c r="B8" s="23">
        <v>0.5</v>
      </c>
      <c r="C8" s="23">
        <v>8</v>
      </c>
      <c r="D8" s="2" t="s">
        <v>42</v>
      </c>
      <c r="E8">
        <f t="shared" si="2"/>
        <v>7.5</v>
      </c>
      <c r="F8">
        <f t="shared" si="3"/>
        <v>0</v>
      </c>
      <c r="G8">
        <f t="shared" si="4"/>
        <v>0</v>
      </c>
      <c r="H8">
        <f t="shared" si="0"/>
        <v>7.5</v>
      </c>
      <c r="I8">
        <f t="shared" si="5"/>
        <v>42.5</v>
      </c>
      <c r="J8">
        <f t="shared" si="6"/>
        <v>30.5</v>
      </c>
      <c r="K8">
        <f t="shared" si="7"/>
        <v>41.5</v>
      </c>
      <c r="L8">
        <f t="shared" si="1"/>
        <v>114.5</v>
      </c>
    </row>
    <row r="9" spans="1:12" x14ac:dyDescent="0.25">
      <c r="A9" s="17">
        <v>42540</v>
      </c>
      <c r="B9" s="23">
        <v>1</v>
      </c>
      <c r="C9" s="23">
        <v>19</v>
      </c>
      <c r="D9" s="2" t="s">
        <v>44</v>
      </c>
      <c r="E9">
        <f t="shared" si="2"/>
        <v>8.5</v>
      </c>
      <c r="F9">
        <f t="shared" si="3"/>
        <v>0</v>
      </c>
      <c r="G9">
        <f t="shared" si="4"/>
        <v>0</v>
      </c>
      <c r="H9">
        <f t="shared" si="0"/>
        <v>8.5</v>
      </c>
      <c r="I9">
        <f t="shared" si="5"/>
        <v>42.5</v>
      </c>
      <c r="J9">
        <f t="shared" si="6"/>
        <v>30.5</v>
      </c>
      <c r="K9">
        <f t="shared" si="7"/>
        <v>41.5</v>
      </c>
      <c r="L9">
        <f t="shared" si="1"/>
        <v>114.5</v>
      </c>
    </row>
    <row r="10" spans="1:12" x14ac:dyDescent="0.25">
      <c r="A10" s="17">
        <v>42541</v>
      </c>
      <c r="B10" s="23">
        <v>1</v>
      </c>
      <c r="C10" s="23">
        <v>20</v>
      </c>
      <c r="D10" s="2" t="s">
        <v>45</v>
      </c>
      <c r="E10">
        <f t="shared" si="2"/>
        <v>9.5</v>
      </c>
      <c r="F10">
        <f t="shared" si="3"/>
        <v>0</v>
      </c>
      <c r="G10">
        <f t="shared" si="4"/>
        <v>0</v>
      </c>
      <c r="H10">
        <f t="shared" si="0"/>
        <v>9.5</v>
      </c>
      <c r="I10">
        <f t="shared" si="5"/>
        <v>42.5</v>
      </c>
      <c r="J10">
        <f t="shared" si="6"/>
        <v>30.5</v>
      </c>
      <c r="K10">
        <f t="shared" si="7"/>
        <v>41.5</v>
      </c>
      <c r="L10">
        <f t="shared" si="1"/>
        <v>114.5</v>
      </c>
    </row>
    <row r="11" spans="1:12" x14ac:dyDescent="0.25">
      <c r="A11" s="17">
        <v>42541</v>
      </c>
      <c r="B11" s="23">
        <v>0.5</v>
      </c>
      <c r="C11" s="23">
        <v>8</v>
      </c>
      <c r="D11" s="2" t="s">
        <v>47</v>
      </c>
      <c r="E11">
        <f t="shared" si="2"/>
        <v>10</v>
      </c>
      <c r="F11">
        <f t="shared" si="3"/>
        <v>0</v>
      </c>
      <c r="G11">
        <f t="shared" si="4"/>
        <v>0</v>
      </c>
      <c r="H11">
        <f t="shared" si="0"/>
        <v>10</v>
      </c>
      <c r="I11">
        <f t="shared" si="5"/>
        <v>42.5</v>
      </c>
      <c r="J11">
        <f t="shared" si="6"/>
        <v>30.5</v>
      </c>
      <c r="K11">
        <f t="shared" si="7"/>
        <v>41.5</v>
      </c>
      <c r="L11">
        <f t="shared" si="1"/>
        <v>114.5</v>
      </c>
    </row>
    <row r="12" spans="1:12" x14ac:dyDescent="0.25">
      <c r="A12" s="17">
        <v>42541</v>
      </c>
      <c r="B12" s="23">
        <v>0.5</v>
      </c>
      <c r="C12" s="23">
        <v>8</v>
      </c>
      <c r="D12" s="2" t="s">
        <v>54</v>
      </c>
      <c r="E12">
        <f t="shared" si="2"/>
        <v>10.5</v>
      </c>
      <c r="F12">
        <f t="shared" si="3"/>
        <v>0</v>
      </c>
      <c r="G12">
        <f t="shared" si="4"/>
        <v>0</v>
      </c>
      <c r="H12">
        <f t="shared" si="0"/>
        <v>10.5</v>
      </c>
      <c r="I12">
        <f t="shared" si="5"/>
        <v>42.5</v>
      </c>
      <c r="J12">
        <f t="shared" si="6"/>
        <v>30.5</v>
      </c>
      <c r="K12">
        <f t="shared" si="7"/>
        <v>41.5</v>
      </c>
      <c r="L12">
        <f t="shared" si="1"/>
        <v>114.5</v>
      </c>
    </row>
    <row r="13" spans="1:12" x14ac:dyDescent="0.25">
      <c r="A13" s="17">
        <v>42542</v>
      </c>
      <c r="B13" s="23">
        <v>0.5</v>
      </c>
      <c r="C13" s="23">
        <v>9</v>
      </c>
      <c r="D13" s="2" t="s">
        <v>57</v>
      </c>
      <c r="E13">
        <f t="shared" si="2"/>
        <v>11</v>
      </c>
      <c r="F13">
        <f t="shared" si="3"/>
        <v>0</v>
      </c>
      <c r="G13">
        <f t="shared" si="4"/>
        <v>0</v>
      </c>
      <c r="H13">
        <f t="shared" si="0"/>
        <v>11</v>
      </c>
      <c r="I13">
        <f t="shared" si="5"/>
        <v>42.5</v>
      </c>
      <c r="J13">
        <f t="shared" si="6"/>
        <v>30.5</v>
      </c>
      <c r="K13">
        <f t="shared" si="7"/>
        <v>41.5</v>
      </c>
      <c r="L13">
        <f t="shared" si="1"/>
        <v>114.5</v>
      </c>
    </row>
    <row r="14" spans="1:12" x14ac:dyDescent="0.25">
      <c r="A14" s="17">
        <v>42546</v>
      </c>
      <c r="B14" s="23">
        <v>1</v>
      </c>
      <c r="C14" s="23">
        <v>9</v>
      </c>
      <c r="D14" s="2" t="s">
        <v>58</v>
      </c>
      <c r="E14">
        <f t="shared" si="2"/>
        <v>12</v>
      </c>
      <c r="F14">
        <f t="shared" si="3"/>
        <v>0</v>
      </c>
      <c r="G14">
        <f t="shared" si="4"/>
        <v>0</v>
      </c>
      <c r="H14">
        <f t="shared" si="0"/>
        <v>12</v>
      </c>
      <c r="I14">
        <f t="shared" si="5"/>
        <v>42.5</v>
      </c>
      <c r="J14">
        <f t="shared" si="6"/>
        <v>30.5</v>
      </c>
      <c r="K14">
        <f t="shared" si="7"/>
        <v>41.5</v>
      </c>
      <c r="L14">
        <f t="shared" si="1"/>
        <v>114.5</v>
      </c>
    </row>
    <row r="15" spans="1:12" x14ac:dyDescent="0.25">
      <c r="A15" s="17">
        <v>42546</v>
      </c>
      <c r="B15" s="23">
        <v>0.5</v>
      </c>
      <c r="C15" s="23">
        <v>10</v>
      </c>
      <c r="D15" s="2" t="s">
        <v>59</v>
      </c>
      <c r="E15">
        <f t="shared" si="2"/>
        <v>12.5</v>
      </c>
      <c r="F15">
        <f t="shared" si="3"/>
        <v>0</v>
      </c>
      <c r="G15">
        <f t="shared" si="4"/>
        <v>0</v>
      </c>
      <c r="H15">
        <f t="shared" si="0"/>
        <v>12.5</v>
      </c>
      <c r="I15">
        <f t="shared" si="5"/>
        <v>42.5</v>
      </c>
      <c r="J15">
        <f t="shared" si="6"/>
        <v>30.5</v>
      </c>
      <c r="K15">
        <f t="shared" si="7"/>
        <v>41.5</v>
      </c>
      <c r="L15">
        <f t="shared" si="1"/>
        <v>114.5</v>
      </c>
    </row>
    <row r="16" spans="1:12" x14ac:dyDescent="0.25">
      <c r="A16" s="17">
        <v>42546</v>
      </c>
      <c r="B16" s="23">
        <v>1.5</v>
      </c>
      <c r="C16" s="23">
        <v>10</v>
      </c>
      <c r="D16" s="2" t="s">
        <v>60</v>
      </c>
      <c r="E16">
        <f t="shared" si="2"/>
        <v>14</v>
      </c>
      <c r="F16">
        <f t="shared" si="3"/>
        <v>0</v>
      </c>
      <c r="G16">
        <f t="shared" si="4"/>
        <v>0</v>
      </c>
      <c r="H16">
        <f t="shared" si="0"/>
        <v>14</v>
      </c>
      <c r="I16">
        <f t="shared" si="5"/>
        <v>42.5</v>
      </c>
      <c r="J16">
        <f t="shared" si="6"/>
        <v>30.5</v>
      </c>
      <c r="K16">
        <f t="shared" si="7"/>
        <v>41.5</v>
      </c>
      <c r="L16">
        <f t="shared" si="1"/>
        <v>114.5</v>
      </c>
    </row>
    <row r="17" spans="1:12" x14ac:dyDescent="0.25">
      <c r="A17" s="17">
        <v>42547</v>
      </c>
      <c r="B17" s="23">
        <v>1</v>
      </c>
      <c r="C17" s="23">
        <v>10</v>
      </c>
      <c r="D17" s="2" t="s">
        <v>61</v>
      </c>
      <c r="E17">
        <f t="shared" si="2"/>
        <v>15</v>
      </c>
      <c r="F17">
        <f t="shared" si="3"/>
        <v>0</v>
      </c>
      <c r="G17">
        <f t="shared" si="4"/>
        <v>0</v>
      </c>
      <c r="H17">
        <f t="shared" si="0"/>
        <v>15</v>
      </c>
      <c r="I17">
        <f t="shared" si="5"/>
        <v>42.5</v>
      </c>
      <c r="J17">
        <f t="shared" si="6"/>
        <v>30.5</v>
      </c>
      <c r="K17">
        <f t="shared" si="7"/>
        <v>41.5</v>
      </c>
      <c r="L17">
        <f t="shared" si="1"/>
        <v>114.5</v>
      </c>
    </row>
    <row r="18" spans="1:12" x14ac:dyDescent="0.25">
      <c r="A18" s="17">
        <v>42547</v>
      </c>
      <c r="B18" s="23">
        <v>0.5</v>
      </c>
      <c r="C18" s="23">
        <v>11</v>
      </c>
      <c r="D18" s="2" t="s">
        <v>62</v>
      </c>
      <c r="E18">
        <f t="shared" si="2"/>
        <v>15.5</v>
      </c>
      <c r="F18">
        <f t="shared" si="3"/>
        <v>0</v>
      </c>
      <c r="G18">
        <f t="shared" si="4"/>
        <v>0</v>
      </c>
      <c r="H18">
        <f t="shared" si="0"/>
        <v>15.5</v>
      </c>
      <c r="I18">
        <f t="shared" si="5"/>
        <v>42.5</v>
      </c>
      <c r="J18">
        <f t="shared" si="6"/>
        <v>30.5</v>
      </c>
      <c r="K18">
        <f t="shared" si="7"/>
        <v>41.5</v>
      </c>
      <c r="L18">
        <f t="shared" si="1"/>
        <v>114.5</v>
      </c>
    </row>
    <row r="19" spans="1:12" x14ac:dyDescent="0.25">
      <c r="A19" s="17">
        <v>42548</v>
      </c>
      <c r="B19" s="23">
        <v>0.5</v>
      </c>
      <c r="C19" s="23">
        <v>3</v>
      </c>
      <c r="D19" s="2" t="s">
        <v>63</v>
      </c>
      <c r="E19">
        <f t="shared" si="2"/>
        <v>16</v>
      </c>
      <c r="F19">
        <f t="shared" si="3"/>
        <v>0</v>
      </c>
      <c r="G19">
        <f t="shared" si="4"/>
        <v>0</v>
      </c>
      <c r="H19">
        <f t="shared" si="0"/>
        <v>16</v>
      </c>
      <c r="I19">
        <f t="shared" si="5"/>
        <v>42.5</v>
      </c>
      <c r="J19">
        <f t="shared" si="6"/>
        <v>30.5</v>
      </c>
      <c r="K19">
        <f t="shared" si="7"/>
        <v>41.5</v>
      </c>
      <c r="L19">
        <f t="shared" si="1"/>
        <v>114.5</v>
      </c>
    </row>
    <row r="20" spans="1:12" x14ac:dyDescent="0.25">
      <c r="A20" s="17">
        <v>42548</v>
      </c>
      <c r="B20" s="23">
        <v>0.5</v>
      </c>
      <c r="C20" s="23">
        <v>12</v>
      </c>
      <c r="D20" s="2" t="s">
        <v>64</v>
      </c>
      <c r="E20">
        <f t="shared" si="2"/>
        <v>16.5</v>
      </c>
      <c r="F20">
        <f t="shared" si="3"/>
        <v>0</v>
      </c>
      <c r="G20">
        <f t="shared" si="4"/>
        <v>0</v>
      </c>
      <c r="H20">
        <f t="shared" si="0"/>
        <v>16.5</v>
      </c>
      <c r="I20">
        <f t="shared" si="5"/>
        <v>42.5</v>
      </c>
      <c r="J20">
        <f t="shared" si="6"/>
        <v>30.5</v>
      </c>
      <c r="K20">
        <f t="shared" si="7"/>
        <v>41.5</v>
      </c>
      <c r="L20">
        <f t="shared" si="1"/>
        <v>114.5</v>
      </c>
    </row>
    <row r="21" spans="1:12" x14ac:dyDescent="0.25">
      <c r="A21" s="17">
        <v>42548</v>
      </c>
      <c r="B21" s="23">
        <v>1</v>
      </c>
      <c r="C21" s="23">
        <v>18</v>
      </c>
      <c r="D21" s="2" t="s">
        <v>65</v>
      </c>
      <c r="E21">
        <f t="shared" si="2"/>
        <v>17.5</v>
      </c>
      <c r="F21">
        <f t="shared" si="3"/>
        <v>0</v>
      </c>
      <c r="G21">
        <f t="shared" si="4"/>
        <v>0</v>
      </c>
      <c r="H21">
        <f t="shared" si="0"/>
        <v>17.5</v>
      </c>
      <c r="I21">
        <f t="shared" si="5"/>
        <v>42.5</v>
      </c>
      <c r="J21">
        <f t="shared" si="6"/>
        <v>30.5</v>
      </c>
      <c r="K21">
        <f t="shared" si="7"/>
        <v>41.5</v>
      </c>
      <c r="L21">
        <f t="shared" si="1"/>
        <v>114.5</v>
      </c>
    </row>
    <row r="22" spans="1:12" x14ac:dyDescent="0.25">
      <c r="A22" s="17">
        <v>42553</v>
      </c>
      <c r="B22" s="23">
        <v>0.5</v>
      </c>
      <c r="C22" s="23">
        <v>18</v>
      </c>
      <c r="D22" s="2" t="s">
        <v>66</v>
      </c>
      <c r="E22">
        <f t="shared" si="2"/>
        <v>18</v>
      </c>
      <c r="F22">
        <f t="shared" si="3"/>
        <v>0</v>
      </c>
      <c r="G22">
        <f t="shared" si="4"/>
        <v>0</v>
      </c>
      <c r="H22">
        <f t="shared" si="0"/>
        <v>18</v>
      </c>
      <c r="I22">
        <f t="shared" si="5"/>
        <v>42.5</v>
      </c>
      <c r="J22">
        <f t="shared" si="6"/>
        <v>30.5</v>
      </c>
      <c r="K22">
        <f t="shared" si="7"/>
        <v>41.5</v>
      </c>
      <c r="L22">
        <f t="shared" si="1"/>
        <v>114.5</v>
      </c>
    </row>
    <row r="23" spans="1:12" x14ac:dyDescent="0.25">
      <c r="A23" s="17">
        <v>42553</v>
      </c>
      <c r="B23" s="23">
        <v>1.5</v>
      </c>
      <c r="C23" s="23">
        <v>13</v>
      </c>
      <c r="D23" s="2" t="s">
        <v>67</v>
      </c>
      <c r="E23">
        <f t="shared" si="2"/>
        <v>19.5</v>
      </c>
      <c r="F23">
        <f t="shared" si="3"/>
        <v>0</v>
      </c>
      <c r="G23">
        <f t="shared" si="4"/>
        <v>0</v>
      </c>
      <c r="H23">
        <f t="shared" si="0"/>
        <v>19.5</v>
      </c>
      <c r="I23">
        <f t="shared" si="5"/>
        <v>42.5</v>
      </c>
      <c r="J23">
        <f t="shared" si="6"/>
        <v>30.5</v>
      </c>
      <c r="K23">
        <f t="shared" si="7"/>
        <v>41.5</v>
      </c>
      <c r="L23">
        <f t="shared" si="1"/>
        <v>114.5</v>
      </c>
    </row>
    <row r="24" spans="1:12" x14ac:dyDescent="0.25">
      <c r="A24" s="17">
        <v>42553</v>
      </c>
      <c r="B24" s="23">
        <v>0.5</v>
      </c>
      <c r="C24" s="23">
        <v>14</v>
      </c>
      <c r="D24" s="2" t="s">
        <v>68</v>
      </c>
      <c r="E24">
        <f t="shared" si="2"/>
        <v>20</v>
      </c>
      <c r="F24">
        <f t="shared" si="3"/>
        <v>0</v>
      </c>
      <c r="G24">
        <f t="shared" si="4"/>
        <v>0</v>
      </c>
      <c r="H24">
        <f t="shared" si="0"/>
        <v>20</v>
      </c>
      <c r="I24">
        <f t="shared" si="5"/>
        <v>42.5</v>
      </c>
      <c r="J24">
        <f t="shared" si="6"/>
        <v>30.5</v>
      </c>
      <c r="K24">
        <f t="shared" si="7"/>
        <v>41.5</v>
      </c>
      <c r="L24">
        <f t="shared" si="1"/>
        <v>114.5</v>
      </c>
    </row>
    <row r="25" spans="1:12" x14ac:dyDescent="0.25">
      <c r="A25" s="17">
        <v>42554</v>
      </c>
      <c r="B25" s="23">
        <v>1</v>
      </c>
      <c r="C25" s="23">
        <v>14</v>
      </c>
      <c r="D25" s="2" t="s">
        <v>69</v>
      </c>
      <c r="E25">
        <f t="shared" si="2"/>
        <v>21</v>
      </c>
      <c r="F25">
        <f t="shared" si="3"/>
        <v>0</v>
      </c>
      <c r="G25">
        <f t="shared" si="4"/>
        <v>0</v>
      </c>
      <c r="H25">
        <f t="shared" si="0"/>
        <v>21</v>
      </c>
      <c r="I25">
        <f t="shared" si="5"/>
        <v>42.5</v>
      </c>
      <c r="J25">
        <f t="shared" si="6"/>
        <v>30.5</v>
      </c>
      <c r="K25">
        <f t="shared" si="7"/>
        <v>41.5</v>
      </c>
      <c r="L25">
        <f t="shared" si="1"/>
        <v>114.5</v>
      </c>
    </row>
    <row r="26" spans="1:12" x14ac:dyDescent="0.25">
      <c r="A26" s="17">
        <v>42554</v>
      </c>
      <c r="B26" s="23">
        <v>0.5</v>
      </c>
      <c r="C26" s="23">
        <v>15</v>
      </c>
      <c r="D26" s="2" t="s">
        <v>70</v>
      </c>
      <c r="E26">
        <f t="shared" si="2"/>
        <v>21.5</v>
      </c>
      <c r="F26">
        <f t="shared" si="3"/>
        <v>0</v>
      </c>
      <c r="G26">
        <f t="shared" si="4"/>
        <v>0</v>
      </c>
      <c r="H26">
        <f t="shared" si="0"/>
        <v>21.5</v>
      </c>
      <c r="I26">
        <f t="shared" si="5"/>
        <v>42.5</v>
      </c>
      <c r="J26">
        <f t="shared" si="6"/>
        <v>30.5</v>
      </c>
      <c r="K26">
        <f t="shared" si="7"/>
        <v>41.5</v>
      </c>
      <c r="L26">
        <f t="shared" si="1"/>
        <v>114.5</v>
      </c>
    </row>
    <row r="27" spans="1:12" x14ac:dyDescent="0.25">
      <c r="A27" s="17">
        <v>42554</v>
      </c>
      <c r="B27" s="23">
        <v>0.5</v>
      </c>
      <c r="C27" s="23">
        <v>4</v>
      </c>
      <c r="D27" s="2" t="s">
        <v>71</v>
      </c>
      <c r="E27">
        <f t="shared" si="2"/>
        <v>22</v>
      </c>
      <c r="F27">
        <f t="shared" si="3"/>
        <v>0</v>
      </c>
      <c r="G27">
        <f t="shared" si="4"/>
        <v>0</v>
      </c>
      <c r="H27">
        <f t="shared" si="0"/>
        <v>22</v>
      </c>
      <c r="I27">
        <f t="shared" si="5"/>
        <v>42.5</v>
      </c>
      <c r="J27">
        <f t="shared" si="6"/>
        <v>30.5</v>
      </c>
      <c r="K27">
        <f t="shared" si="7"/>
        <v>41.5</v>
      </c>
      <c r="L27">
        <f t="shared" si="1"/>
        <v>114.5</v>
      </c>
    </row>
    <row r="28" spans="1:12" x14ac:dyDescent="0.25">
      <c r="A28" s="17">
        <v>42558</v>
      </c>
      <c r="B28" s="23">
        <v>1</v>
      </c>
      <c r="C28" s="23">
        <v>19</v>
      </c>
      <c r="D28" s="2" t="s">
        <v>72</v>
      </c>
      <c r="E28">
        <f t="shared" si="2"/>
        <v>23</v>
      </c>
      <c r="F28">
        <f t="shared" si="3"/>
        <v>0</v>
      </c>
      <c r="G28">
        <f t="shared" si="4"/>
        <v>0</v>
      </c>
      <c r="H28">
        <f t="shared" si="0"/>
        <v>23</v>
      </c>
      <c r="I28">
        <f t="shared" si="5"/>
        <v>42.5</v>
      </c>
      <c r="J28">
        <f t="shared" si="6"/>
        <v>30.5</v>
      </c>
      <c r="K28">
        <f t="shared" si="7"/>
        <v>41.5</v>
      </c>
      <c r="L28">
        <f t="shared" si="1"/>
        <v>114.5</v>
      </c>
    </row>
    <row r="29" spans="1:12" x14ac:dyDescent="0.25">
      <c r="A29" s="17">
        <v>42560</v>
      </c>
      <c r="B29" s="23">
        <v>1.5</v>
      </c>
      <c r="C29" s="23">
        <v>16</v>
      </c>
      <c r="D29" s="2" t="s">
        <v>73</v>
      </c>
      <c r="E29">
        <f t="shared" si="2"/>
        <v>24.5</v>
      </c>
      <c r="F29">
        <f t="shared" si="3"/>
        <v>0</v>
      </c>
      <c r="G29">
        <f t="shared" si="4"/>
        <v>0</v>
      </c>
      <c r="H29">
        <f t="shared" si="0"/>
        <v>24.5</v>
      </c>
      <c r="I29">
        <f t="shared" si="5"/>
        <v>42.5</v>
      </c>
      <c r="J29">
        <f t="shared" si="6"/>
        <v>30.5</v>
      </c>
      <c r="K29">
        <f t="shared" si="7"/>
        <v>41.5</v>
      </c>
      <c r="L29">
        <f t="shared" si="1"/>
        <v>114.5</v>
      </c>
    </row>
    <row r="30" spans="1:12" x14ac:dyDescent="0.25">
      <c r="A30" s="17">
        <v>42563</v>
      </c>
      <c r="B30" s="23">
        <v>0.5</v>
      </c>
      <c r="C30" s="23">
        <v>7</v>
      </c>
      <c r="D30" s="2" t="s">
        <v>76</v>
      </c>
      <c r="E30">
        <f t="shared" si="2"/>
        <v>25</v>
      </c>
      <c r="F30">
        <f t="shared" si="3"/>
        <v>0</v>
      </c>
      <c r="G30">
        <f t="shared" si="4"/>
        <v>0</v>
      </c>
      <c r="H30">
        <f t="shared" si="0"/>
        <v>25</v>
      </c>
      <c r="I30">
        <f t="shared" si="5"/>
        <v>42.5</v>
      </c>
      <c r="J30">
        <f t="shared" si="6"/>
        <v>30.5</v>
      </c>
      <c r="K30">
        <f t="shared" si="7"/>
        <v>41.5</v>
      </c>
      <c r="L30">
        <f t="shared" si="1"/>
        <v>114.5</v>
      </c>
    </row>
    <row r="31" spans="1:12" x14ac:dyDescent="0.25">
      <c r="A31" s="17">
        <v>42563</v>
      </c>
      <c r="B31" s="23">
        <v>0.5</v>
      </c>
      <c r="C31" s="23">
        <v>21</v>
      </c>
      <c r="D31" s="2" t="s">
        <v>77</v>
      </c>
      <c r="E31">
        <f t="shared" si="2"/>
        <v>25.5</v>
      </c>
      <c r="F31">
        <f t="shared" si="3"/>
        <v>0</v>
      </c>
      <c r="G31">
        <f t="shared" si="4"/>
        <v>0</v>
      </c>
      <c r="H31">
        <f t="shared" si="0"/>
        <v>25.5</v>
      </c>
      <c r="I31">
        <f t="shared" si="5"/>
        <v>42.5</v>
      </c>
      <c r="J31">
        <f t="shared" si="6"/>
        <v>30.5</v>
      </c>
      <c r="K31">
        <f t="shared" si="7"/>
        <v>41.5</v>
      </c>
      <c r="L31">
        <f t="shared" si="1"/>
        <v>114.5</v>
      </c>
    </row>
    <row r="32" spans="1:12" x14ac:dyDescent="0.25">
      <c r="A32" s="17">
        <v>42563</v>
      </c>
      <c r="B32" s="23">
        <v>0.5</v>
      </c>
      <c r="C32" s="23">
        <v>22</v>
      </c>
      <c r="D32" s="2" t="s">
        <v>78</v>
      </c>
      <c r="E32">
        <f t="shared" si="2"/>
        <v>26</v>
      </c>
      <c r="F32">
        <f t="shared" si="3"/>
        <v>0</v>
      </c>
      <c r="G32">
        <f t="shared" si="4"/>
        <v>0</v>
      </c>
      <c r="H32">
        <f t="shared" si="0"/>
        <v>26</v>
      </c>
      <c r="I32">
        <f t="shared" si="5"/>
        <v>42.5</v>
      </c>
      <c r="J32">
        <f t="shared" si="6"/>
        <v>30.5</v>
      </c>
      <c r="K32">
        <f t="shared" si="7"/>
        <v>41.5</v>
      </c>
      <c r="L32">
        <f t="shared" si="1"/>
        <v>114.5</v>
      </c>
    </row>
    <row r="33" spans="1:12" x14ac:dyDescent="0.25">
      <c r="A33" s="17">
        <v>42565</v>
      </c>
      <c r="B33" s="23">
        <v>0.5</v>
      </c>
      <c r="C33" s="23">
        <v>21</v>
      </c>
      <c r="E33">
        <f t="shared" si="2"/>
        <v>26.5</v>
      </c>
      <c r="F33">
        <f t="shared" si="3"/>
        <v>0</v>
      </c>
      <c r="G33">
        <f t="shared" si="4"/>
        <v>0</v>
      </c>
      <c r="H33">
        <f t="shared" si="0"/>
        <v>26.5</v>
      </c>
      <c r="I33">
        <f t="shared" si="5"/>
        <v>42.5</v>
      </c>
      <c r="J33">
        <f t="shared" si="6"/>
        <v>30.5</v>
      </c>
      <c r="K33">
        <f t="shared" si="7"/>
        <v>41.5</v>
      </c>
      <c r="L33">
        <f t="shared" si="1"/>
        <v>114.5</v>
      </c>
    </row>
    <row r="34" spans="1:12" x14ac:dyDescent="0.25">
      <c r="A34" s="17">
        <v>42565</v>
      </c>
      <c r="B34" s="23">
        <v>0.5</v>
      </c>
      <c r="C34" s="23">
        <v>22</v>
      </c>
      <c r="E34">
        <f t="shared" si="2"/>
        <v>27</v>
      </c>
      <c r="F34">
        <f t="shared" si="3"/>
        <v>0</v>
      </c>
      <c r="G34">
        <f t="shared" si="4"/>
        <v>0</v>
      </c>
      <c r="H34">
        <f t="shared" si="0"/>
        <v>27</v>
      </c>
      <c r="I34">
        <f t="shared" si="5"/>
        <v>42.5</v>
      </c>
      <c r="J34">
        <f t="shared" si="6"/>
        <v>30.5</v>
      </c>
      <c r="K34">
        <f t="shared" si="7"/>
        <v>41.5</v>
      </c>
      <c r="L34">
        <f t="shared" si="1"/>
        <v>114.5</v>
      </c>
    </row>
    <row r="35" spans="1:12" x14ac:dyDescent="0.25">
      <c r="A35" s="17">
        <v>42574</v>
      </c>
      <c r="B35" s="23">
        <v>1</v>
      </c>
      <c r="C35" s="23">
        <v>21</v>
      </c>
      <c r="E35">
        <f t="shared" si="2"/>
        <v>28</v>
      </c>
      <c r="F35">
        <f t="shared" si="3"/>
        <v>0</v>
      </c>
      <c r="G35">
        <f t="shared" si="4"/>
        <v>0</v>
      </c>
      <c r="H35">
        <f t="shared" si="0"/>
        <v>28</v>
      </c>
      <c r="I35">
        <f t="shared" si="5"/>
        <v>42.5</v>
      </c>
      <c r="J35">
        <f t="shared" si="6"/>
        <v>30.5</v>
      </c>
      <c r="K35">
        <f t="shared" si="7"/>
        <v>41.5</v>
      </c>
      <c r="L35">
        <f t="shared" si="1"/>
        <v>114.5</v>
      </c>
    </row>
    <row r="36" spans="1:12" x14ac:dyDescent="0.25">
      <c r="A36" s="17">
        <v>42574</v>
      </c>
      <c r="B36" s="23">
        <v>1</v>
      </c>
      <c r="C36" s="23">
        <v>22</v>
      </c>
      <c r="E36">
        <f t="shared" si="2"/>
        <v>29</v>
      </c>
      <c r="F36">
        <f t="shared" si="3"/>
        <v>0</v>
      </c>
      <c r="G36">
        <f t="shared" si="4"/>
        <v>0</v>
      </c>
      <c r="H36">
        <f t="shared" si="0"/>
        <v>29</v>
      </c>
      <c r="I36">
        <f t="shared" si="5"/>
        <v>42.5</v>
      </c>
      <c r="J36">
        <f t="shared" si="6"/>
        <v>30.5</v>
      </c>
      <c r="K36">
        <f t="shared" si="7"/>
        <v>41.5</v>
      </c>
      <c r="L36">
        <f t="shared" si="1"/>
        <v>114.5</v>
      </c>
    </row>
    <row r="37" spans="1:12" x14ac:dyDescent="0.25">
      <c r="A37" s="17">
        <v>42575</v>
      </c>
      <c r="B37" s="23">
        <v>2</v>
      </c>
      <c r="C37" s="23">
        <v>23</v>
      </c>
      <c r="E37">
        <f t="shared" si="2"/>
        <v>31</v>
      </c>
      <c r="F37">
        <f t="shared" si="3"/>
        <v>0</v>
      </c>
      <c r="G37">
        <f t="shared" si="4"/>
        <v>0</v>
      </c>
      <c r="H37">
        <f t="shared" si="0"/>
        <v>31</v>
      </c>
      <c r="I37">
        <f t="shared" si="5"/>
        <v>42.5</v>
      </c>
      <c r="J37">
        <f t="shared" si="6"/>
        <v>30.5</v>
      </c>
      <c r="K37">
        <f t="shared" si="7"/>
        <v>41.5</v>
      </c>
      <c r="L37">
        <f t="shared" si="1"/>
        <v>114.5</v>
      </c>
    </row>
    <row r="38" spans="1:12" x14ac:dyDescent="0.25">
      <c r="A38" s="17">
        <v>42577</v>
      </c>
      <c r="B38" s="23">
        <v>2</v>
      </c>
      <c r="C38" s="23">
        <v>24</v>
      </c>
      <c r="E38">
        <f t="shared" si="2"/>
        <v>33</v>
      </c>
      <c r="F38">
        <f t="shared" si="3"/>
        <v>0</v>
      </c>
      <c r="G38">
        <f t="shared" si="4"/>
        <v>0</v>
      </c>
      <c r="H38">
        <f t="shared" si="0"/>
        <v>33</v>
      </c>
      <c r="I38">
        <f t="shared" si="5"/>
        <v>42.5</v>
      </c>
      <c r="J38">
        <f t="shared" si="6"/>
        <v>30.5</v>
      </c>
      <c r="K38">
        <f t="shared" si="7"/>
        <v>41.5</v>
      </c>
      <c r="L38">
        <f t="shared" si="1"/>
        <v>114.5</v>
      </c>
    </row>
    <row r="39" spans="1:12" x14ac:dyDescent="0.25">
      <c r="A39" s="17">
        <v>42582</v>
      </c>
      <c r="B39" s="23">
        <v>1.5</v>
      </c>
      <c r="C39" s="23">
        <v>26</v>
      </c>
      <c r="D39" s="2" t="s">
        <v>85</v>
      </c>
      <c r="E39">
        <f t="shared" si="2"/>
        <v>34.5</v>
      </c>
      <c r="F39">
        <f t="shared" si="3"/>
        <v>0</v>
      </c>
      <c r="G39">
        <f t="shared" si="4"/>
        <v>0</v>
      </c>
      <c r="H39">
        <f t="shared" si="0"/>
        <v>34.5</v>
      </c>
      <c r="I39">
        <f t="shared" si="5"/>
        <v>42.5</v>
      </c>
      <c r="J39">
        <f t="shared" si="6"/>
        <v>30.5</v>
      </c>
      <c r="K39">
        <f t="shared" si="7"/>
        <v>41.5</v>
      </c>
      <c r="L39">
        <f t="shared" si="1"/>
        <v>114.5</v>
      </c>
    </row>
    <row r="40" spans="1:12" x14ac:dyDescent="0.25">
      <c r="A40" s="17">
        <v>42595</v>
      </c>
      <c r="B40" s="23">
        <v>2</v>
      </c>
      <c r="C40" s="23">
        <v>26</v>
      </c>
      <c r="D40" s="2" t="s">
        <v>86</v>
      </c>
      <c r="E40">
        <f t="shared" si="2"/>
        <v>36.5</v>
      </c>
      <c r="F40">
        <f t="shared" si="3"/>
        <v>0</v>
      </c>
      <c r="G40">
        <f t="shared" si="4"/>
        <v>0</v>
      </c>
      <c r="H40">
        <f t="shared" si="0"/>
        <v>36.5</v>
      </c>
      <c r="I40">
        <f t="shared" si="5"/>
        <v>42.5</v>
      </c>
      <c r="J40">
        <f t="shared" si="6"/>
        <v>30.5</v>
      </c>
      <c r="K40">
        <f t="shared" si="7"/>
        <v>41.5</v>
      </c>
      <c r="L40">
        <f t="shared" si="1"/>
        <v>114.5</v>
      </c>
    </row>
    <row r="41" spans="1:12" x14ac:dyDescent="0.25">
      <c r="A41" s="17">
        <v>42604</v>
      </c>
      <c r="B41" s="23">
        <v>1</v>
      </c>
      <c r="C41" s="23">
        <v>30</v>
      </c>
      <c r="D41" s="2" t="s">
        <v>91</v>
      </c>
      <c r="E41">
        <f t="shared" si="2"/>
        <v>36.5</v>
      </c>
      <c r="F41">
        <f t="shared" si="3"/>
        <v>1</v>
      </c>
      <c r="G41">
        <f t="shared" si="4"/>
        <v>0</v>
      </c>
      <c r="H41">
        <f t="shared" si="0"/>
        <v>37.5</v>
      </c>
      <c r="I41">
        <f t="shared" si="5"/>
        <v>42.5</v>
      </c>
      <c r="J41">
        <f t="shared" si="6"/>
        <v>30.5</v>
      </c>
      <c r="K41">
        <f t="shared" si="7"/>
        <v>41.5</v>
      </c>
      <c r="L41">
        <f t="shared" si="1"/>
        <v>114.5</v>
      </c>
    </row>
    <row r="42" spans="1:12" x14ac:dyDescent="0.25">
      <c r="A42" s="17">
        <v>42610</v>
      </c>
      <c r="B42" s="23">
        <v>1</v>
      </c>
      <c r="C42" s="23">
        <v>5</v>
      </c>
      <c r="D42" s="2" t="s">
        <v>111</v>
      </c>
      <c r="E42">
        <f t="shared" si="2"/>
        <v>37.5</v>
      </c>
      <c r="F42">
        <f t="shared" si="3"/>
        <v>1</v>
      </c>
      <c r="G42">
        <f t="shared" si="4"/>
        <v>0</v>
      </c>
      <c r="H42">
        <f t="shared" si="0"/>
        <v>38.5</v>
      </c>
      <c r="I42">
        <f t="shared" si="5"/>
        <v>42.5</v>
      </c>
      <c r="J42">
        <f t="shared" si="6"/>
        <v>30.5</v>
      </c>
      <c r="K42">
        <f t="shared" si="7"/>
        <v>41.5</v>
      </c>
      <c r="L42">
        <f t="shared" si="1"/>
        <v>114.5</v>
      </c>
    </row>
    <row r="43" spans="1:12" x14ac:dyDescent="0.25">
      <c r="A43" s="17">
        <v>42612</v>
      </c>
      <c r="B43" s="23">
        <v>1</v>
      </c>
      <c r="C43" s="23">
        <v>27</v>
      </c>
      <c r="D43" s="2" t="s">
        <v>112</v>
      </c>
      <c r="E43">
        <f t="shared" si="2"/>
        <v>38.5</v>
      </c>
      <c r="F43">
        <f t="shared" si="3"/>
        <v>1</v>
      </c>
      <c r="G43">
        <f t="shared" si="4"/>
        <v>0</v>
      </c>
      <c r="H43">
        <f t="shared" si="0"/>
        <v>39.5</v>
      </c>
      <c r="I43">
        <f t="shared" si="5"/>
        <v>42.5</v>
      </c>
      <c r="J43">
        <f t="shared" si="6"/>
        <v>30.5</v>
      </c>
      <c r="K43">
        <f t="shared" si="7"/>
        <v>41.5</v>
      </c>
      <c r="L43">
        <f t="shared" si="1"/>
        <v>114.5</v>
      </c>
    </row>
    <row r="44" spans="1:12" x14ac:dyDescent="0.25">
      <c r="A44" s="17">
        <v>42613</v>
      </c>
      <c r="B44" s="23">
        <v>2</v>
      </c>
      <c r="C44" s="23">
        <v>27</v>
      </c>
      <c r="D44" s="2" t="s">
        <v>113</v>
      </c>
      <c r="E44">
        <f t="shared" si="2"/>
        <v>40.5</v>
      </c>
      <c r="F44">
        <f t="shared" si="3"/>
        <v>1</v>
      </c>
      <c r="G44">
        <f t="shared" si="4"/>
        <v>0</v>
      </c>
      <c r="H44">
        <f t="shared" si="0"/>
        <v>41.5</v>
      </c>
      <c r="I44">
        <f t="shared" si="5"/>
        <v>42.5</v>
      </c>
      <c r="J44">
        <f t="shared" si="6"/>
        <v>30.5</v>
      </c>
      <c r="K44">
        <f t="shared" si="7"/>
        <v>41.5</v>
      </c>
      <c r="L44">
        <f t="shared" si="1"/>
        <v>114.5</v>
      </c>
    </row>
    <row r="45" spans="1:12" x14ac:dyDescent="0.25">
      <c r="A45" s="17">
        <v>42614</v>
      </c>
      <c r="B45" s="23">
        <v>1</v>
      </c>
      <c r="C45" s="23">
        <v>6</v>
      </c>
      <c r="E45">
        <f t="shared" si="2"/>
        <v>41.5</v>
      </c>
      <c r="F45">
        <f t="shared" si="3"/>
        <v>1</v>
      </c>
      <c r="G45">
        <f t="shared" si="4"/>
        <v>0</v>
      </c>
      <c r="H45">
        <f t="shared" si="0"/>
        <v>42.5</v>
      </c>
      <c r="I45">
        <f t="shared" si="5"/>
        <v>42.5</v>
      </c>
      <c r="J45">
        <f t="shared" si="6"/>
        <v>30.5</v>
      </c>
      <c r="K45">
        <f t="shared" si="7"/>
        <v>41.5</v>
      </c>
      <c r="L45">
        <f t="shared" si="1"/>
        <v>114.5</v>
      </c>
    </row>
    <row r="46" spans="1:12" x14ac:dyDescent="0.25">
      <c r="A46" s="17">
        <v>42614</v>
      </c>
      <c r="B46" s="23">
        <v>1</v>
      </c>
      <c r="C46" s="23">
        <v>25</v>
      </c>
      <c r="E46">
        <f t="shared" si="2"/>
        <v>42.5</v>
      </c>
      <c r="F46">
        <f t="shared" si="3"/>
        <v>1</v>
      </c>
      <c r="G46">
        <f t="shared" si="4"/>
        <v>0</v>
      </c>
      <c r="H46">
        <f t="shared" si="0"/>
        <v>43.5</v>
      </c>
      <c r="I46">
        <f t="shared" si="5"/>
        <v>42.5</v>
      </c>
      <c r="J46">
        <f t="shared" si="6"/>
        <v>30.5</v>
      </c>
      <c r="K46">
        <f t="shared" si="7"/>
        <v>41.5</v>
      </c>
      <c r="L46">
        <f t="shared" si="1"/>
        <v>114.5</v>
      </c>
    </row>
    <row r="47" spans="1:12" x14ac:dyDescent="0.25">
      <c r="A47" s="17">
        <v>42618</v>
      </c>
      <c r="B47" s="23">
        <v>0.5</v>
      </c>
      <c r="C47" s="23">
        <v>31</v>
      </c>
      <c r="D47" s="2" t="s">
        <v>114</v>
      </c>
      <c r="E47">
        <f t="shared" si="2"/>
        <v>42.5</v>
      </c>
      <c r="F47">
        <f t="shared" si="3"/>
        <v>1.5</v>
      </c>
      <c r="G47">
        <f t="shared" si="4"/>
        <v>0</v>
      </c>
      <c r="H47">
        <f t="shared" si="0"/>
        <v>44</v>
      </c>
      <c r="I47">
        <f t="shared" si="5"/>
        <v>42.5</v>
      </c>
      <c r="J47">
        <f t="shared" si="6"/>
        <v>30.5</v>
      </c>
      <c r="K47">
        <f t="shared" si="7"/>
        <v>41.5</v>
      </c>
      <c r="L47">
        <f t="shared" si="1"/>
        <v>114.5</v>
      </c>
    </row>
    <row r="48" spans="1:12" x14ac:dyDescent="0.25">
      <c r="A48" s="17">
        <v>42626</v>
      </c>
      <c r="B48" s="23">
        <v>0.5</v>
      </c>
      <c r="C48" s="23">
        <v>32</v>
      </c>
      <c r="D48" s="2" t="s">
        <v>115</v>
      </c>
      <c r="E48">
        <f t="shared" si="2"/>
        <v>42.5</v>
      </c>
      <c r="F48">
        <f t="shared" si="3"/>
        <v>2</v>
      </c>
      <c r="G48">
        <f t="shared" si="4"/>
        <v>0</v>
      </c>
      <c r="H48">
        <f t="shared" si="0"/>
        <v>44.5</v>
      </c>
      <c r="I48">
        <f t="shared" si="5"/>
        <v>42.5</v>
      </c>
      <c r="J48">
        <f t="shared" si="6"/>
        <v>30.5</v>
      </c>
      <c r="K48">
        <f t="shared" si="7"/>
        <v>41.5</v>
      </c>
      <c r="L48">
        <f t="shared" si="1"/>
        <v>114.5</v>
      </c>
    </row>
    <row r="49" spans="1:12" x14ac:dyDescent="0.25">
      <c r="A49" s="17">
        <v>42626</v>
      </c>
      <c r="B49" s="23">
        <v>1</v>
      </c>
      <c r="C49" s="23">
        <v>42</v>
      </c>
      <c r="D49" s="2" t="s">
        <v>117</v>
      </c>
      <c r="E49">
        <f t="shared" si="2"/>
        <v>42.5</v>
      </c>
      <c r="F49">
        <f t="shared" si="3"/>
        <v>3</v>
      </c>
      <c r="G49">
        <f t="shared" si="4"/>
        <v>0</v>
      </c>
      <c r="H49">
        <f t="shared" si="0"/>
        <v>45.5</v>
      </c>
      <c r="I49">
        <f t="shared" si="5"/>
        <v>42.5</v>
      </c>
      <c r="J49">
        <f t="shared" si="6"/>
        <v>30.5</v>
      </c>
      <c r="K49">
        <f t="shared" si="7"/>
        <v>41.5</v>
      </c>
      <c r="L49">
        <f t="shared" si="1"/>
        <v>114.5</v>
      </c>
    </row>
    <row r="50" spans="1:12" x14ac:dyDescent="0.25">
      <c r="A50" s="17">
        <v>42631</v>
      </c>
      <c r="B50" s="23">
        <v>1</v>
      </c>
      <c r="C50" s="23">
        <v>43</v>
      </c>
      <c r="D50" s="2" t="s">
        <v>121</v>
      </c>
      <c r="E50">
        <f t="shared" si="2"/>
        <v>42.5</v>
      </c>
      <c r="F50">
        <f t="shared" si="3"/>
        <v>4</v>
      </c>
      <c r="G50">
        <f t="shared" si="4"/>
        <v>0</v>
      </c>
      <c r="H50">
        <f t="shared" si="0"/>
        <v>46.5</v>
      </c>
      <c r="I50">
        <f t="shared" si="5"/>
        <v>42.5</v>
      </c>
      <c r="J50">
        <f t="shared" si="6"/>
        <v>30.5</v>
      </c>
      <c r="K50">
        <f t="shared" si="7"/>
        <v>41.5</v>
      </c>
      <c r="L50">
        <f t="shared" si="1"/>
        <v>114.5</v>
      </c>
    </row>
    <row r="51" spans="1:12" x14ac:dyDescent="0.25">
      <c r="A51" s="17">
        <v>42632</v>
      </c>
      <c r="B51" s="23">
        <v>0.5</v>
      </c>
      <c r="C51" s="23">
        <v>43</v>
      </c>
      <c r="D51" s="2" t="s">
        <v>122</v>
      </c>
      <c r="E51">
        <f t="shared" si="2"/>
        <v>42.5</v>
      </c>
      <c r="F51">
        <f t="shared" si="3"/>
        <v>4.5</v>
      </c>
      <c r="G51">
        <f t="shared" si="4"/>
        <v>0</v>
      </c>
      <c r="H51">
        <f t="shared" si="0"/>
        <v>47</v>
      </c>
      <c r="I51">
        <f t="shared" si="5"/>
        <v>42.5</v>
      </c>
      <c r="J51">
        <f t="shared" si="6"/>
        <v>30.5</v>
      </c>
      <c r="K51">
        <f t="shared" si="7"/>
        <v>41.5</v>
      </c>
      <c r="L51">
        <f t="shared" si="1"/>
        <v>114.5</v>
      </c>
    </row>
    <row r="52" spans="1:12" x14ac:dyDescent="0.25">
      <c r="A52" s="17">
        <v>42632</v>
      </c>
      <c r="B52" s="23">
        <v>0.5</v>
      </c>
      <c r="C52" s="23">
        <v>44</v>
      </c>
      <c r="D52" s="2" t="s">
        <v>123</v>
      </c>
      <c r="E52">
        <f t="shared" si="2"/>
        <v>42.5</v>
      </c>
      <c r="F52">
        <f t="shared" si="3"/>
        <v>5</v>
      </c>
      <c r="G52">
        <f t="shared" si="4"/>
        <v>0</v>
      </c>
      <c r="H52">
        <f t="shared" si="0"/>
        <v>47.5</v>
      </c>
      <c r="I52">
        <f t="shared" si="5"/>
        <v>42.5</v>
      </c>
      <c r="J52">
        <f t="shared" si="6"/>
        <v>30.5</v>
      </c>
      <c r="K52">
        <f t="shared" si="7"/>
        <v>41.5</v>
      </c>
      <c r="L52">
        <f t="shared" si="1"/>
        <v>114.5</v>
      </c>
    </row>
    <row r="53" spans="1:12" x14ac:dyDescent="0.25">
      <c r="A53" s="17">
        <v>42632</v>
      </c>
      <c r="B53" s="23">
        <v>0.5</v>
      </c>
      <c r="C53" s="23">
        <v>33</v>
      </c>
      <c r="D53" s="2" t="s">
        <v>124</v>
      </c>
      <c r="E53">
        <f t="shared" si="2"/>
        <v>42.5</v>
      </c>
      <c r="F53">
        <f t="shared" si="3"/>
        <v>5.5</v>
      </c>
      <c r="G53">
        <f t="shared" si="4"/>
        <v>0</v>
      </c>
      <c r="H53">
        <f t="shared" si="0"/>
        <v>48</v>
      </c>
      <c r="I53">
        <f t="shared" si="5"/>
        <v>42.5</v>
      </c>
      <c r="J53">
        <f t="shared" si="6"/>
        <v>30.5</v>
      </c>
      <c r="K53">
        <f t="shared" si="7"/>
        <v>41.5</v>
      </c>
      <c r="L53">
        <f t="shared" si="1"/>
        <v>114.5</v>
      </c>
    </row>
    <row r="54" spans="1:12" x14ac:dyDescent="0.25">
      <c r="A54" s="17">
        <v>42633</v>
      </c>
      <c r="B54" s="23">
        <v>1</v>
      </c>
      <c r="C54" s="23">
        <v>33</v>
      </c>
      <c r="D54" s="2" t="s">
        <v>125</v>
      </c>
      <c r="E54">
        <f t="shared" si="2"/>
        <v>42.5</v>
      </c>
      <c r="F54">
        <f t="shared" si="3"/>
        <v>6.5</v>
      </c>
      <c r="G54">
        <f t="shared" si="4"/>
        <v>0</v>
      </c>
      <c r="H54">
        <f t="shared" si="0"/>
        <v>49</v>
      </c>
      <c r="I54">
        <f t="shared" si="5"/>
        <v>42.5</v>
      </c>
      <c r="J54">
        <f t="shared" si="6"/>
        <v>30.5</v>
      </c>
      <c r="K54">
        <f t="shared" si="7"/>
        <v>41.5</v>
      </c>
      <c r="L54">
        <f t="shared" si="1"/>
        <v>114.5</v>
      </c>
    </row>
    <row r="55" spans="1:12" x14ac:dyDescent="0.25">
      <c r="A55" s="17">
        <v>42633</v>
      </c>
      <c r="B55" s="23">
        <v>0.5</v>
      </c>
      <c r="C55" s="23">
        <v>45</v>
      </c>
      <c r="D55" s="2" t="s">
        <v>127</v>
      </c>
      <c r="E55">
        <f t="shared" si="2"/>
        <v>42.5</v>
      </c>
      <c r="F55">
        <f t="shared" si="3"/>
        <v>7</v>
      </c>
      <c r="G55">
        <f t="shared" si="4"/>
        <v>0</v>
      </c>
      <c r="H55">
        <f t="shared" si="0"/>
        <v>49.5</v>
      </c>
      <c r="I55">
        <f t="shared" si="5"/>
        <v>42.5</v>
      </c>
      <c r="J55">
        <f t="shared" si="6"/>
        <v>30.5</v>
      </c>
      <c r="K55">
        <f t="shared" si="7"/>
        <v>41.5</v>
      </c>
      <c r="L55">
        <f t="shared" si="1"/>
        <v>114.5</v>
      </c>
    </row>
    <row r="56" spans="1:12" x14ac:dyDescent="0.25">
      <c r="A56" s="17">
        <v>42637</v>
      </c>
      <c r="B56" s="23">
        <v>0.25</v>
      </c>
      <c r="C56" s="23">
        <v>50</v>
      </c>
      <c r="E56">
        <f t="shared" si="2"/>
        <v>42.5</v>
      </c>
      <c r="F56">
        <f t="shared" si="3"/>
        <v>7.25</v>
      </c>
      <c r="G56">
        <f t="shared" si="4"/>
        <v>0</v>
      </c>
      <c r="H56">
        <f t="shared" si="0"/>
        <v>49.75</v>
      </c>
      <c r="I56">
        <f t="shared" si="5"/>
        <v>42.5</v>
      </c>
      <c r="J56">
        <f t="shared" si="6"/>
        <v>30.5</v>
      </c>
      <c r="K56">
        <f t="shared" si="7"/>
        <v>41.5</v>
      </c>
      <c r="L56">
        <f t="shared" si="1"/>
        <v>114.5</v>
      </c>
    </row>
    <row r="57" spans="1:12" x14ac:dyDescent="0.25">
      <c r="A57" s="17">
        <v>42637</v>
      </c>
      <c r="B57" s="23">
        <v>1.5</v>
      </c>
      <c r="C57" s="23">
        <v>46</v>
      </c>
      <c r="D57" s="2" t="s">
        <v>133</v>
      </c>
      <c r="E57">
        <f t="shared" si="2"/>
        <v>42.5</v>
      </c>
      <c r="F57">
        <f t="shared" si="3"/>
        <v>8.75</v>
      </c>
      <c r="G57">
        <f t="shared" si="4"/>
        <v>0</v>
      </c>
      <c r="H57">
        <f t="shared" si="0"/>
        <v>51.25</v>
      </c>
      <c r="I57">
        <f t="shared" si="5"/>
        <v>42.5</v>
      </c>
      <c r="J57">
        <f t="shared" si="6"/>
        <v>30.5</v>
      </c>
      <c r="K57">
        <f t="shared" si="7"/>
        <v>41.5</v>
      </c>
      <c r="L57">
        <f t="shared" si="1"/>
        <v>114.5</v>
      </c>
    </row>
    <row r="58" spans="1:12" x14ac:dyDescent="0.25">
      <c r="A58" s="17">
        <v>42638</v>
      </c>
      <c r="B58" s="23">
        <v>1</v>
      </c>
      <c r="C58" s="23">
        <v>46</v>
      </c>
      <c r="D58" s="2" t="s">
        <v>134</v>
      </c>
      <c r="E58">
        <f t="shared" si="2"/>
        <v>42.5</v>
      </c>
      <c r="F58">
        <f t="shared" si="3"/>
        <v>9.75</v>
      </c>
      <c r="G58">
        <f t="shared" si="4"/>
        <v>0</v>
      </c>
      <c r="H58">
        <f t="shared" si="0"/>
        <v>52.25</v>
      </c>
      <c r="I58">
        <f t="shared" si="5"/>
        <v>42.5</v>
      </c>
      <c r="J58">
        <f t="shared" si="6"/>
        <v>30.5</v>
      </c>
      <c r="K58">
        <f t="shared" si="7"/>
        <v>41.5</v>
      </c>
      <c r="L58">
        <f t="shared" si="1"/>
        <v>114.5</v>
      </c>
    </row>
    <row r="59" spans="1:12" x14ac:dyDescent="0.25">
      <c r="A59" s="17">
        <v>42638</v>
      </c>
      <c r="B59" s="23">
        <v>1</v>
      </c>
      <c r="C59" s="23">
        <v>47</v>
      </c>
      <c r="E59">
        <f t="shared" si="2"/>
        <v>42.5</v>
      </c>
      <c r="F59">
        <f t="shared" si="3"/>
        <v>10.75</v>
      </c>
      <c r="G59">
        <f t="shared" si="4"/>
        <v>0</v>
      </c>
      <c r="H59">
        <f t="shared" si="0"/>
        <v>53.25</v>
      </c>
      <c r="I59">
        <f t="shared" si="5"/>
        <v>42.5</v>
      </c>
      <c r="J59">
        <f t="shared" si="6"/>
        <v>30.5</v>
      </c>
      <c r="K59">
        <f t="shared" si="7"/>
        <v>41.5</v>
      </c>
      <c r="L59">
        <f t="shared" si="1"/>
        <v>114.5</v>
      </c>
    </row>
    <row r="60" spans="1:12" x14ac:dyDescent="0.25">
      <c r="A60" s="17">
        <v>42646</v>
      </c>
      <c r="B60" s="23">
        <v>2</v>
      </c>
      <c r="C60" s="23">
        <v>48</v>
      </c>
      <c r="D60" s="2" t="s">
        <v>135</v>
      </c>
      <c r="E60">
        <f t="shared" si="2"/>
        <v>42.5</v>
      </c>
      <c r="F60">
        <f t="shared" si="3"/>
        <v>12.75</v>
      </c>
      <c r="G60">
        <f t="shared" si="4"/>
        <v>0</v>
      </c>
      <c r="H60">
        <f t="shared" si="0"/>
        <v>55.25</v>
      </c>
      <c r="I60">
        <f t="shared" si="5"/>
        <v>42.5</v>
      </c>
      <c r="J60">
        <f t="shared" si="6"/>
        <v>30.5</v>
      </c>
      <c r="K60">
        <f t="shared" si="7"/>
        <v>41.5</v>
      </c>
      <c r="L60">
        <f t="shared" si="1"/>
        <v>114.5</v>
      </c>
    </row>
    <row r="61" spans="1:12" x14ac:dyDescent="0.25">
      <c r="A61" s="17">
        <v>42646</v>
      </c>
      <c r="B61" s="23">
        <v>0.5</v>
      </c>
      <c r="C61" s="23">
        <v>35</v>
      </c>
      <c r="D61" s="2" t="s">
        <v>140</v>
      </c>
      <c r="E61">
        <f t="shared" si="2"/>
        <v>42.5</v>
      </c>
      <c r="F61">
        <f t="shared" si="3"/>
        <v>13.25</v>
      </c>
      <c r="G61">
        <f t="shared" si="4"/>
        <v>0</v>
      </c>
      <c r="H61">
        <f t="shared" si="0"/>
        <v>55.75</v>
      </c>
      <c r="I61">
        <f t="shared" si="5"/>
        <v>42.5</v>
      </c>
      <c r="J61">
        <f t="shared" si="6"/>
        <v>30.5</v>
      </c>
      <c r="K61">
        <f t="shared" si="7"/>
        <v>41.5</v>
      </c>
      <c r="L61">
        <f t="shared" si="1"/>
        <v>114.5</v>
      </c>
    </row>
    <row r="62" spans="1:12" x14ac:dyDescent="0.25">
      <c r="A62" s="17">
        <v>42647</v>
      </c>
      <c r="B62" s="23">
        <v>0.5</v>
      </c>
      <c r="C62" s="23">
        <v>51</v>
      </c>
      <c r="D62" s="2" t="s">
        <v>141</v>
      </c>
      <c r="E62">
        <f t="shared" si="2"/>
        <v>42.5</v>
      </c>
      <c r="F62">
        <f t="shared" si="3"/>
        <v>13.75</v>
      </c>
      <c r="G62">
        <f t="shared" si="4"/>
        <v>0</v>
      </c>
      <c r="H62">
        <f t="shared" si="0"/>
        <v>56.25</v>
      </c>
      <c r="I62">
        <f t="shared" si="5"/>
        <v>42.5</v>
      </c>
      <c r="J62">
        <f t="shared" si="6"/>
        <v>30.5</v>
      </c>
      <c r="K62">
        <f t="shared" si="7"/>
        <v>41.5</v>
      </c>
      <c r="L62">
        <f t="shared" si="1"/>
        <v>114.5</v>
      </c>
    </row>
    <row r="63" spans="1:12" x14ac:dyDescent="0.25">
      <c r="A63" s="17">
        <v>42653</v>
      </c>
      <c r="B63" s="23">
        <v>1.5</v>
      </c>
      <c r="C63" s="23">
        <v>52</v>
      </c>
      <c r="D63" s="2" t="s">
        <v>142</v>
      </c>
      <c r="E63">
        <f t="shared" si="2"/>
        <v>42.5</v>
      </c>
      <c r="F63">
        <f t="shared" si="3"/>
        <v>15.25</v>
      </c>
      <c r="G63">
        <f t="shared" si="4"/>
        <v>0</v>
      </c>
      <c r="H63">
        <f t="shared" si="0"/>
        <v>57.75</v>
      </c>
      <c r="I63">
        <f t="shared" si="5"/>
        <v>42.5</v>
      </c>
      <c r="J63">
        <f t="shared" si="6"/>
        <v>30.5</v>
      </c>
      <c r="K63">
        <f t="shared" si="7"/>
        <v>41.5</v>
      </c>
      <c r="L63">
        <f t="shared" si="1"/>
        <v>114.5</v>
      </c>
    </row>
    <row r="64" spans="1:12" x14ac:dyDescent="0.25">
      <c r="A64" s="17">
        <v>42654</v>
      </c>
      <c r="B64" s="23">
        <v>1</v>
      </c>
      <c r="C64" s="23">
        <v>53</v>
      </c>
      <c r="D64" s="2" t="s">
        <v>73</v>
      </c>
      <c r="E64">
        <f t="shared" si="2"/>
        <v>42.5</v>
      </c>
      <c r="F64">
        <f t="shared" si="3"/>
        <v>16.25</v>
      </c>
      <c r="G64">
        <f t="shared" si="4"/>
        <v>0</v>
      </c>
      <c r="H64">
        <f t="shared" si="0"/>
        <v>58.75</v>
      </c>
      <c r="I64">
        <f t="shared" si="5"/>
        <v>42.5</v>
      </c>
      <c r="J64">
        <f t="shared" si="6"/>
        <v>30.5</v>
      </c>
      <c r="K64">
        <f t="shared" si="7"/>
        <v>41.5</v>
      </c>
      <c r="L64">
        <f t="shared" si="1"/>
        <v>114.5</v>
      </c>
    </row>
    <row r="65" spans="1:12" x14ac:dyDescent="0.25">
      <c r="A65" s="17">
        <v>42659</v>
      </c>
      <c r="B65" s="23">
        <v>0.25</v>
      </c>
      <c r="C65" s="23">
        <v>54</v>
      </c>
      <c r="D65" s="2" t="s">
        <v>144</v>
      </c>
      <c r="E65">
        <f t="shared" si="2"/>
        <v>42.5</v>
      </c>
      <c r="F65">
        <f t="shared" si="3"/>
        <v>16.5</v>
      </c>
      <c r="G65">
        <f t="shared" si="4"/>
        <v>0</v>
      </c>
      <c r="H65">
        <f t="shared" si="0"/>
        <v>59</v>
      </c>
      <c r="I65">
        <f t="shared" si="5"/>
        <v>42.5</v>
      </c>
      <c r="J65">
        <f t="shared" si="6"/>
        <v>30.5</v>
      </c>
      <c r="K65">
        <f t="shared" si="7"/>
        <v>41.5</v>
      </c>
      <c r="L65">
        <f t="shared" si="1"/>
        <v>114.5</v>
      </c>
    </row>
    <row r="66" spans="1:12" x14ac:dyDescent="0.25">
      <c r="A66" s="17">
        <v>42659</v>
      </c>
      <c r="B66" s="23">
        <v>0.5</v>
      </c>
      <c r="C66" s="23">
        <v>55</v>
      </c>
      <c r="D66" s="2" t="s">
        <v>135</v>
      </c>
      <c r="E66">
        <f t="shared" si="2"/>
        <v>42.5</v>
      </c>
      <c r="F66">
        <f t="shared" si="3"/>
        <v>17</v>
      </c>
      <c r="G66">
        <f t="shared" si="4"/>
        <v>0</v>
      </c>
      <c r="H66">
        <f t="shared" si="0"/>
        <v>59.5</v>
      </c>
      <c r="I66">
        <f t="shared" si="5"/>
        <v>42.5</v>
      </c>
      <c r="J66">
        <f t="shared" si="6"/>
        <v>30.5</v>
      </c>
      <c r="K66">
        <f t="shared" si="7"/>
        <v>41.5</v>
      </c>
      <c r="L66">
        <f t="shared" si="1"/>
        <v>114.5</v>
      </c>
    </row>
    <row r="67" spans="1:12" x14ac:dyDescent="0.25">
      <c r="A67" s="17">
        <v>42661</v>
      </c>
      <c r="B67" s="23">
        <v>0.25</v>
      </c>
      <c r="C67" s="23">
        <v>56</v>
      </c>
      <c r="D67" s="2" t="s">
        <v>148</v>
      </c>
      <c r="E67">
        <f t="shared" si="2"/>
        <v>42.5</v>
      </c>
      <c r="F67">
        <f t="shared" si="3"/>
        <v>17.25</v>
      </c>
      <c r="G67">
        <f t="shared" si="4"/>
        <v>0</v>
      </c>
      <c r="H67">
        <f t="shared" ref="H67:H103" si="8">SUM(E67:G67)</f>
        <v>59.75</v>
      </c>
      <c r="I67">
        <f t="shared" si="5"/>
        <v>42.5</v>
      </c>
      <c r="J67">
        <f t="shared" si="6"/>
        <v>30.5</v>
      </c>
      <c r="K67">
        <f t="shared" si="7"/>
        <v>41.5</v>
      </c>
      <c r="L67">
        <f t="shared" ref="L67:L103" si="9">SUM(I67:K67)</f>
        <v>114.5</v>
      </c>
    </row>
    <row r="68" spans="1:12" x14ac:dyDescent="0.25">
      <c r="A68" s="17">
        <v>42661</v>
      </c>
      <c r="B68" s="23">
        <v>1.5</v>
      </c>
      <c r="C68" s="23">
        <v>57</v>
      </c>
      <c r="D68" s="2" t="s">
        <v>149</v>
      </c>
      <c r="E68">
        <f t="shared" ref="E68:E103" si="10">IF(C68&lt;30,E67+B68,E67)</f>
        <v>42.5</v>
      </c>
      <c r="F68">
        <f t="shared" ref="F68:F103" si="11">IF(AND(C68&gt;=30,C68&lt;70),F67+$B68,F67)</f>
        <v>18.75</v>
      </c>
      <c r="G68">
        <f t="shared" ref="G68:G103" si="12">IF(C68&gt;=70,G67+$B68,G67)</f>
        <v>0</v>
      </c>
      <c r="H68">
        <f t="shared" si="8"/>
        <v>61.25</v>
      </c>
      <c r="I68">
        <f t="shared" ref="I68:I103" si="13">I67</f>
        <v>42.5</v>
      </c>
      <c r="J68">
        <f t="shared" ref="J68:J103" si="14">J67</f>
        <v>30.5</v>
      </c>
      <c r="K68">
        <f t="shared" ref="K68:K103" si="15">K67</f>
        <v>41.5</v>
      </c>
      <c r="L68">
        <f t="shared" si="9"/>
        <v>114.5</v>
      </c>
    </row>
    <row r="69" spans="1:12" x14ac:dyDescent="0.25">
      <c r="A69" s="17">
        <v>42664</v>
      </c>
      <c r="B69" s="23">
        <v>2</v>
      </c>
      <c r="C69" s="23">
        <v>38</v>
      </c>
      <c r="D69" s="2" t="s">
        <v>150</v>
      </c>
      <c r="E69">
        <f t="shared" si="10"/>
        <v>42.5</v>
      </c>
      <c r="F69">
        <f t="shared" si="11"/>
        <v>20.75</v>
      </c>
      <c r="G69">
        <f t="shared" si="12"/>
        <v>0</v>
      </c>
      <c r="H69">
        <f t="shared" si="8"/>
        <v>63.25</v>
      </c>
      <c r="I69">
        <f t="shared" si="13"/>
        <v>42.5</v>
      </c>
      <c r="J69">
        <f t="shared" si="14"/>
        <v>30.5</v>
      </c>
      <c r="K69">
        <f t="shared" si="15"/>
        <v>41.5</v>
      </c>
      <c r="L69">
        <f t="shared" si="9"/>
        <v>114.5</v>
      </c>
    </row>
    <row r="70" spans="1:12" x14ac:dyDescent="0.25">
      <c r="A70" s="17">
        <v>42665</v>
      </c>
      <c r="B70" s="23">
        <v>2</v>
      </c>
      <c r="C70" s="23">
        <v>38</v>
      </c>
      <c r="D70" s="2" t="s">
        <v>151</v>
      </c>
      <c r="E70">
        <f t="shared" si="10"/>
        <v>42.5</v>
      </c>
      <c r="F70">
        <f t="shared" si="11"/>
        <v>22.75</v>
      </c>
      <c r="G70">
        <f t="shared" si="12"/>
        <v>0</v>
      </c>
      <c r="H70">
        <f t="shared" si="8"/>
        <v>65.25</v>
      </c>
      <c r="I70">
        <f t="shared" si="13"/>
        <v>42.5</v>
      </c>
      <c r="J70">
        <f t="shared" si="14"/>
        <v>30.5</v>
      </c>
      <c r="K70">
        <f t="shared" si="15"/>
        <v>41.5</v>
      </c>
      <c r="L70">
        <f t="shared" si="9"/>
        <v>114.5</v>
      </c>
    </row>
    <row r="71" spans="1:12" x14ac:dyDescent="0.25">
      <c r="A71" s="17">
        <v>42666</v>
      </c>
      <c r="B71" s="23">
        <v>6</v>
      </c>
      <c r="C71" s="23">
        <v>38</v>
      </c>
      <c r="D71" s="2" t="s">
        <v>152</v>
      </c>
      <c r="E71">
        <f t="shared" si="10"/>
        <v>42.5</v>
      </c>
      <c r="F71">
        <f t="shared" si="11"/>
        <v>28.75</v>
      </c>
      <c r="G71">
        <f t="shared" si="12"/>
        <v>0</v>
      </c>
      <c r="H71">
        <f t="shared" si="8"/>
        <v>71.25</v>
      </c>
      <c r="I71">
        <f t="shared" si="13"/>
        <v>42.5</v>
      </c>
      <c r="J71">
        <f t="shared" si="14"/>
        <v>30.5</v>
      </c>
      <c r="K71">
        <f t="shared" si="15"/>
        <v>41.5</v>
      </c>
      <c r="L71">
        <f t="shared" si="9"/>
        <v>114.5</v>
      </c>
    </row>
    <row r="72" spans="1:12" x14ac:dyDescent="0.25">
      <c r="A72" s="17">
        <v>42666</v>
      </c>
      <c r="B72" s="23">
        <v>0.5</v>
      </c>
      <c r="C72" s="23">
        <v>57</v>
      </c>
      <c r="D72" s="2" t="s">
        <v>153</v>
      </c>
      <c r="E72">
        <f t="shared" si="10"/>
        <v>42.5</v>
      </c>
      <c r="F72">
        <f t="shared" si="11"/>
        <v>29.25</v>
      </c>
      <c r="G72">
        <f t="shared" si="12"/>
        <v>0</v>
      </c>
      <c r="H72">
        <f t="shared" si="8"/>
        <v>71.75</v>
      </c>
      <c r="I72">
        <f t="shared" si="13"/>
        <v>42.5</v>
      </c>
      <c r="J72">
        <f t="shared" si="14"/>
        <v>30.5</v>
      </c>
      <c r="K72">
        <f t="shared" si="15"/>
        <v>41.5</v>
      </c>
      <c r="L72">
        <f t="shared" si="9"/>
        <v>114.5</v>
      </c>
    </row>
    <row r="73" spans="1:12" x14ac:dyDescent="0.25">
      <c r="A73" s="17">
        <v>42667</v>
      </c>
      <c r="B73" s="23">
        <v>0.5</v>
      </c>
      <c r="C73" s="23">
        <v>40</v>
      </c>
      <c r="D73" s="2" t="s">
        <v>154</v>
      </c>
      <c r="E73">
        <f t="shared" si="10"/>
        <v>42.5</v>
      </c>
      <c r="F73">
        <f t="shared" si="11"/>
        <v>29.75</v>
      </c>
      <c r="G73">
        <f t="shared" si="12"/>
        <v>0</v>
      </c>
      <c r="H73">
        <f t="shared" si="8"/>
        <v>72.25</v>
      </c>
      <c r="I73">
        <f t="shared" si="13"/>
        <v>42.5</v>
      </c>
      <c r="J73">
        <f t="shared" si="14"/>
        <v>30.5</v>
      </c>
      <c r="K73">
        <f t="shared" si="15"/>
        <v>41.5</v>
      </c>
      <c r="L73">
        <f t="shared" si="9"/>
        <v>114.5</v>
      </c>
    </row>
    <row r="74" spans="1:12" x14ac:dyDescent="0.25">
      <c r="A74" s="17">
        <v>42667</v>
      </c>
      <c r="B74" s="23">
        <v>0.75</v>
      </c>
      <c r="C74" s="23">
        <v>41</v>
      </c>
      <c r="D74" s="2" t="s">
        <v>98</v>
      </c>
      <c r="E74">
        <f t="shared" si="10"/>
        <v>42.5</v>
      </c>
      <c r="F74">
        <f t="shared" si="11"/>
        <v>30.5</v>
      </c>
      <c r="G74">
        <f t="shared" si="12"/>
        <v>0</v>
      </c>
      <c r="H74">
        <f t="shared" si="8"/>
        <v>73</v>
      </c>
      <c r="I74">
        <f t="shared" si="13"/>
        <v>42.5</v>
      </c>
      <c r="J74">
        <f t="shared" si="14"/>
        <v>30.5</v>
      </c>
      <c r="K74">
        <f t="shared" si="15"/>
        <v>41.5</v>
      </c>
      <c r="L74">
        <f t="shared" si="9"/>
        <v>114.5</v>
      </c>
    </row>
    <row r="75" spans="1:12" x14ac:dyDescent="0.25">
      <c r="A75" s="17">
        <v>42679</v>
      </c>
      <c r="B75" s="23">
        <v>1</v>
      </c>
      <c r="C75" s="23">
        <v>71</v>
      </c>
      <c r="E75">
        <f t="shared" si="10"/>
        <v>42.5</v>
      </c>
      <c r="F75">
        <f t="shared" si="11"/>
        <v>30.5</v>
      </c>
      <c r="G75">
        <f t="shared" si="12"/>
        <v>1</v>
      </c>
      <c r="H75">
        <f t="shared" si="8"/>
        <v>74</v>
      </c>
      <c r="I75">
        <f t="shared" si="13"/>
        <v>42.5</v>
      </c>
      <c r="J75">
        <f t="shared" si="14"/>
        <v>30.5</v>
      </c>
      <c r="K75">
        <f t="shared" si="15"/>
        <v>41.5</v>
      </c>
      <c r="L75">
        <f t="shared" si="9"/>
        <v>114.5</v>
      </c>
    </row>
    <row r="76" spans="1:12" x14ac:dyDescent="0.25">
      <c r="A76" s="17">
        <v>42681</v>
      </c>
      <c r="B76" s="23">
        <v>1</v>
      </c>
      <c r="C76" s="23">
        <v>71</v>
      </c>
      <c r="E76">
        <f t="shared" si="10"/>
        <v>42.5</v>
      </c>
      <c r="F76">
        <f t="shared" si="11"/>
        <v>30.5</v>
      </c>
      <c r="G76">
        <f t="shared" si="12"/>
        <v>2</v>
      </c>
      <c r="H76">
        <f t="shared" si="8"/>
        <v>75</v>
      </c>
      <c r="I76">
        <f t="shared" si="13"/>
        <v>42.5</v>
      </c>
      <c r="J76">
        <f t="shared" si="14"/>
        <v>30.5</v>
      </c>
      <c r="K76">
        <f t="shared" si="15"/>
        <v>41.5</v>
      </c>
      <c r="L76">
        <f t="shared" si="9"/>
        <v>114.5</v>
      </c>
    </row>
    <row r="77" spans="1:12" x14ac:dyDescent="0.25">
      <c r="A77" s="17">
        <v>42682</v>
      </c>
      <c r="B77" s="23">
        <v>2</v>
      </c>
      <c r="C77" s="23">
        <v>71</v>
      </c>
      <c r="E77">
        <f t="shared" si="10"/>
        <v>42.5</v>
      </c>
      <c r="F77">
        <f t="shared" si="11"/>
        <v>30.5</v>
      </c>
      <c r="G77">
        <f t="shared" si="12"/>
        <v>4</v>
      </c>
      <c r="H77">
        <f t="shared" si="8"/>
        <v>77</v>
      </c>
      <c r="I77">
        <f t="shared" si="13"/>
        <v>42.5</v>
      </c>
      <c r="J77">
        <f t="shared" si="14"/>
        <v>30.5</v>
      </c>
      <c r="K77">
        <f t="shared" si="15"/>
        <v>41.5</v>
      </c>
      <c r="L77">
        <f t="shared" si="9"/>
        <v>114.5</v>
      </c>
    </row>
    <row r="78" spans="1:12" x14ac:dyDescent="0.25">
      <c r="A78" s="17">
        <v>42685</v>
      </c>
      <c r="B78" s="23">
        <v>4</v>
      </c>
      <c r="C78" s="23">
        <v>71</v>
      </c>
      <c r="E78">
        <f t="shared" si="10"/>
        <v>42.5</v>
      </c>
      <c r="F78">
        <f t="shared" si="11"/>
        <v>30.5</v>
      </c>
      <c r="G78">
        <f t="shared" si="12"/>
        <v>8</v>
      </c>
      <c r="H78">
        <f t="shared" si="8"/>
        <v>81</v>
      </c>
      <c r="I78">
        <f t="shared" si="13"/>
        <v>42.5</v>
      </c>
      <c r="J78">
        <f t="shared" si="14"/>
        <v>30.5</v>
      </c>
      <c r="K78">
        <f t="shared" si="15"/>
        <v>41.5</v>
      </c>
      <c r="L78">
        <f t="shared" si="9"/>
        <v>114.5</v>
      </c>
    </row>
    <row r="79" spans="1:12" x14ac:dyDescent="0.25">
      <c r="A79" s="17">
        <v>42687</v>
      </c>
      <c r="B79" s="23">
        <v>2</v>
      </c>
      <c r="C79" s="23">
        <v>71</v>
      </c>
      <c r="E79">
        <f t="shared" si="10"/>
        <v>42.5</v>
      </c>
      <c r="F79">
        <f t="shared" si="11"/>
        <v>30.5</v>
      </c>
      <c r="G79">
        <f t="shared" si="12"/>
        <v>10</v>
      </c>
      <c r="H79">
        <f t="shared" si="8"/>
        <v>83</v>
      </c>
      <c r="I79">
        <f t="shared" si="13"/>
        <v>42.5</v>
      </c>
      <c r="J79">
        <f t="shared" si="14"/>
        <v>30.5</v>
      </c>
      <c r="K79">
        <f t="shared" si="15"/>
        <v>41.5</v>
      </c>
      <c r="L79">
        <f t="shared" si="9"/>
        <v>114.5</v>
      </c>
    </row>
    <row r="80" spans="1:12" x14ac:dyDescent="0.25">
      <c r="A80" s="17">
        <v>42693</v>
      </c>
      <c r="B80" s="23">
        <v>1.5</v>
      </c>
      <c r="C80" s="23">
        <v>71</v>
      </c>
      <c r="E80">
        <f t="shared" si="10"/>
        <v>42.5</v>
      </c>
      <c r="F80">
        <f t="shared" si="11"/>
        <v>30.5</v>
      </c>
      <c r="G80">
        <f t="shared" si="12"/>
        <v>11.5</v>
      </c>
      <c r="H80">
        <f t="shared" si="8"/>
        <v>84.5</v>
      </c>
      <c r="I80">
        <f t="shared" si="13"/>
        <v>42.5</v>
      </c>
      <c r="J80">
        <f t="shared" si="14"/>
        <v>30.5</v>
      </c>
      <c r="K80">
        <f t="shared" si="15"/>
        <v>41.5</v>
      </c>
      <c r="L80">
        <f t="shared" si="9"/>
        <v>114.5</v>
      </c>
    </row>
    <row r="81" spans="1:12" x14ac:dyDescent="0.25">
      <c r="A81" s="17">
        <v>42694</v>
      </c>
      <c r="B81" s="23">
        <v>1.5</v>
      </c>
      <c r="C81" s="23">
        <v>71</v>
      </c>
      <c r="E81">
        <f t="shared" si="10"/>
        <v>42.5</v>
      </c>
      <c r="F81">
        <f t="shared" si="11"/>
        <v>30.5</v>
      </c>
      <c r="G81">
        <f t="shared" si="12"/>
        <v>13</v>
      </c>
      <c r="H81">
        <f t="shared" si="8"/>
        <v>86</v>
      </c>
      <c r="I81">
        <f t="shared" si="13"/>
        <v>42.5</v>
      </c>
      <c r="J81">
        <f t="shared" si="14"/>
        <v>30.5</v>
      </c>
      <c r="K81">
        <f t="shared" si="15"/>
        <v>41.5</v>
      </c>
      <c r="L81">
        <f t="shared" si="9"/>
        <v>114.5</v>
      </c>
    </row>
    <row r="82" spans="1:12" x14ac:dyDescent="0.25">
      <c r="A82" s="17">
        <v>42695</v>
      </c>
      <c r="B82" s="23">
        <v>1</v>
      </c>
      <c r="C82" s="23">
        <v>71</v>
      </c>
      <c r="E82">
        <f t="shared" si="10"/>
        <v>42.5</v>
      </c>
      <c r="F82">
        <f t="shared" si="11"/>
        <v>30.5</v>
      </c>
      <c r="G82">
        <f t="shared" si="12"/>
        <v>14</v>
      </c>
      <c r="H82">
        <f t="shared" si="8"/>
        <v>87</v>
      </c>
      <c r="I82">
        <f t="shared" si="13"/>
        <v>42.5</v>
      </c>
      <c r="J82">
        <f t="shared" si="14"/>
        <v>30.5</v>
      </c>
      <c r="K82">
        <f t="shared" si="15"/>
        <v>41.5</v>
      </c>
      <c r="L82">
        <f t="shared" si="9"/>
        <v>114.5</v>
      </c>
    </row>
    <row r="83" spans="1:12" x14ac:dyDescent="0.25">
      <c r="A83" s="17">
        <v>42697</v>
      </c>
      <c r="B83" s="23">
        <v>2</v>
      </c>
      <c r="C83" s="23">
        <v>79</v>
      </c>
      <c r="D83" s="2" t="s">
        <v>156</v>
      </c>
      <c r="E83">
        <f t="shared" si="10"/>
        <v>42.5</v>
      </c>
      <c r="F83">
        <f t="shared" si="11"/>
        <v>30.5</v>
      </c>
      <c r="G83">
        <f t="shared" si="12"/>
        <v>16</v>
      </c>
      <c r="H83">
        <f t="shared" si="8"/>
        <v>89</v>
      </c>
      <c r="I83">
        <f t="shared" si="13"/>
        <v>42.5</v>
      </c>
      <c r="J83">
        <f t="shared" si="14"/>
        <v>30.5</v>
      </c>
      <c r="K83">
        <f t="shared" si="15"/>
        <v>41.5</v>
      </c>
      <c r="L83">
        <f t="shared" si="9"/>
        <v>114.5</v>
      </c>
    </row>
    <row r="84" spans="1:12" x14ac:dyDescent="0.25">
      <c r="A84" s="17">
        <v>42697</v>
      </c>
      <c r="B84" s="23">
        <v>3</v>
      </c>
      <c r="C84" s="23">
        <v>70</v>
      </c>
      <c r="D84" s="2" t="s">
        <v>135</v>
      </c>
      <c r="E84">
        <f t="shared" si="10"/>
        <v>42.5</v>
      </c>
      <c r="F84">
        <f t="shared" si="11"/>
        <v>30.5</v>
      </c>
      <c r="G84">
        <f t="shared" si="12"/>
        <v>19</v>
      </c>
      <c r="H84">
        <f t="shared" si="8"/>
        <v>92</v>
      </c>
      <c r="I84">
        <f t="shared" si="13"/>
        <v>42.5</v>
      </c>
      <c r="J84">
        <f t="shared" si="14"/>
        <v>30.5</v>
      </c>
      <c r="K84">
        <f t="shared" si="15"/>
        <v>41.5</v>
      </c>
      <c r="L84">
        <f t="shared" si="9"/>
        <v>114.5</v>
      </c>
    </row>
    <row r="85" spans="1:12" x14ac:dyDescent="0.25">
      <c r="A85" s="17">
        <v>42698</v>
      </c>
      <c r="B85" s="23">
        <v>0.5</v>
      </c>
      <c r="C85" s="23">
        <v>81</v>
      </c>
      <c r="E85">
        <f t="shared" si="10"/>
        <v>42.5</v>
      </c>
      <c r="F85">
        <f t="shared" si="11"/>
        <v>30.5</v>
      </c>
      <c r="G85">
        <f t="shared" si="12"/>
        <v>19.5</v>
      </c>
      <c r="H85">
        <f t="shared" si="8"/>
        <v>92.5</v>
      </c>
      <c r="I85">
        <f t="shared" si="13"/>
        <v>42.5</v>
      </c>
      <c r="J85">
        <f t="shared" si="14"/>
        <v>30.5</v>
      </c>
      <c r="K85">
        <f t="shared" si="15"/>
        <v>41.5</v>
      </c>
      <c r="L85">
        <f t="shared" si="9"/>
        <v>114.5</v>
      </c>
    </row>
    <row r="86" spans="1:12" x14ac:dyDescent="0.25">
      <c r="A86" s="17">
        <v>42699</v>
      </c>
      <c r="B86" s="23">
        <v>0.5</v>
      </c>
      <c r="C86" s="23">
        <v>82</v>
      </c>
      <c r="E86">
        <f t="shared" si="10"/>
        <v>42.5</v>
      </c>
      <c r="F86">
        <f t="shared" si="11"/>
        <v>30.5</v>
      </c>
      <c r="G86">
        <f t="shared" si="12"/>
        <v>20</v>
      </c>
      <c r="H86">
        <f t="shared" si="8"/>
        <v>93</v>
      </c>
      <c r="I86">
        <f t="shared" si="13"/>
        <v>42.5</v>
      </c>
      <c r="J86">
        <f t="shared" si="14"/>
        <v>30.5</v>
      </c>
      <c r="K86">
        <f t="shared" si="15"/>
        <v>41.5</v>
      </c>
      <c r="L86">
        <f t="shared" si="9"/>
        <v>114.5</v>
      </c>
    </row>
    <row r="87" spans="1:12" x14ac:dyDescent="0.25">
      <c r="A87" s="17">
        <v>42699</v>
      </c>
      <c r="B87" s="23">
        <v>0.5</v>
      </c>
      <c r="C87" s="23">
        <v>83</v>
      </c>
      <c r="E87">
        <f t="shared" si="10"/>
        <v>42.5</v>
      </c>
      <c r="F87">
        <f t="shared" si="11"/>
        <v>30.5</v>
      </c>
      <c r="G87">
        <f t="shared" si="12"/>
        <v>20.5</v>
      </c>
      <c r="H87">
        <f t="shared" si="8"/>
        <v>93.5</v>
      </c>
      <c r="I87">
        <f t="shared" si="13"/>
        <v>42.5</v>
      </c>
      <c r="J87">
        <f t="shared" si="14"/>
        <v>30.5</v>
      </c>
      <c r="K87">
        <f t="shared" si="15"/>
        <v>41.5</v>
      </c>
      <c r="L87">
        <f t="shared" si="9"/>
        <v>114.5</v>
      </c>
    </row>
    <row r="88" spans="1:12" x14ac:dyDescent="0.25">
      <c r="A88" s="17">
        <v>42702</v>
      </c>
      <c r="B88" s="23">
        <v>2</v>
      </c>
      <c r="C88" s="23">
        <v>71</v>
      </c>
      <c r="E88">
        <f t="shared" si="10"/>
        <v>42.5</v>
      </c>
      <c r="F88">
        <f t="shared" si="11"/>
        <v>30.5</v>
      </c>
      <c r="G88">
        <f t="shared" si="12"/>
        <v>22.5</v>
      </c>
      <c r="H88">
        <f t="shared" si="8"/>
        <v>95.5</v>
      </c>
      <c r="I88">
        <f t="shared" si="13"/>
        <v>42.5</v>
      </c>
      <c r="J88">
        <f t="shared" si="14"/>
        <v>30.5</v>
      </c>
      <c r="K88">
        <f t="shared" si="15"/>
        <v>41.5</v>
      </c>
      <c r="L88">
        <f t="shared" si="9"/>
        <v>114.5</v>
      </c>
    </row>
    <row r="89" spans="1:12" x14ac:dyDescent="0.25">
      <c r="A89" s="17">
        <v>42704</v>
      </c>
      <c r="B89" s="23">
        <v>1.5</v>
      </c>
      <c r="C89" s="23">
        <v>71</v>
      </c>
      <c r="E89">
        <f t="shared" si="10"/>
        <v>42.5</v>
      </c>
      <c r="F89">
        <f t="shared" si="11"/>
        <v>30.5</v>
      </c>
      <c r="G89">
        <f t="shared" si="12"/>
        <v>24</v>
      </c>
      <c r="H89">
        <f t="shared" si="8"/>
        <v>97</v>
      </c>
      <c r="I89">
        <f t="shared" si="13"/>
        <v>42.5</v>
      </c>
      <c r="J89">
        <f t="shared" si="14"/>
        <v>30.5</v>
      </c>
      <c r="K89">
        <f t="shared" si="15"/>
        <v>41.5</v>
      </c>
      <c r="L89">
        <f t="shared" si="9"/>
        <v>114.5</v>
      </c>
    </row>
    <row r="90" spans="1:12" x14ac:dyDescent="0.25">
      <c r="A90" s="17">
        <v>42705</v>
      </c>
      <c r="B90" s="23">
        <v>1</v>
      </c>
      <c r="C90" s="23">
        <v>71</v>
      </c>
      <c r="E90">
        <f t="shared" si="10"/>
        <v>42.5</v>
      </c>
      <c r="F90">
        <f t="shared" si="11"/>
        <v>30.5</v>
      </c>
      <c r="G90">
        <f t="shared" si="12"/>
        <v>25</v>
      </c>
      <c r="H90">
        <f t="shared" si="8"/>
        <v>98</v>
      </c>
      <c r="I90">
        <f t="shared" si="13"/>
        <v>42.5</v>
      </c>
      <c r="J90">
        <f t="shared" si="14"/>
        <v>30.5</v>
      </c>
      <c r="K90">
        <f t="shared" si="15"/>
        <v>41.5</v>
      </c>
      <c r="L90">
        <f t="shared" si="9"/>
        <v>114.5</v>
      </c>
    </row>
    <row r="91" spans="1:12" x14ac:dyDescent="0.25">
      <c r="A91" s="17">
        <v>42707</v>
      </c>
      <c r="B91" s="23">
        <v>3</v>
      </c>
      <c r="C91" s="23">
        <v>71</v>
      </c>
      <c r="E91">
        <f t="shared" si="10"/>
        <v>42.5</v>
      </c>
      <c r="F91">
        <f t="shared" si="11"/>
        <v>30.5</v>
      </c>
      <c r="G91">
        <f t="shared" si="12"/>
        <v>28</v>
      </c>
      <c r="H91">
        <f t="shared" si="8"/>
        <v>101</v>
      </c>
      <c r="I91">
        <f t="shared" si="13"/>
        <v>42.5</v>
      </c>
      <c r="J91">
        <f t="shared" si="14"/>
        <v>30.5</v>
      </c>
      <c r="K91">
        <f t="shared" si="15"/>
        <v>41.5</v>
      </c>
      <c r="L91">
        <f t="shared" si="9"/>
        <v>114.5</v>
      </c>
    </row>
    <row r="92" spans="1:12" x14ac:dyDescent="0.25">
      <c r="A92" s="17">
        <v>42711</v>
      </c>
      <c r="B92" s="23">
        <v>1.5</v>
      </c>
      <c r="C92" s="23">
        <v>74</v>
      </c>
      <c r="E92">
        <f t="shared" si="10"/>
        <v>42.5</v>
      </c>
      <c r="F92">
        <f t="shared" si="11"/>
        <v>30.5</v>
      </c>
      <c r="G92">
        <f t="shared" si="12"/>
        <v>29.5</v>
      </c>
      <c r="H92">
        <f t="shared" si="8"/>
        <v>102.5</v>
      </c>
      <c r="I92">
        <f t="shared" si="13"/>
        <v>42.5</v>
      </c>
      <c r="J92">
        <f t="shared" si="14"/>
        <v>30.5</v>
      </c>
      <c r="K92">
        <f t="shared" si="15"/>
        <v>41.5</v>
      </c>
      <c r="L92">
        <f t="shared" si="9"/>
        <v>114.5</v>
      </c>
    </row>
    <row r="93" spans="1:12" x14ac:dyDescent="0.25">
      <c r="A93" s="17">
        <v>42711</v>
      </c>
      <c r="B93" s="23">
        <v>1.5</v>
      </c>
      <c r="C93" s="23">
        <v>84</v>
      </c>
      <c r="E93">
        <f t="shared" si="10"/>
        <v>42.5</v>
      </c>
      <c r="F93">
        <f t="shared" si="11"/>
        <v>30.5</v>
      </c>
      <c r="G93">
        <f t="shared" si="12"/>
        <v>31</v>
      </c>
      <c r="H93">
        <f t="shared" si="8"/>
        <v>104</v>
      </c>
      <c r="I93">
        <f t="shared" si="13"/>
        <v>42.5</v>
      </c>
      <c r="J93">
        <f t="shared" si="14"/>
        <v>30.5</v>
      </c>
      <c r="K93">
        <f t="shared" si="15"/>
        <v>41.5</v>
      </c>
      <c r="L93">
        <f t="shared" si="9"/>
        <v>114.5</v>
      </c>
    </row>
    <row r="94" spans="1:12" x14ac:dyDescent="0.25">
      <c r="A94" s="17">
        <v>42712</v>
      </c>
      <c r="B94" s="23">
        <v>0.5</v>
      </c>
      <c r="C94" s="23">
        <v>80</v>
      </c>
      <c r="E94">
        <f t="shared" si="10"/>
        <v>42.5</v>
      </c>
      <c r="F94">
        <f t="shared" si="11"/>
        <v>30.5</v>
      </c>
      <c r="G94">
        <f t="shared" si="12"/>
        <v>31.5</v>
      </c>
      <c r="H94">
        <f t="shared" si="8"/>
        <v>104.5</v>
      </c>
      <c r="I94">
        <f t="shared" si="13"/>
        <v>42.5</v>
      </c>
      <c r="J94">
        <f t="shared" si="14"/>
        <v>30.5</v>
      </c>
      <c r="K94">
        <f t="shared" si="15"/>
        <v>41.5</v>
      </c>
      <c r="L94">
        <f t="shared" si="9"/>
        <v>114.5</v>
      </c>
    </row>
    <row r="95" spans="1:12" x14ac:dyDescent="0.25">
      <c r="A95" s="17">
        <v>42714</v>
      </c>
      <c r="B95" s="23">
        <v>2</v>
      </c>
      <c r="C95" s="23">
        <v>72</v>
      </c>
      <c r="E95">
        <f t="shared" si="10"/>
        <v>42.5</v>
      </c>
      <c r="F95">
        <f t="shared" si="11"/>
        <v>30.5</v>
      </c>
      <c r="G95">
        <f t="shared" si="12"/>
        <v>33.5</v>
      </c>
      <c r="H95">
        <f t="shared" si="8"/>
        <v>106.5</v>
      </c>
      <c r="I95">
        <f t="shared" si="13"/>
        <v>42.5</v>
      </c>
      <c r="J95">
        <f t="shared" si="14"/>
        <v>30.5</v>
      </c>
      <c r="K95">
        <f t="shared" si="15"/>
        <v>41.5</v>
      </c>
      <c r="L95">
        <f t="shared" si="9"/>
        <v>114.5</v>
      </c>
    </row>
    <row r="96" spans="1:12" x14ac:dyDescent="0.25">
      <c r="A96" s="17">
        <v>42714</v>
      </c>
      <c r="B96" s="23">
        <v>1</v>
      </c>
      <c r="C96" s="23">
        <v>80</v>
      </c>
      <c r="E96">
        <f t="shared" si="10"/>
        <v>42.5</v>
      </c>
      <c r="F96">
        <f t="shared" si="11"/>
        <v>30.5</v>
      </c>
      <c r="G96">
        <f t="shared" si="12"/>
        <v>34.5</v>
      </c>
      <c r="H96">
        <f t="shared" si="8"/>
        <v>107.5</v>
      </c>
      <c r="I96">
        <f t="shared" si="13"/>
        <v>42.5</v>
      </c>
      <c r="J96">
        <f t="shared" si="14"/>
        <v>30.5</v>
      </c>
      <c r="K96">
        <f t="shared" si="15"/>
        <v>41.5</v>
      </c>
      <c r="L96">
        <f t="shared" si="9"/>
        <v>114.5</v>
      </c>
    </row>
    <row r="97" spans="1:12" x14ac:dyDescent="0.25">
      <c r="A97" s="17">
        <v>42714</v>
      </c>
      <c r="B97" s="23">
        <v>2</v>
      </c>
      <c r="C97" s="23">
        <v>75</v>
      </c>
      <c r="E97">
        <f t="shared" si="10"/>
        <v>42.5</v>
      </c>
      <c r="F97">
        <f t="shared" si="11"/>
        <v>30.5</v>
      </c>
      <c r="G97">
        <f t="shared" si="12"/>
        <v>36.5</v>
      </c>
      <c r="H97">
        <f t="shared" si="8"/>
        <v>109.5</v>
      </c>
      <c r="I97">
        <f t="shared" si="13"/>
        <v>42.5</v>
      </c>
      <c r="J97">
        <f t="shared" si="14"/>
        <v>30.5</v>
      </c>
      <c r="K97">
        <f t="shared" si="15"/>
        <v>41.5</v>
      </c>
      <c r="L97">
        <f t="shared" si="9"/>
        <v>114.5</v>
      </c>
    </row>
    <row r="98" spans="1:12" x14ac:dyDescent="0.25">
      <c r="A98" s="17">
        <v>42715</v>
      </c>
      <c r="B98" s="23">
        <v>1</v>
      </c>
      <c r="C98" s="23">
        <v>79</v>
      </c>
      <c r="E98">
        <f t="shared" si="10"/>
        <v>42.5</v>
      </c>
      <c r="F98">
        <f t="shared" si="11"/>
        <v>30.5</v>
      </c>
      <c r="G98">
        <f t="shared" si="12"/>
        <v>37.5</v>
      </c>
      <c r="H98">
        <f t="shared" si="8"/>
        <v>110.5</v>
      </c>
      <c r="I98">
        <f t="shared" si="13"/>
        <v>42.5</v>
      </c>
      <c r="J98">
        <f t="shared" si="14"/>
        <v>30.5</v>
      </c>
      <c r="K98">
        <f t="shared" si="15"/>
        <v>41.5</v>
      </c>
      <c r="L98">
        <f t="shared" si="9"/>
        <v>114.5</v>
      </c>
    </row>
    <row r="99" spans="1:12" x14ac:dyDescent="0.25">
      <c r="A99" s="17">
        <v>42715</v>
      </c>
      <c r="B99" s="23">
        <v>2</v>
      </c>
      <c r="C99" s="23">
        <v>76</v>
      </c>
      <c r="E99">
        <f t="shared" si="10"/>
        <v>42.5</v>
      </c>
      <c r="F99">
        <f t="shared" si="11"/>
        <v>30.5</v>
      </c>
      <c r="G99">
        <f t="shared" si="12"/>
        <v>39.5</v>
      </c>
      <c r="H99">
        <f t="shared" si="8"/>
        <v>112.5</v>
      </c>
      <c r="I99">
        <f t="shared" si="13"/>
        <v>42.5</v>
      </c>
      <c r="J99">
        <f t="shared" si="14"/>
        <v>30.5</v>
      </c>
      <c r="K99">
        <f t="shared" si="15"/>
        <v>41.5</v>
      </c>
      <c r="L99">
        <f t="shared" si="9"/>
        <v>114.5</v>
      </c>
    </row>
    <row r="100" spans="1:12" x14ac:dyDescent="0.25">
      <c r="A100" s="17">
        <v>42715</v>
      </c>
      <c r="B100" s="23">
        <v>1</v>
      </c>
      <c r="C100" s="23">
        <v>77</v>
      </c>
      <c r="E100">
        <f t="shared" si="10"/>
        <v>42.5</v>
      </c>
      <c r="F100">
        <f t="shared" si="11"/>
        <v>30.5</v>
      </c>
      <c r="G100">
        <f t="shared" si="12"/>
        <v>40.5</v>
      </c>
      <c r="H100">
        <f t="shared" si="8"/>
        <v>113.5</v>
      </c>
      <c r="I100">
        <f t="shared" si="13"/>
        <v>42.5</v>
      </c>
      <c r="J100">
        <f t="shared" si="14"/>
        <v>30.5</v>
      </c>
      <c r="K100">
        <f t="shared" si="15"/>
        <v>41.5</v>
      </c>
      <c r="L100">
        <f t="shared" si="9"/>
        <v>114.5</v>
      </c>
    </row>
    <row r="101" spans="1:12" x14ac:dyDescent="0.25">
      <c r="A101" s="17">
        <v>42716</v>
      </c>
      <c r="B101" s="23">
        <v>1</v>
      </c>
      <c r="C101" s="23">
        <v>78</v>
      </c>
      <c r="E101">
        <f t="shared" si="10"/>
        <v>42.5</v>
      </c>
      <c r="F101">
        <f t="shared" si="11"/>
        <v>30.5</v>
      </c>
      <c r="G101">
        <f t="shared" si="12"/>
        <v>41.5</v>
      </c>
      <c r="H101">
        <f t="shared" si="8"/>
        <v>114.5</v>
      </c>
      <c r="I101">
        <f t="shared" si="13"/>
        <v>42.5</v>
      </c>
      <c r="J101">
        <f t="shared" si="14"/>
        <v>30.5</v>
      </c>
      <c r="K101">
        <f t="shared" si="15"/>
        <v>41.5</v>
      </c>
      <c r="L101">
        <f t="shared" si="9"/>
        <v>114.5</v>
      </c>
    </row>
    <row r="102" spans="1:12" x14ac:dyDescent="0.25">
      <c r="E102">
        <f t="shared" si="10"/>
        <v>42.5</v>
      </c>
      <c r="F102">
        <f t="shared" si="11"/>
        <v>30.5</v>
      </c>
      <c r="G102">
        <f t="shared" si="12"/>
        <v>41.5</v>
      </c>
      <c r="H102">
        <f t="shared" si="8"/>
        <v>114.5</v>
      </c>
      <c r="I102">
        <f t="shared" si="13"/>
        <v>42.5</v>
      </c>
      <c r="J102">
        <f t="shared" si="14"/>
        <v>30.5</v>
      </c>
      <c r="K102">
        <f t="shared" si="15"/>
        <v>41.5</v>
      </c>
      <c r="L102">
        <f t="shared" si="9"/>
        <v>114.5</v>
      </c>
    </row>
    <row r="103" spans="1:12" x14ac:dyDescent="0.25">
      <c r="E103">
        <f t="shared" si="10"/>
        <v>42.5</v>
      </c>
      <c r="F103">
        <f t="shared" si="11"/>
        <v>30.5</v>
      </c>
      <c r="G103">
        <f t="shared" si="12"/>
        <v>41.5</v>
      </c>
      <c r="H103">
        <f t="shared" si="8"/>
        <v>114.5</v>
      </c>
      <c r="I103">
        <f t="shared" si="13"/>
        <v>42.5</v>
      </c>
      <c r="J103">
        <f t="shared" si="14"/>
        <v>30.5</v>
      </c>
      <c r="K103">
        <f t="shared" si="15"/>
        <v>41.5</v>
      </c>
      <c r="L103">
        <f t="shared" si="9"/>
        <v>114.5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pane ySplit="1" topLeftCell="A2" activePane="bottomLeft" state="frozen"/>
      <selection pane="bottomLeft" activeCell="B29" sqref="B29"/>
    </sheetView>
  </sheetViews>
  <sheetFormatPr defaultRowHeight="15" x14ac:dyDescent="0.25"/>
  <cols>
    <col min="1" max="1" width="42.42578125" style="3" bestFit="1" customWidth="1"/>
    <col min="2" max="2" width="11.7109375" style="20" customWidth="1"/>
    <col min="3" max="3" width="12.42578125" style="23" customWidth="1"/>
    <col min="4" max="4" width="23.85546875" style="2" customWidth="1"/>
    <col min="5" max="7" width="10.7109375" style="23" customWidth="1"/>
    <col min="8" max="8" width="10.7109375" style="24" customWidth="1"/>
    <col min="9" max="10" width="4.71093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17</v>
      </c>
      <c r="B2" s="19" t="s">
        <v>38</v>
      </c>
      <c r="C2" s="21">
        <v>1</v>
      </c>
      <c r="D2" s="5" t="s">
        <v>16</v>
      </c>
      <c r="E2" s="21">
        <v>5</v>
      </c>
      <c r="F2" s="21">
        <v>0</v>
      </c>
      <c r="G2" s="21">
        <f>SUMIFS('Time Log'!B:B,'Time Log'!C:C,'Phase 1 Tasks'!C2)</f>
        <v>6</v>
      </c>
      <c r="H2" s="22">
        <f>IF(F2+G2&gt;0,G2/(G2+F2),"")</f>
        <v>1</v>
      </c>
    </row>
    <row r="3" spans="1:8" x14ac:dyDescent="0.25">
      <c r="A3" s="3" t="s">
        <v>24</v>
      </c>
      <c r="B3" s="20" t="s">
        <v>38</v>
      </c>
      <c r="C3" s="23">
        <f t="shared" ref="C3:C34" si="0">C2+1</f>
        <v>2</v>
      </c>
      <c r="D3" s="2" t="s">
        <v>18</v>
      </c>
      <c r="E3" s="23">
        <v>1</v>
      </c>
      <c r="F3" s="23">
        <v>0</v>
      </c>
      <c r="G3" s="21">
        <f>SUMIFS('Time Log'!B:B,'Time Log'!C:C,'Phase 1 Tasks'!C3)</f>
        <v>0.5</v>
      </c>
      <c r="H3" s="22">
        <f t="shared" ref="H3:H66" si="1">IF(F3+G3&gt;0,G3/(G3+F3),"")</f>
        <v>1</v>
      </c>
    </row>
    <row r="4" spans="1:8" x14ac:dyDescent="0.25">
      <c r="A4" s="3" t="s">
        <v>25</v>
      </c>
      <c r="B4" s="20" t="s">
        <v>38</v>
      </c>
      <c r="C4" s="23">
        <f t="shared" si="0"/>
        <v>3</v>
      </c>
      <c r="D4" s="2" t="s">
        <v>19</v>
      </c>
      <c r="E4" s="23">
        <v>1</v>
      </c>
      <c r="F4" s="23">
        <v>0</v>
      </c>
      <c r="G4" s="21">
        <f>SUMIFS('Time Log'!B:B,'Time Log'!C:C,'Phase 1 Tasks'!C4)</f>
        <v>0.5</v>
      </c>
      <c r="H4" s="22">
        <f t="shared" si="1"/>
        <v>1</v>
      </c>
    </row>
    <row r="5" spans="1:8" x14ac:dyDescent="0.25">
      <c r="A5" s="3" t="s">
        <v>26</v>
      </c>
      <c r="B5" s="20" t="s">
        <v>38</v>
      </c>
      <c r="C5" s="23">
        <f t="shared" si="0"/>
        <v>4</v>
      </c>
      <c r="D5" s="2" t="s">
        <v>20</v>
      </c>
      <c r="E5" s="23">
        <v>1</v>
      </c>
      <c r="F5" s="23">
        <v>0</v>
      </c>
      <c r="G5" s="21">
        <f>SUMIFS('Time Log'!B:B,'Time Log'!C:C,'Phase 1 Tasks'!C5)</f>
        <v>0.5</v>
      </c>
      <c r="H5" s="22">
        <f t="shared" si="1"/>
        <v>1</v>
      </c>
    </row>
    <row r="6" spans="1:8" x14ac:dyDescent="0.25">
      <c r="A6" s="3" t="s">
        <v>27</v>
      </c>
      <c r="B6" s="20" t="s">
        <v>38</v>
      </c>
      <c r="C6" s="23">
        <f t="shared" si="0"/>
        <v>5</v>
      </c>
      <c r="D6" s="2" t="s">
        <v>21</v>
      </c>
      <c r="E6" s="23">
        <v>1</v>
      </c>
      <c r="F6" s="23">
        <v>0</v>
      </c>
      <c r="G6" s="21">
        <f>SUMIFS('Time Log'!B:B,'Time Log'!C:C,'Phase 1 Tasks'!C6)</f>
        <v>1</v>
      </c>
      <c r="H6" s="22">
        <f t="shared" si="1"/>
        <v>1</v>
      </c>
    </row>
    <row r="7" spans="1:8" x14ac:dyDescent="0.25">
      <c r="A7" s="3" t="s">
        <v>28</v>
      </c>
      <c r="B7" s="20" t="s">
        <v>38</v>
      </c>
      <c r="C7" s="23">
        <f t="shared" si="0"/>
        <v>6</v>
      </c>
      <c r="D7" s="2" t="s">
        <v>21</v>
      </c>
      <c r="E7" s="23">
        <v>1</v>
      </c>
      <c r="F7" s="23">
        <v>0</v>
      </c>
      <c r="G7" s="21">
        <f>SUMIFS('Time Log'!B:B,'Time Log'!C:C,'Phase 1 Tasks'!C7)</f>
        <v>1</v>
      </c>
      <c r="H7" s="22">
        <f t="shared" si="1"/>
        <v>1</v>
      </c>
    </row>
    <row r="8" spans="1:8" x14ac:dyDescent="0.25">
      <c r="A8" s="3" t="s">
        <v>29</v>
      </c>
      <c r="B8" s="20" t="s">
        <v>38</v>
      </c>
      <c r="C8" s="23">
        <f t="shared" si="0"/>
        <v>7</v>
      </c>
      <c r="D8" s="2" t="s">
        <v>22</v>
      </c>
      <c r="E8" s="23">
        <v>2</v>
      </c>
      <c r="F8" s="23">
        <v>0</v>
      </c>
      <c r="G8" s="21">
        <f>SUMIFS('Time Log'!B:B,'Time Log'!C:C,'Phase 1 Tasks'!C8)</f>
        <v>0.5</v>
      </c>
      <c r="H8" s="22">
        <f t="shared" si="1"/>
        <v>1</v>
      </c>
    </row>
    <row r="9" spans="1:8" x14ac:dyDescent="0.25">
      <c r="A9" s="3" t="s">
        <v>30</v>
      </c>
      <c r="B9" s="20" t="s">
        <v>38</v>
      </c>
      <c r="C9" s="23">
        <f t="shared" si="0"/>
        <v>8</v>
      </c>
      <c r="D9" s="2" t="s">
        <v>18</v>
      </c>
      <c r="E9" s="23">
        <v>2</v>
      </c>
      <c r="F9" s="23">
        <v>0</v>
      </c>
      <c r="G9" s="21">
        <f>SUMIFS('Time Log'!B:B,'Time Log'!C:C,'Phase 1 Tasks'!C9)</f>
        <v>2</v>
      </c>
      <c r="H9" s="22">
        <f t="shared" si="1"/>
        <v>1</v>
      </c>
    </row>
    <row r="10" spans="1:8" x14ac:dyDescent="0.25">
      <c r="A10" s="3" t="s">
        <v>31</v>
      </c>
      <c r="B10" s="20" t="s">
        <v>38</v>
      </c>
      <c r="C10" s="23">
        <f t="shared" si="0"/>
        <v>9</v>
      </c>
      <c r="D10" s="2" t="s">
        <v>18</v>
      </c>
      <c r="E10" s="23">
        <v>2</v>
      </c>
      <c r="F10" s="23">
        <v>0</v>
      </c>
      <c r="G10" s="21">
        <f>SUMIFS('Time Log'!B:B,'Time Log'!C:C,'Phase 1 Tasks'!C10)</f>
        <v>1.5</v>
      </c>
      <c r="H10" s="22">
        <f t="shared" si="1"/>
        <v>1</v>
      </c>
    </row>
    <row r="11" spans="1:8" x14ac:dyDescent="0.25">
      <c r="A11" s="3" t="s">
        <v>32</v>
      </c>
      <c r="B11" s="20" t="s">
        <v>38</v>
      </c>
      <c r="C11" s="23">
        <f t="shared" si="0"/>
        <v>10</v>
      </c>
      <c r="D11" s="2" t="s">
        <v>18</v>
      </c>
      <c r="E11" s="23">
        <v>4</v>
      </c>
      <c r="F11" s="23">
        <v>0</v>
      </c>
      <c r="G11" s="21">
        <f>SUMIFS('Time Log'!B:B,'Time Log'!C:C,'Phase 1 Tasks'!C11)</f>
        <v>3</v>
      </c>
      <c r="H11" s="22">
        <f t="shared" si="1"/>
        <v>1</v>
      </c>
    </row>
    <row r="12" spans="1:8" x14ac:dyDescent="0.25">
      <c r="A12" s="3" t="s">
        <v>33</v>
      </c>
      <c r="B12" s="20" t="s">
        <v>38</v>
      </c>
      <c r="C12" s="23">
        <f t="shared" si="0"/>
        <v>11</v>
      </c>
      <c r="D12" s="2" t="s">
        <v>18</v>
      </c>
      <c r="E12" s="23">
        <v>1</v>
      </c>
      <c r="F12" s="23">
        <v>0</v>
      </c>
      <c r="G12" s="21">
        <f>SUMIFS('Time Log'!B:B,'Time Log'!C:C,'Phase 1 Tasks'!C12)</f>
        <v>0.5</v>
      </c>
      <c r="H12" s="22">
        <f t="shared" si="1"/>
        <v>1</v>
      </c>
    </row>
    <row r="13" spans="1:8" x14ac:dyDescent="0.25">
      <c r="A13" s="3" t="s">
        <v>30</v>
      </c>
      <c r="B13" s="20" t="s">
        <v>38</v>
      </c>
      <c r="C13" s="23">
        <f t="shared" si="0"/>
        <v>12</v>
      </c>
      <c r="D13" s="2" t="s">
        <v>19</v>
      </c>
      <c r="E13" s="23">
        <v>0.5</v>
      </c>
      <c r="F13" s="23">
        <v>0</v>
      </c>
      <c r="G13" s="21">
        <f>SUMIFS('Time Log'!B:B,'Time Log'!C:C,'Phase 1 Tasks'!C13)</f>
        <v>0.5</v>
      </c>
      <c r="H13" s="22">
        <f t="shared" si="1"/>
        <v>1</v>
      </c>
    </row>
    <row r="14" spans="1:8" x14ac:dyDescent="0.25">
      <c r="A14" s="3" t="s">
        <v>34</v>
      </c>
      <c r="B14" s="20" t="s">
        <v>38</v>
      </c>
      <c r="C14" s="23">
        <f t="shared" si="0"/>
        <v>13</v>
      </c>
      <c r="D14" s="2" t="s">
        <v>19</v>
      </c>
      <c r="E14" s="23">
        <v>3</v>
      </c>
      <c r="F14" s="23">
        <v>0</v>
      </c>
      <c r="G14" s="21">
        <f>SUMIFS('Time Log'!B:B,'Time Log'!C:C,'Phase 1 Tasks'!C14)</f>
        <v>1.5</v>
      </c>
      <c r="H14" s="22">
        <f t="shared" si="1"/>
        <v>1</v>
      </c>
    </row>
    <row r="15" spans="1:8" x14ac:dyDescent="0.25">
      <c r="A15" s="3" t="s">
        <v>35</v>
      </c>
      <c r="B15" s="20" t="s">
        <v>38</v>
      </c>
      <c r="C15" s="23">
        <f t="shared" si="0"/>
        <v>14</v>
      </c>
      <c r="D15" s="2" t="s">
        <v>19</v>
      </c>
      <c r="E15" s="23">
        <v>1</v>
      </c>
      <c r="F15" s="23">
        <v>0</v>
      </c>
      <c r="G15" s="21">
        <f>SUMIFS('Time Log'!B:B,'Time Log'!C:C,'Phase 1 Tasks'!C15)</f>
        <v>1.5</v>
      </c>
      <c r="H15" s="22">
        <f t="shared" si="1"/>
        <v>1</v>
      </c>
    </row>
    <row r="16" spans="1:8" x14ac:dyDescent="0.25">
      <c r="A16" s="3" t="s">
        <v>36</v>
      </c>
      <c r="B16" s="20" t="s">
        <v>38</v>
      </c>
      <c r="C16" s="23">
        <f t="shared" si="0"/>
        <v>15</v>
      </c>
      <c r="D16" s="2" t="s">
        <v>19</v>
      </c>
      <c r="E16" s="23">
        <v>1</v>
      </c>
      <c r="F16" s="23">
        <v>0</v>
      </c>
      <c r="G16" s="21">
        <f>SUMIFS('Time Log'!B:B,'Time Log'!C:C,'Phase 1 Tasks'!C16)</f>
        <v>0.5</v>
      </c>
      <c r="H16" s="22">
        <f t="shared" si="1"/>
        <v>1</v>
      </c>
    </row>
    <row r="17" spans="1:8" x14ac:dyDescent="0.25">
      <c r="A17" s="3" t="s">
        <v>37</v>
      </c>
      <c r="B17" s="20" t="s">
        <v>38</v>
      </c>
      <c r="C17" s="23">
        <f t="shared" si="0"/>
        <v>16</v>
      </c>
      <c r="D17" s="2" t="s">
        <v>20</v>
      </c>
      <c r="E17" s="23">
        <v>3</v>
      </c>
      <c r="F17" s="23">
        <v>0</v>
      </c>
      <c r="G17" s="21">
        <f>SUMIFS('Time Log'!B:B,'Time Log'!C:C,'Phase 1 Tasks'!C17)</f>
        <v>1.5</v>
      </c>
      <c r="H17" s="22">
        <f t="shared" si="1"/>
        <v>1</v>
      </c>
    </row>
    <row r="18" spans="1:8" x14ac:dyDescent="0.25">
      <c r="A18" s="3" t="s">
        <v>84</v>
      </c>
      <c r="B18" s="20" t="s">
        <v>38</v>
      </c>
      <c r="C18" s="23">
        <f t="shared" si="0"/>
        <v>17</v>
      </c>
      <c r="E18" s="23">
        <v>0</v>
      </c>
      <c r="F18" s="23">
        <v>0</v>
      </c>
      <c r="G18" s="21">
        <f>SUMIFS('Time Log'!B:B,'Time Log'!C:C,'Phase 1 Tasks'!C18)</f>
        <v>0</v>
      </c>
      <c r="H18" s="22" t="str">
        <f t="shared" si="1"/>
        <v/>
      </c>
    </row>
    <row r="19" spans="1:8" x14ac:dyDescent="0.25">
      <c r="A19" s="3" t="s">
        <v>40</v>
      </c>
      <c r="B19" s="20" t="s">
        <v>38</v>
      </c>
      <c r="C19" s="23">
        <f t="shared" si="0"/>
        <v>18</v>
      </c>
      <c r="D19" s="2" t="s">
        <v>19</v>
      </c>
      <c r="E19" s="23">
        <v>2</v>
      </c>
      <c r="F19" s="23">
        <v>0</v>
      </c>
      <c r="G19" s="21">
        <f>SUMIFS('Time Log'!B:B,'Time Log'!C:C,'Phase 1 Tasks'!C19)</f>
        <v>1.5</v>
      </c>
      <c r="H19" s="22">
        <f t="shared" si="1"/>
        <v>1</v>
      </c>
    </row>
    <row r="20" spans="1:8" x14ac:dyDescent="0.25">
      <c r="A20" s="3" t="s">
        <v>43</v>
      </c>
      <c r="B20" s="20" t="s">
        <v>38</v>
      </c>
      <c r="C20" s="23">
        <f t="shared" si="0"/>
        <v>19</v>
      </c>
      <c r="D20" s="2" t="s">
        <v>16</v>
      </c>
      <c r="E20" s="23">
        <v>2</v>
      </c>
      <c r="F20" s="23">
        <v>0</v>
      </c>
      <c r="G20" s="21">
        <f>SUMIFS('Time Log'!B:B,'Time Log'!C:C,'Phase 1 Tasks'!C20)</f>
        <v>2</v>
      </c>
      <c r="H20" s="22">
        <f t="shared" si="1"/>
        <v>1</v>
      </c>
    </row>
    <row r="21" spans="1:8" x14ac:dyDescent="0.25">
      <c r="A21" s="3" t="s">
        <v>46</v>
      </c>
      <c r="B21" s="20" t="s">
        <v>38</v>
      </c>
      <c r="C21" s="23">
        <f t="shared" si="0"/>
        <v>20</v>
      </c>
      <c r="D21" s="2" t="s">
        <v>16</v>
      </c>
      <c r="E21" s="23">
        <v>2</v>
      </c>
      <c r="F21" s="23">
        <v>0</v>
      </c>
      <c r="G21" s="21">
        <f>SUMIFS('Time Log'!B:B,'Time Log'!C:C,'Phase 1 Tasks'!C21)</f>
        <v>1</v>
      </c>
      <c r="H21" s="22">
        <f t="shared" si="1"/>
        <v>1</v>
      </c>
    </row>
    <row r="22" spans="1:8" x14ac:dyDescent="0.25">
      <c r="A22" s="3" t="s">
        <v>74</v>
      </c>
      <c r="B22" s="20" t="s">
        <v>38</v>
      </c>
      <c r="C22" s="23">
        <f t="shared" si="0"/>
        <v>21</v>
      </c>
      <c r="D22" s="2" t="s">
        <v>22</v>
      </c>
      <c r="E22" s="23">
        <v>2</v>
      </c>
      <c r="F22" s="23">
        <v>0</v>
      </c>
      <c r="G22" s="21">
        <f>SUMIFS('Time Log'!B:B,'Time Log'!C:C,'Phase 1 Tasks'!C22)</f>
        <v>2</v>
      </c>
      <c r="H22" s="22">
        <f t="shared" si="1"/>
        <v>1</v>
      </c>
    </row>
    <row r="23" spans="1:8" x14ac:dyDescent="0.25">
      <c r="A23" s="3" t="s">
        <v>75</v>
      </c>
      <c r="B23" s="20" t="s">
        <v>38</v>
      </c>
      <c r="C23" s="23">
        <f t="shared" si="0"/>
        <v>22</v>
      </c>
      <c r="D23" s="2" t="s">
        <v>22</v>
      </c>
      <c r="E23" s="23">
        <v>2</v>
      </c>
      <c r="F23" s="23">
        <v>0</v>
      </c>
      <c r="G23" s="21">
        <f>SUMIFS('Time Log'!B:B,'Time Log'!C:C,'Phase 1 Tasks'!C23)</f>
        <v>2</v>
      </c>
      <c r="H23" s="22">
        <f t="shared" si="1"/>
        <v>1</v>
      </c>
    </row>
    <row r="24" spans="1:8" x14ac:dyDescent="0.25">
      <c r="A24" s="3" t="s">
        <v>79</v>
      </c>
      <c r="B24" s="20" t="s">
        <v>38</v>
      </c>
      <c r="C24" s="23">
        <f t="shared" si="0"/>
        <v>23</v>
      </c>
      <c r="D24" s="10" t="s">
        <v>16</v>
      </c>
      <c r="E24" s="23">
        <v>2</v>
      </c>
      <c r="F24" s="23">
        <v>0</v>
      </c>
      <c r="G24" s="21">
        <f>SUMIFS('Time Log'!B:B,'Time Log'!C:C,'Phase 1 Tasks'!C24)</f>
        <v>2</v>
      </c>
      <c r="H24" s="22">
        <f>IF(F24+G24&gt;0,G24/(G24+F24),"")</f>
        <v>1</v>
      </c>
    </row>
    <row r="25" spans="1:8" x14ac:dyDescent="0.25">
      <c r="A25" s="3" t="s">
        <v>80</v>
      </c>
      <c r="B25" s="20" t="s">
        <v>38</v>
      </c>
      <c r="C25" s="23">
        <f t="shared" si="0"/>
        <v>24</v>
      </c>
      <c r="D25" s="2" t="s">
        <v>22</v>
      </c>
      <c r="E25" s="23">
        <v>2</v>
      </c>
      <c r="F25" s="23">
        <v>0</v>
      </c>
      <c r="G25" s="21">
        <f>SUMIFS('Time Log'!B:B,'Time Log'!C:C,'Phase 1 Tasks'!C25)</f>
        <v>2</v>
      </c>
      <c r="H25" s="22">
        <f t="shared" si="1"/>
        <v>1</v>
      </c>
    </row>
    <row r="26" spans="1:8" x14ac:dyDescent="0.25">
      <c r="A26" s="3" t="s">
        <v>81</v>
      </c>
      <c r="B26" s="20" t="s">
        <v>38</v>
      </c>
      <c r="C26" s="23">
        <f t="shared" si="0"/>
        <v>25</v>
      </c>
      <c r="D26" s="2" t="s">
        <v>21</v>
      </c>
      <c r="E26" s="23">
        <v>1</v>
      </c>
      <c r="F26" s="23">
        <v>0</v>
      </c>
      <c r="G26" s="21">
        <f>SUMIFS('Time Log'!B:B,'Time Log'!C:C,'Phase 1 Tasks'!C26)</f>
        <v>1</v>
      </c>
      <c r="H26" s="22">
        <f t="shared" si="1"/>
        <v>1</v>
      </c>
    </row>
    <row r="27" spans="1:8" x14ac:dyDescent="0.25">
      <c r="A27" s="3" t="s">
        <v>82</v>
      </c>
      <c r="B27" s="20" t="s">
        <v>38</v>
      </c>
      <c r="C27" s="23">
        <f t="shared" si="0"/>
        <v>26</v>
      </c>
      <c r="D27" s="2" t="s">
        <v>22</v>
      </c>
      <c r="E27" s="23">
        <v>3</v>
      </c>
      <c r="F27" s="23">
        <v>0</v>
      </c>
      <c r="G27" s="21">
        <f>SUMIFS('Time Log'!B:B,'Time Log'!C:C,'Phase 1 Tasks'!C27)</f>
        <v>3.5</v>
      </c>
      <c r="H27" s="22">
        <f t="shared" si="1"/>
        <v>1</v>
      </c>
    </row>
    <row r="28" spans="1:8" x14ac:dyDescent="0.25">
      <c r="A28" s="3" t="s">
        <v>83</v>
      </c>
      <c r="B28" s="20" t="s">
        <v>38</v>
      </c>
      <c r="C28" s="23">
        <f t="shared" si="0"/>
        <v>27</v>
      </c>
      <c r="D28" s="2" t="s">
        <v>22</v>
      </c>
      <c r="E28" s="23">
        <v>3</v>
      </c>
      <c r="F28" s="23">
        <v>0</v>
      </c>
      <c r="G28" s="21">
        <f>SUMIFS('Time Log'!B:B,'Time Log'!C:C,'Phase 1 Tasks'!C28)</f>
        <v>3</v>
      </c>
      <c r="H28" s="22">
        <f t="shared" si="1"/>
        <v>1</v>
      </c>
    </row>
    <row r="29" spans="1:8" x14ac:dyDescent="0.25">
      <c r="C29" s="23">
        <f t="shared" si="0"/>
        <v>28</v>
      </c>
      <c r="H29" s="22" t="str">
        <f t="shared" si="1"/>
        <v/>
      </c>
    </row>
    <row r="30" spans="1:8" x14ac:dyDescent="0.25">
      <c r="C30" s="23">
        <f t="shared" si="0"/>
        <v>29</v>
      </c>
      <c r="H30" s="22" t="str">
        <f t="shared" si="1"/>
        <v/>
      </c>
    </row>
    <row r="31" spans="1:8" x14ac:dyDescent="0.25">
      <c r="C31" s="23">
        <f t="shared" si="0"/>
        <v>30</v>
      </c>
      <c r="H31" s="22" t="str">
        <f t="shared" si="1"/>
        <v/>
      </c>
    </row>
    <row r="32" spans="1:8" x14ac:dyDescent="0.25">
      <c r="C32" s="23">
        <f t="shared" si="0"/>
        <v>31</v>
      </c>
      <c r="H32" s="22" t="str">
        <f t="shared" si="1"/>
        <v/>
      </c>
    </row>
    <row r="33" spans="3:8" x14ac:dyDescent="0.25">
      <c r="C33" s="23">
        <f t="shared" si="0"/>
        <v>32</v>
      </c>
      <c r="H33" s="22" t="str">
        <f t="shared" si="1"/>
        <v/>
      </c>
    </row>
    <row r="34" spans="3:8" x14ac:dyDescent="0.25">
      <c r="C34" s="23">
        <f t="shared" si="0"/>
        <v>33</v>
      </c>
      <c r="H34" s="22" t="str">
        <f t="shared" si="1"/>
        <v/>
      </c>
    </row>
    <row r="35" spans="3:8" x14ac:dyDescent="0.25">
      <c r="C35" s="23">
        <f t="shared" ref="C35:C66" si="2">C34+1</f>
        <v>34</v>
      </c>
      <c r="H35" s="22" t="str">
        <f t="shared" si="1"/>
        <v/>
      </c>
    </row>
    <row r="36" spans="3:8" x14ac:dyDescent="0.25">
      <c r="C36" s="23">
        <f t="shared" si="2"/>
        <v>35</v>
      </c>
      <c r="H36" s="22" t="str">
        <f t="shared" si="1"/>
        <v/>
      </c>
    </row>
    <row r="37" spans="3:8" x14ac:dyDescent="0.25">
      <c r="C37" s="23">
        <f t="shared" si="2"/>
        <v>36</v>
      </c>
      <c r="H37" s="22" t="str">
        <f t="shared" si="1"/>
        <v/>
      </c>
    </row>
    <row r="38" spans="3:8" x14ac:dyDescent="0.25">
      <c r="C38" s="23">
        <f t="shared" si="2"/>
        <v>37</v>
      </c>
      <c r="H38" s="22" t="str">
        <f t="shared" si="1"/>
        <v/>
      </c>
    </row>
    <row r="39" spans="3:8" x14ac:dyDescent="0.25">
      <c r="C39" s="23">
        <f t="shared" si="2"/>
        <v>38</v>
      </c>
      <c r="H39" s="22" t="str">
        <f t="shared" si="1"/>
        <v/>
      </c>
    </row>
    <row r="40" spans="3:8" x14ac:dyDescent="0.25">
      <c r="C40" s="23">
        <f t="shared" si="2"/>
        <v>39</v>
      </c>
      <c r="H40" s="22" t="str">
        <f t="shared" si="1"/>
        <v/>
      </c>
    </row>
    <row r="41" spans="3:8" x14ac:dyDescent="0.25">
      <c r="C41" s="23">
        <f t="shared" si="2"/>
        <v>40</v>
      </c>
      <c r="H41" s="22" t="str">
        <f t="shared" si="1"/>
        <v/>
      </c>
    </row>
    <row r="42" spans="3:8" x14ac:dyDescent="0.25">
      <c r="C42" s="23">
        <f t="shared" si="2"/>
        <v>41</v>
      </c>
      <c r="H42" s="22" t="str">
        <f t="shared" si="1"/>
        <v/>
      </c>
    </row>
    <row r="43" spans="3:8" x14ac:dyDescent="0.25">
      <c r="C43" s="23">
        <f t="shared" si="2"/>
        <v>42</v>
      </c>
      <c r="H43" s="22" t="str">
        <f t="shared" si="1"/>
        <v/>
      </c>
    </row>
    <row r="44" spans="3:8" x14ac:dyDescent="0.25">
      <c r="C44" s="23">
        <f t="shared" si="2"/>
        <v>43</v>
      </c>
      <c r="H44" s="22" t="str">
        <f t="shared" si="1"/>
        <v/>
      </c>
    </row>
    <row r="45" spans="3:8" x14ac:dyDescent="0.25">
      <c r="C45" s="23">
        <f t="shared" si="2"/>
        <v>44</v>
      </c>
      <c r="H45" s="22" t="str">
        <f t="shared" si="1"/>
        <v/>
      </c>
    </row>
    <row r="46" spans="3:8" x14ac:dyDescent="0.25">
      <c r="C46" s="23">
        <f t="shared" si="2"/>
        <v>45</v>
      </c>
      <c r="H46" s="22" t="str">
        <f t="shared" si="1"/>
        <v/>
      </c>
    </row>
    <row r="47" spans="3:8" x14ac:dyDescent="0.25">
      <c r="C47" s="23">
        <f t="shared" si="2"/>
        <v>46</v>
      </c>
      <c r="H47" s="22" t="str">
        <f t="shared" si="1"/>
        <v/>
      </c>
    </row>
    <row r="48" spans="3:8" x14ac:dyDescent="0.25">
      <c r="C48" s="23">
        <f t="shared" si="2"/>
        <v>47</v>
      </c>
      <c r="H48" s="22" t="str">
        <f t="shared" si="1"/>
        <v/>
      </c>
    </row>
    <row r="49" spans="3:8" x14ac:dyDescent="0.25">
      <c r="C49" s="23">
        <f t="shared" si="2"/>
        <v>48</v>
      </c>
      <c r="H49" s="22" t="str">
        <f t="shared" si="1"/>
        <v/>
      </c>
    </row>
    <row r="50" spans="3:8" x14ac:dyDescent="0.25">
      <c r="C50" s="23">
        <f t="shared" si="2"/>
        <v>49</v>
      </c>
      <c r="H50" s="22" t="str">
        <f t="shared" si="1"/>
        <v/>
      </c>
    </row>
    <row r="51" spans="3:8" x14ac:dyDescent="0.25">
      <c r="C51" s="23">
        <f t="shared" si="2"/>
        <v>50</v>
      </c>
      <c r="H51" s="22" t="str">
        <f t="shared" si="1"/>
        <v/>
      </c>
    </row>
    <row r="52" spans="3:8" x14ac:dyDescent="0.25">
      <c r="C52" s="23">
        <f t="shared" si="2"/>
        <v>51</v>
      </c>
      <c r="H52" s="22" t="str">
        <f t="shared" si="1"/>
        <v/>
      </c>
    </row>
    <row r="53" spans="3:8" x14ac:dyDescent="0.25">
      <c r="C53" s="23">
        <f t="shared" si="2"/>
        <v>52</v>
      </c>
      <c r="H53" s="22" t="str">
        <f t="shared" si="1"/>
        <v/>
      </c>
    </row>
    <row r="54" spans="3:8" x14ac:dyDescent="0.25">
      <c r="C54" s="23">
        <f t="shared" si="2"/>
        <v>53</v>
      </c>
      <c r="H54" s="22" t="str">
        <f t="shared" si="1"/>
        <v/>
      </c>
    </row>
    <row r="55" spans="3:8" x14ac:dyDescent="0.25">
      <c r="C55" s="23">
        <f t="shared" si="2"/>
        <v>54</v>
      </c>
      <c r="H55" s="22" t="str">
        <f t="shared" si="1"/>
        <v/>
      </c>
    </row>
    <row r="56" spans="3:8" x14ac:dyDescent="0.25">
      <c r="C56" s="23">
        <f t="shared" si="2"/>
        <v>55</v>
      </c>
      <c r="H56" s="22" t="str">
        <f t="shared" si="1"/>
        <v/>
      </c>
    </row>
    <row r="57" spans="3:8" x14ac:dyDescent="0.25">
      <c r="C57" s="23">
        <f t="shared" si="2"/>
        <v>56</v>
      </c>
      <c r="H57" s="22" t="str">
        <f t="shared" si="1"/>
        <v/>
      </c>
    </row>
    <row r="58" spans="3:8" x14ac:dyDescent="0.25">
      <c r="C58" s="23">
        <f t="shared" si="2"/>
        <v>57</v>
      </c>
      <c r="H58" s="22" t="str">
        <f t="shared" si="1"/>
        <v/>
      </c>
    </row>
    <row r="59" spans="3:8" x14ac:dyDescent="0.25">
      <c r="C59" s="23">
        <f t="shared" si="2"/>
        <v>58</v>
      </c>
      <c r="H59" s="22" t="str">
        <f t="shared" si="1"/>
        <v/>
      </c>
    </row>
    <row r="60" spans="3:8" x14ac:dyDescent="0.25">
      <c r="C60" s="23">
        <f t="shared" si="2"/>
        <v>59</v>
      </c>
      <c r="H60" s="22" t="str">
        <f t="shared" si="1"/>
        <v/>
      </c>
    </row>
    <row r="61" spans="3:8" x14ac:dyDescent="0.25">
      <c r="C61" s="23">
        <f t="shared" si="2"/>
        <v>60</v>
      </c>
      <c r="H61" s="22" t="str">
        <f t="shared" si="1"/>
        <v/>
      </c>
    </row>
    <row r="62" spans="3:8" x14ac:dyDescent="0.25">
      <c r="C62" s="23">
        <f t="shared" si="2"/>
        <v>61</v>
      </c>
      <c r="H62" s="22" t="str">
        <f t="shared" si="1"/>
        <v/>
      </c>
    </row>
    <row r="63" spans="3:8" x14ac:dyDescent="0.25">
      <c r="C63" s="23">
        <f t="shared" si="2"/>
        <v>62</v>
      </c>
      <c r="H63" s="22" t="str">
        <f t="shared" si="1"/>
        <v/>
      </c>
    </row>
    <row r="64" spans="3:8" x14ac:dyDescent="0.25">
      <c r="C64" s="23">
        <f t="shared" si="2"/>
        <v>63</v>
      </c>
      <c r="H64" s="22" t="str">
        <f t="shared" si="1"/>
        <v/>
      </c>
    </row>
    <row r="65" spans="3:8" x14ac:dyDescent="0.25">
      <c r="C65" s="23">
        <f t="shared" si="2"/>
        <v>64</v>
      </c>
      <c r="H65" s="22" t="str">
        <f t="shared" si="1"/>
        <v/>
      </c>
    </row>
    <row r="66" spans="3:8" x14ac:dyDescent="0.25">
      <c r="C66" s="23">
        <f t="shared" si="2"/>
        <v>65</v>
      </c>
      <c r="H66" s="22" t="str">
        <f t="shared" si="1"/>
        <v/>
      </c>
    </row>
    <row r="67" spans="3:8" x14ac:dyDescent="0.25">
      <c r="C67" s="23">
        <f t="shared" ref="C67:C98" si="3">C66+1</f>
        <v>66</v>
      </c>
      <c r="H67" s="22" t="str">
        <f t="shared" ref="H67:H130" si="4">IF(F67+G67&gt;0,G67/(G67+F67),"")</f>
        <v/>
      </c>
    </row>
    <row r="68" spans="3:8" x14ac:dyDescent="0.25">
      <c r="C68" s="23">
        <f t="shared" si="3"/>
        <v>67</v>
      </c>
      <c r="H68" s="22" t="str">
        <f t="shared" si="4"/>
        <v/>
      </c>
    </row>
    <row r="69" spans="3:8" x14ac:dyDescent="0.25">
      <c r="C69" s="23">
        <f t="shared" si="3"/>
        <v>68</v>
      </c>
      <c r="H69" s="22" t="str">
        <f t="shared" si="4"/>
        <v/>
      </c>
    </row>
    <row r="70" spans="3:8" x14ac:dyDescent="0.25">
      <c r="C70" s="23">
        <f t="shared" si="3"/>
        <v>69</v>
      </c>
      <c r="H70" s="22" t="str">
        <f t="shared" si="4"/>
        <v/>
      </c>
    </row>
    <row r="71" spans="3:8" x14ac:dyDescent="0.25">
      <c r="C71" s="23">
        <f t="shared" si="3"/>
        <v>70</v>
      </c>
      <c r="H71" s="22" t="str">
        <f t="shared" si="4"/>
        <v/>
      </c>
    </row>
    <row r="72" spans="3:8" x14ac:dyDescent="0.25">
      <c r="C72" s="23">
        <f t="shared" si="3"/>
        <v>71</v>
      </c>
      <c r="H72" s="22" t="str">
        <f t="shared" si="4"/>
        <v/>
      </c>
    </row>
    <row r="73" spans="3:8" x14ac:dyDescent="0.25">
      <c r="C73" s="23">
        <f t="shared" si="3"/>
        <v>72</v>
      </c>
      <c r="H73" s="22" t="str">
        <f t="shared" si="4"/>
        <v/>
      </c>
    </row>
    <row r="74" spans="3:8" x14ac:dyDescent="0.25">
      <c r="C74" s="23">
        <f t="shared" si="3"/>
        <v>73</v>
      </c>
      <c r="H74" s="22" t="str">
        <f t="shared" si="4"/>
        <v/>
      </c>
    </row>
    <row r="75" spans="3:8" x14ac:dyDescent="0.25">
      <c r="C75" s="23">
        <f t="shared" si="3"/>
        <v>74</v>
      </c>
      <c r="H75" s="22" t="str">
        <f t="shared" si="4"/>
        <v/>
      </c>
    </row>
    <row r="76" spans="3:8" x14ac:dyDescent="0.25">
      <c r="C76" s="23">
        <f t="shared" si="3"/>
        <v>75</v>
      </c>
      <c r="H76" s="22" t="str">
        <f t="shared" si="4"/>
        <v/>
      </c>
    </row>
    <row r="77" spans="3:8" x14ac:dyDescent="0.25">
      <c r="C77" s="23">
        <f t="shared" si="3"/>
        <v>76</v>
      </c>
      <c r="H77" s="22" t="str">
        <f t="shared" si="4"/>
        <v/>
      </c>
    </row>
    <row r="78" spans="3:8" x14ac:dyDescent="0.25">
      <c r="C78" s="23">
        <f t="shared" si="3"/>
        <v>77</v>
      </c>
      <c r="H78" s="22" t="str">
        <f t="shared" si="4"/>
        <v/>
      </c>
    </row>
    <row r="79" spans="3:8" x14ac:dyDescent="0.25">
      <c r="C79" s="23">
        <f t="shared" si="3"/>
        <v>78</v>
      </c>
      <c r="H79" s="22" t="str">
        <f t="shared" si="4"/>
        <v/>
      </c>
    </row>
    <row r="80" spans="3:8" x14ac:dyDescent="0.25">
      <c r="C80" s="23">
        <f t="shared" si="3"/>
        <v>79</v>
      </c>
      <c r="H80" s="22" t="str">
        <f t="shared" si="4"/>
        <v/>
      </c>
    </row>
    <row r="81" spans="3:8" x14ac:dyDescent="0.25">
      <c r="C81" s="23">
        <f t="shared" si="3"/>
        <v>80</v>
      </c>
      <c r="H81" s="22" t="str">
        <f t="shared" si="4"/>
        <v/>
      </c>
    </row>
    <row r="82" spans="3:8" x14ac:dyDescent="0.25">
      <c r="C82" s="23">
        <f t="shared" si="3"/>
        <v>81</v>
      </c>
      <c r="H82" s="22" t="str">
        <f t="shared" si="4"/>
        <v/>
      </c>
    </row>
    <row r="83" spans="3:8" x14ac:dyDescent="0.25">
      <c r="C83" s="23">
        <f t="shared" si="3"/>
        <v>82</v>
      </c>
      <c r="H83" s="22" t="str">
        <f t="shared" si="4"/>
        <v/>
      </c>
    </row>
    <row r="84" spans="3:8" x14ac:dyDescent="0.25">
      <c r="C84" s="23">
        <f t="shared" si="3"/>
        <v>83</v>
      </c>
      <c r="H84" s="22" t="str">
        <f t="shared" si="4"/>
        <v/>
      </c>
    </row>
    <row r="85" spans="3:8" x14ac:dyDescent="0.25">
      <c r="C85" s="23">
        <f t="shared" si="3"/>
        <v>84</v>
      </c>
      <c r="H85" s="22" t="str">
        <f t="shared" si="4"/>
        <v/>
      </c>
    </row>
    <row r="86" spans="3:8" x14ac:dyDescent="0.25">
      <c r="C86" s="23">
        <f t="shared" si="3"/>
        <v>85</v>
      </c>
      <c r="H86" s="22" t="str">
        <f t="shared" si="4"/>
        <v/>
      </c>
    </row>
    <row r="87" spans="3:8" x14ac:dyDescent="0.25">
      <c r="C87" s="23">
        <f t="shared" si="3"/>
        <v>86</v>
      </c>
      <c r="H87" s="22" t="str">
        <f t="shared" si="4"/>
        <v/>
      </c>
    </row>
    <row r="88" spans="3:8" x14ac:dyDescent="0.25">
      <c r="C88" s="23">
        <f t="shared" si="3"/>
        <v>87</v>
      </c>
      <c r="H88" s="22" t="str">
        <f t="shared" si="4"/>
        <v/>
      </c>
    </row>
    <row r="89" spans="3:8" x14ac:dyDescent="0.25">
      <c r="C89" s="23">
        <f t="shared" si="3"/>
        <v>88</v>
      </c>
      <c r="H89" s="22" t="str">
        <f t="shared" si="4"/>
        <v/>
      </c>
    </row>
    <row r="90" spans="3:8" x14ac:dyDescent="0.25">
      <c r="C90" s="23">
        <f t="shared" si="3"/>
        <v>89</v>
      </c>
      <c r="H90" s="22" t="str">
        <f t="shared" si="4"/>
        <v/>
      </c>
    </row>
    <row r="91" spans="3:8" x14ac:dyDescent="0.25">
      <c r="C91" s="23">
        <f t="shared" si="3"/>
        <v>90</v>
      </c>
      <c r="H91" s="22" t="str">
        <f t="shared" si="4"/>
        <v/>
      </c>
    </row>
    <row r="92" spans="3:8" x14ac:dyDescent="0.25">
      <c r="C92" s="23">
        <f t="shared" si="3"/>
        <v>91</v>
      </c>
      <c r="H92" s="22" t="str">
        <f t="shared" si="4"/>
        <v/>
      </c>
    </row>
    <row r="93" spans="3:8" x14ac:dyDescent="0.25">
      <c r="C93" s="23">
        <f t="shared" si="3"/>
        <v>92</v>
      </c>
      <c r="H93" s="22" t="str">
        <f t="shared" si="4"/>
        <v/>
      </c>
    </row>
    <row r="94" spans="3:8" x14ac:dyDescent="0.25">
      <c r="C94" s="23">
        <f t="shared" si="3"/>
        <v>93</v>
      </c>
      <c r="H94" s="22" t="str">
        <f t="shared" si="4"/>
        <v/>
      </c>
    </row>
    <row r="95" spans="3:8" x14ac:dyDescent="0.25">
      <c r="C95" s="23">
        <f t="shared" si="3"/>
        <v>94</v>
      </c>
      <c r="H95" s="22" t="str">
        <f t="shared" si="4"/>
        <v/>
      </c>
    </row>
    <row r="96" spans="3:8" x14ac:dyDescent="0.25">
      <c r="C96" s="23">
        <f t="shared" si="3"/>
        <v>95</v>
      </c>
      <c r="H96" s="22" t="str">
        <f t="shared" si="4"/>
        <v/>
      </c>
    </row>
    <row r="97" spans="3:8" x14ac:dyDescent="0.25">
      <c r="C97" s="23">
        <f t="shared" si="3"/>
        <v>96</v>
      </c>
      <c r="H97" s="22" t="str">
        <f t="shared" si="4"/>
        <v/>
      </c>
    </row>
    <row r="98" spans="3:8" x14ac:dyDescent="0.25">
      <c r="C98" s="23">
        <f t="shared" si="3"/>
        <v>97</v>
      </c>
      <c r="H98" s="22" t="str">
        <f t="shared" si="4"/>
        <v/>
      </c>
    </row>
    <row r="99" spans="3:8" x14ac:dyDescent="0.25">
      <c r="C99" s="23">
        <f t="shared" ref="C99:C130" si="5">C98+1</f>
        <v>98</v>
      </c>
      <c r="H99" s="22" t="str">
        <f t="shared" si="4"/>
        <v/>
      </c>
    </row>
    <row r="100" spans="3:8" x14ac:dyDescent="0.25">
      <c r="C100" s="23">
        <f t="shared" si="5"/>
        <v>99</v>
      </c>
      <c r="H100" s="22" t="str">
        <f t="shared" si="4"/>
        <v/>
      </c>
    </row>
    <row r="101" spans="3:8" x14ac:dyDescent="0.25">
      <c r="C101" s="23">
        <f t="shared" si="5"/>
        <v>100</v>
      </c>
      <c r="H101" s="22" t="str">
        <f t="shared" si="4"/>
        <v/>
      </c>
    </row>
    <row r="102" spans="3:8" x14ac:dyDescent="0.25">
      <c r="C102" s="23">
        <f t="shared" si="5"/>
        <v>101</v>
      </c>
      <c r="H102" s="22" t="str">
        <f t="shared" si="4"/>
        <v/>
      </c>
    </row>
    <row r="103" spans="3:8" x14ac:dyDescent="0.25">
      <c r="C103" s="23">
        <f t="shared" si="5"/>
        <v>102</v>
      </c>
      <c r="H103" s="22" t="str">
        <f t="shared" si="4"/>
        <v/>
      </c>
    </row>
    <row r="104" spans="3:8" x14ac:dyDescent="0.25">
      <c r="C104" s="23">
        <f t="shared" si="5"/>
        <v>103</v>
      </c>
      <c r="H104" s="22" t="str">
        <f t="shared" si="4"/>
        <v/>
      </c>
    </row>
    <row r="105" spans="3:8" x14ac:dyDescent="0.25">
      <c r="C105" s="23">
        <f t="shared" si="5"/>
        <v>104</v>
      </c>
      <c r="H105" s="22" t="str">
        <f t="shared" si="4"/>
        <v/>
      </c>
    </row>
    <row r="106" spans="3:8" x14ac:dyDescent="0.25">
      <c r="C106" s="23">
        <f t="shared" si="5"/>
        <v>105</v>
      </c>
      <c r="H106" s="22" t="str">
        <f t="shared" si="4"/>
        <v/>
      </c>
    </row>
    <row r="107" spans="3:8" x14ac:dyDescent="0.25">
      <c r="C107" s="23">
        <f t="shared" si="5"/>
        <v>106</v>
      </c>
      <c r="H107" s="22" t="str">
        <f t="shared" si="4"/>
        <v/>
      </c>
    </row>
    <row r="108" spans="3:8" x14ac:dyDescent="0.25">
      <c r="C108" s="23">
        <f t="shared" si="5"/>
        <v>107</v>
      </c>
      <c r="H108" s="22" t="str">
        <f t="shared" si="4"/>
        <v/>
      </c>
    </row>
    <row r="109" spans="3:8" x14ac:dyDescent="0.25">
      <c r="C109" s="23">
        <f t="shared" si="5"/>
        <v>108</v>
      </c>
      <c r="H109" s="22" t="str">
        <f t="shared" si="4"/>
        <v/>
      </c>
    </row>
    <row r="110" spans="3:8" x14ac:dyDescent="0.25">
      <c r="C110" s="23">
        <f t="shared" si="5"/>
        <v>109</v>
      </c>
      <c r="H110" s="22" t="str">
        <f t="shared" si="4"/>
        <v/>
      </c>
    </row>
    <row r="111" spans="3:8" x14ac:dyDescent="0.25">
      <c r="C111" s="23">
        <f t="shared" si="5"/>
        <v>110</v>
      </c>
      <c r="H111" s="22" t="str">
        <f t="shared" si="4"/>
        <v/>
      </c>
    </row>
    <row r="112" spans="3:8" x14ac:dyDescent="0.25">
      <c r="C112" s="23">
        <f t="shared" si="5"/>
        <v>111</v>
      </c>
      <c r="H112" s="22" t="str">
        <f t="shared" si="4"/>
        <v/>
      </c>
    </row>
    <row r="113" spans="3:8" x14ac:dyDescent="0.25">
      <c r="C113" s="23">
        <f t="shared" si="5"/>
        <v>112</v>
      </c>
      <c r="H113" s="22" t="str">
        <f t="shared" si="4"/>
        <v/>
      </c>
    </row>
    <row r="114" spans="3:8" x14ac:dyDescent="0.25">
      <c r="C114" s="23">
        <f t="shared" si="5"/>
        <v>113</v>
      </c>
      <c r="H114" s="22" t="str">
        <f t="shared" si="4"/>
        <v/>
      </c>
    </row>
    <row r="115" spans="3:8" x14ac:dyDescent="0.25">
      <c r="C115" s="23">
        <f t="shared" si="5"/>
        <v>114</v>
      </c>
      <c r="H115" s="22" t="str">
        <f t="shared" si="4"/>
        <v/>
      </c>
    </row>
    <row r="116" spans="3:8" x14ac:dyDescent="0.25">
      <c r="C116" s="23">
        <f t="shared" si="5"/>
        <v>115</v>
      </c>
      <c r="H116" s="22" t="str">
        <f t="shared" si="4"/>
        <v/>
      </c>
    </row>
    <row r="117" spans="3:8" x14ac:dyDescent="0.25">
      <c r="C117" s="23">
        <f t="shared" si="5"/>
        <v>116</v>
      </c>
      <c r="H117" s="22" t="str">
        <f t="shared" si="4"/>
        <v/>
      </c>
    </row>
    <row r="118" spans="3:8" x14ac:dyDescent="0.25">
      <c r="C118" s="23">
        <f t="shared" si="5"/>
        <v>117</v>
      </c>
      <c r="H118" s="22" t="str">
        <f t="shared" si="4"/>
        <v/>
      </c>
    </row>
    <row r="119" spans="3:8" x14ac:dyDescent="0.25">
      <c r="C119" s="23">
        <f t="shared" si="5"/>
        <v>118</v>
      </c>
      <c r="H119" s="22" t="str">
        <f t="shared" si="4"/>
        <v/>
      </c>
    </row>
    <row r="120" spans="3:8" x14ac:dyDescent="0.25">
      <c r="C120" s="23">
        <f t="shared" si="5"/>
        <v>119</v>
      </c>
      <c r="H120" s="22" t="str">
        <f t="shared" si="4"/>
        <v/>
      </c>
    </row>
    <row r="121" spans="3:8" x14ac:dyDescent="0.25">
      <c r="C121" s="23">
        <f t="shared" si="5"/>
        <v>120</v>
      </c>
      <c r="H121" s="22" t="str">
        <f t="shared" si="4"/>
        <v/>
      </c>
    </row>
    <row r="122" spans="3:8" x14ac:dyDescent="0.25">
      <c r="C122" s="23">
        <f t="shared" si="5"/>
        <v>121</v>
      </c>
      <c r="H122" s="22" t="str">
        <f t="shared" si="4"/>
        <v/>
      </c>
    </row>
    <row r="123" spans="3:8" x14ac:dyDescent="0.25">
      <c r="C123" s="23">
        <f t="shared" si="5"/>
        <v>122</v>
      </c>
      <c r="H123" s="22" t="str">
        <f t="shared" si="4"/>
        <v/>
      </c>
    </row>
    <row r="124" spans="3:8" x14ac:dyDescent="0.25">
      <c r="C124" s="23">
        <f t="shared" si="5"/>
        <v>123</v>
      </c>
      <c r="H124" s="22" t="str">
        <f t="shared" si="4"/>
        <v/>
      </c>
    </row>
    <row r="125" spans="3:8" x14ac:dyDescent="0.25">
      <c r="C125" s="23">
        <f t="shared" si="5"/>
        <v>124</v>
      </c>
      <c r="H125" s="22" t="str">
        <f t="shared" si="4"/>
        <v/>
      </c>
    </row>
    <row r="126" spans="3:8" x14ac:dyDescent="0.25">
      <c r="C126" s="23">
        <f t="shared" si="5"/>
        <v>125</v>
      </c>
      <c r="H126" s="22" t="str">
        <f t="shared" si="4"/>
        <v/>
      </c>
    </row>
    <row r="127" spans="3:8" x14ac:dyDescent="0.25">
      <c r="C127" s="23">
        <f t="shared" si="5"/>
        <v>126</v>
      </c>
      <c r="H127" s="22" t="str">
        <f t="shared" si="4"/>
        <v/>
      </c>
    </row>
    <row r="128" spans="3:8" x14ac:dyDescent="0.25">
      <c r="C128" s="23">
        <f t="shared" si="5"/>
        <v>127</v>
      </c>
      <c r="H128" s="22" t="str">
        <f t="shared" si="4"/>
        <v/>
      </c>
    </row>
    <row r="129" spans="3:8" x14ac:dyDescent="0.25">
      <c r="C129" s="23">
        <f t="shared" si="5"/>
        <v>128</v>
      </c>
      <c r="H129" s="22" t="str">
        <f t="shared" si="4"/>
        <v/>
      </c>
    </row>
    <row r="130" spans="3:8" x14ac:dyDescent="0.25">
      <c r="C130" s="23">
        <f t="shared" si="5"/>
        <v>129</v>
      </c>
      <c r="H130" s="22" t="str">
        <f t="shared" si="4"/>
        <v/>
      </c>
    </row>
    <row r="131" spans="3:8" x14ac:dyDescent="0.25">
      <c r="C131" s="23">
        <f t="shared" ref="C131:C162" si="6">C130+1</f>
        <v>130</v>
      </c>
      <c r="H131" s="22" t="str">
        <f t="shared" ref="H131:H194" si="7">IF(F131+G131&gt;0,G131/(G131+F131),"")</f>
        <v/>
      </c>
    </row>
    <row r="132" spans="3:8" x14ac:dyDescent="0.25">
      <c r="C132" s="23">
        <f t="shared" si="6"/>
        <v>131</v>
      </c>
      <c r="H132" s="22" t="str">
        <f t="shared" si="7"/>
        <v/>
      </c>
    </row>
    <row r="133" spans="3:8" x14ac:dyDescent="0.25">
      <c r="C133" s="23">
        <f t="shared" si="6"/>
        <v>132</v>
      </c>
      <c r="H133" s="22" t="str">
        <f t="shared" si="7"/>
        <v/>
      </c>
    </row>
    <row r="134" spans="3:8" x14ac:dyDescent="0.25">
      <c r="C134" s="23">
        <f t="shared" si="6"/>
        <v>133</v>
      </c>
      <c r="H134" s="22" t="str">
        <f t="shared" si="7"/>
        <v/>
      </c>
    </row>
    <row r="135" spans="3:8" x14ac:dyDescent="0.25">
      <c r="C135" s="23">
        <f t="shared" si="6"/>
        <v>134</v>
      </c>
      <c r="H135" s="22" t="str">
        <f t="shared" si="7"/>
        <v/>
      </c>
    </row>
    <row r="136" spans="3:8" x14ac:dyDescent="0.25">
      <c r="C136" s="23">
        <f t="shared" si="6"/>
        <v>135</v>
      </c>
      <c r="H136" s="22" t="str">
        <f t="shared" si="7"/>
        <v/>
      </c>
    </row>
    <row r="137" spans="3:8" x14ac:dyDescent="0.25">
      <c r="C137" s="23">
        <f t="shared" si="6"/>
        <v>136</v>
      </c>
      <c r="H137" s="22" t="str">
        <f t="shared" si="7"/>
        <v/>
      </c>
    </row>
    <row r="138" spans="3:8" x14ac:dyDescent="0.25">
      <c r="C138" s="23">
        <f t="shared" si="6"/>
        <v>137</v>
      </c>
      <c r="H138" s="22" t="str">
        <f t="shared" si="7"/>
        <v/>
      </c>
    </row>
    <row r="139" spans="3:8" x14ac:dyDescent="0.25">
      <c r="C139" s="23">
        <f t="shared" si="6"/>
        <v>138</v>
      </c>
      <c r="H139" s="22" t="str">
        <f t="shared" si="7"/>
        <v/>
      </c>
    </row>
    <row r="140" spans="3:8" x14ac:dyDescent="0.25">
      <c r="C140" s="23">
        <f t="shared" si="6"/>
        <v>139</v>
      </c>
      <c r="H140" s="22" t="str">
        <f t="shared" si="7"/>
        <v/>
      </c>
    </row>
    <row r="141" spans="3:8" x14ac:dyDescent="0.25">
      <c r="C141" s="23">
        <f t="shared" si="6"/>
        <v>140</v>
      </c>
      <c r="H141" s="22" t="str">
        <f t="shared" si="7"/>
        <v/>
      </c>
    </row>
    <row r="142" spans="3:8" x14ac:dyDescent="0.25">
      <c r="C142" s="23">
        <f t="shared" si="6"/>
        <v>141</v>
      </c>
      <c r="H142" s="22" t="str">
        <f t="shared" si="7"/>
        <v/>
      </c>
    </row>
    <row r="143" spans="3:8" x14ac:dyDescent="0.25">
      <c r="C143" s="23">
        <f t="shared" si="6"/>
        <v>142</v>
      </c>
      <c r="H143" s="22" t="str">
        <f t="shared" si="7"/>
        <v/>
      </c>
    </row>
    <row r="144" spans="3:8" x14ac:dyDescent="0.25">
      <c r="C144" s="23">
        <f t="shared" si="6"/>
        <v>143</v>
      </c>
      <c r="H144" s="22" t="str">
        <f t="shared" si="7"/>
        <v/>
      </c>
    </row>
    <row r="145" spans="3:8" x14ac:dyDescent="0.25">
      <c r="C145" s="23">
        <f t="shared" si="6"/>
        <v>144</v>
      </c>
      <c r="H145" s="22" t="str">
        <f t="shared" si="7"/>
        <v/>
      </c>
    </row>
    <row r="146" spans="3:8" x14ac:dyDescent="0.25">
      <c r="C146" s="23">
        <f t="shared" si="6"/>
        <v>145</v>
      </c>
      <c r="H146" s="22" t="str">
        <f t="shared" si="7"/>
        <v/>
      </c>
    </row>
    <row r="147" spans="3:8" x14ac:dyDescent="0.25">
      <c r="C147" s="23">
        <f t="shared" si="6"/>
        <v>146</v>
      </c>
      <c r="H147" s="22" t="str">
        <f t="shared" si="7"/>
        <v/>
      </c>
    </row>
    <row r="148" spans="3:8" x14ac:dyDescent="0.25">
      <c r="C148" s="23">
        <f t="shared" si="6"/>
        <v>147</v>
      </c>
      <c r="H148" s="22" t="str">
        <f t="shared" si="7"/>
        <v/>
      </c>
    </row>
    <row r="149" spans="3:8" x14ac:dyDescent="0.25">
      <c r="C149" s="23">
        <f t="shared" si="6"/>
        <v>148</v>
      </c>
      <c r="H149" s="22" t="str">
        <f t="shared" si="7"/>
        <v/>
      </c>
    </row>
    <row r="150" spans="3:8" x14ac:dyDescent="0.25">
      <c r="C150" s="23">
        <f t="shared" si="6"/>
        <v>149</v>
      </c>
      <c r="H150" s="22" t="str">
        <f t="shared" si="7"/>
        <v/>
      </c>
    </row>
    <row r="151" spans="3:8" x14ac:dyDescent="0.25">
      <c r="C151" s="23">
        <f t="shared" si="6"/>
        <v>150</v>
      </c>
      <c r="H151" s="22" t="str">
        <f t="shared" si="7"/>
        <v/>
      </c>
    </row>
    <row r="152" spans="3:8" x14ac:dyDescent="0.25">
      <c r="C152" s="23">
        <f t="shared" si="6"/>
        <v>151</v>
      </c>
      <c r="H152" s="22" t="str">
        <f t="shared" si="7"/>
        <v/>
      </c>
    </row>
    <row r="153" spans="3:8" x14ac:dyDescent="0.25">
      <c r="C153" s="23">
        <f t="shared" si="6"/>
        <v>152</v>
      </c>
      <c r="H153" s="22" t="str">
        <f t="shared" si="7"/>
        <v/>
      </c>
    </row>
    <row r="154" spans="3:8" x14ac:dyDescent="0.25">
      <c r="C154" s="23">
        <f t="shared" si="6"/>
        <v>153</v>
      </c>
      <c r="H154" s="22" t="str">
        <f t="shared" si="7"/>
        <v/>
      </c>
    </row>
    <row r="155" spans="3:8" x14ac:dyDescent="0.25">
      <c r="C155" s="23">
        <f t="shared" si="6"/>
        <v>154</v>
      </c>
      <c r="H155" s="22" t="str">
        <f t="shared" si="7"/>
        <v/>
      </c>
    </row>
    <row r="156" spans="3:8" x14ac:dyDescent="0.25">
      <c r="C156" s="23">
        <f t="shared" si="6"/>
        <v>155</v>
      </c>
      <c r="H156" s="22" t="str">
        <f t="shared" si="7"/>
        <v/>
      </c>
    </row>
    <row r="157" spans="3:8" x14ac:dyDescent="0.25">
      <c r="C157" s="23">
        <f t="shared" si="6"/>
        <v>156</v>
      </c>
      <c r="H157" s="22" t="str">
        <f t="shared" si="7"/>
        <v/>
      </c>
    </row>
    <row r="158" spans="3:8" x14ac:dyDescent="0.25">
      <c r="C158" s="23">
        <f t="shared" si="6"/>
        <v>157</v>
      </c>
      <c r="H158" s="22" t="str">
        <f t="shared" si="7"/>
        <v/>
      </c>
    </row>
    <row r="159" spans="3:8" x14ac:dyDescent="0.25">
      <c r="C159" s="23">
        <f t="shared" si="6"/>
        <v>158</v>
      </c>
      <c r="H159" s="22" t="str">
        <f t="shared" si="7"/>
        <v/>
      </c>
    </row>
    <row r="160" spans="3:8" x14ac:dyDescent="0.25">
      <c r="C160" s="23">
        <f t="shared" si="6"/>
        <v>159</v>
      </c>
      <c r="H160" s="22" t="str">
        <f t="shared" si="7"/>
        <v/>
      </c>
    </row>
    <row r="161" spans="3:8" x14ac:dyDescent="0.25">
      <c r="C161" s="23">
        <f t="shared" si="6"/>
        <v>160</v>
      </c>
      <c r="H161" s="22" t="str">
        <f t="shared" si="7"/>
        <v/>
      </c>
    </row>
    <row r="162" spans="3:8" x14ac:dyDescent="0.25">
      <c r="C162" s="23">
        <f t="shared" si="6"/>
        <v>161</v>
      </c>
      <c r="H162" s="22" t="str">
        <f t="shared" si="7"/>
        <v/>
      </c>
    </row>
    <row r="163" spans="3:8" x14ac:dyDescent="0.25">
      <c r="C163" s="23">
        <f t="shared" ref="C163:C193" si="8">C162+1</f>
        <v>162</v>
      </c>
      <c r="H163" s="22" t="str">
        <f t="shared" si="7"/>
        <v/>
      </c>
    </row>
    <row r="164" spans="3:8" x14ac:dyDescent="0.25">
      <c r="C164" s="23">
        <f t="shared" si="8"/>
        <v>163</v>
      </c>
      <c r="H164" s="22" t="str">
        <f t="shared" si="7"/>
        <v/>
      </c>
    </row>
    <row r="165" spans="3:8" x14ac:dyDescent="0.25">
      <c r="C165" s="23">
        <f t="shared" si="8"/>
        <v>164</v>
      </c>
      <c r="H165" s="22" t="str">
        <f t="shared" si="7"/>
        <v/>
      </c>
    </row>
    <row r="166" spans="3:8" x14ac:dyDescent="0.25">
      <c r="C166" s="23">
        <f t="shared" si="8"/>
        <v>165</v>
      </c>
      <c r="H166" s="22" t="str">
        <f t="shared" si="7"/>
        <v/>
      </c>
    </row>
    <row r="167" spans="3:8" x14ac:dyDescent="0.25">
      <c r="C167" s="23">
        <f t="shared" si="8"/>
        <v>166</v>
      </c>
      <c r="H167" s="22" t="str">
        <f t="shared" si="7"/>
        <v/>
      </c>
    </row>
    <row r="168" spans="3:8" x14ac:dyDescent="0.25">
      <c r="C168" s="23">
        <f t="shared" si="8"/>
        <v>167</v>
      </c>
      <c r="H168" s="22" t="str">
        <f t="shared" si="7"/>
        <v/>
      </c>
    </row>
    <row r="169" spans="3:8" x14ac:dyDescent="0.25">
      <c r="C169" s="23">
        <f t="shared" si="8"/>
        <v>168</v>
      </c>
      <c r="H169" s="22" t="str">
        <f t="shared" si="7"/>
        <v/>
      </c>
    </row>
    <row r="170" spans="3:8" x14ac:dyDescent="0.25">
      <c r="C170" s="23">
        <f t="shared" si="8"/>
        <v>169</v>
      </c>
      <c r="H170" s="22" t="str">
        <f t="shared" si="7"/>
        <v/>
      </c>
    </row>
    <row r="171" spans="3:8" x14ac:dyDescent="0.25">
      <c r="C171" s="23">
        <f t="shared" si="8"/>
        <v>170</v>
      </c>
      <c r="H171" s="22" t="str">
        <f t="shared" si="7"/>
        <v/>
      </c>
    </row>
    <row r="172" spans="3:8" x14ac:dyDescent="0.25">
      <c r="C172" s="23">
        <f t="shared" si="8"/>
        <v>171</v>
      </c>
      <c r="H172" s="22" t="str">
        <f t="shared" si="7"/>
        <v/>
      </c>
    </row>
    <row r="173" spans="3:8" x14ac:dyDescent="0.25">
      <c r="C173" s="23">
        <f t="shared" si="8"/>
        <v>172</v>
      </c>
      <c r="H173" s="22" t="str">
        <f t="shared" si="7"/>
        <v/>
      </c>
    </row>
    <row r="174" spans="3:8" x14ac:dyDescent="0.25">
      <c r="C174" s="23">
        <f t="shared" si="8"/>
        <v>173</v>
      </c>
      <c r="H174" s="22" t="str">
        <f t="shared" si="7"/>
        <v/>
      </c>
    </row>
    <row r="175" spans="3:8" x14ac:dyDescent="0.25">
      <c r="C175" s="23">
        <f t="shared" si="8"/>
        <v>174</v>
      </c>
      <c r="H175" s="22" t="str">
        <f t="shared" si="7"/>
        <v/>
      </c>
    </row>
    <row r="176" spans="3:8" x14ac:dyDescent="0.25">
      <c r="C176" s="23">
        <f t="shared" si="8"/>
        <v>175</v>
      </c>
      <c r="H176" s="22" t="str">
        <f t="shared" si="7"/>
        <v/>
      </c>
    </row>
    <row r="177" spans="3:8" x14ac:dyDescent="0.25">
      <c r="C177" s="23">
        <f t="shared" si="8"/>
        <v>176</v>
      </c>
      <c r="H177" s="22" t="str">
        <f t="shared" si="7"/>
        <v/>
      </c>
    </row>
    <row r="178" spans="3:8" x14ac:dyDescent="0.25">
      <c r="C178" s="23">
        <f t="shared" si="8"/>
        <v>177</v>
      </c>
      <c r="H178" s="22" t="str">
        <f t="shared" si="7"/>
        <v/>
      </c>
    </row>
    <row r="179" spans="3:8" x14ac:dyDescent="0.25">
      <c r="C179" s="23">
        <f t="shared" si="8"/>
        <v>178</v>
      </c>
      <c r="H179" s="22" t="str">
        <f t="shared" si="7"/>
        <v/>
      </c>
    </row>
    <row r="180" spans="3:8" x14ac:dyDescent="0.25">
      <c r="C180" s="23">
        <f t="shared" si="8"/>
        <v>179</v>
      </c>
      <c r="H180" s="22" t="str">
        <f t="shared" si="7"/>
        <v/>
      </c>
    </row>
    <row r="181" spans="3:8" x14ac:dyDescent="0.25">
      <c r="C181" s="23">
        <f t="shared" si="8"/>
        <v>180</v>
      </c>
      <c r="H181" s="22" t="str">
        <f t="shared" si="7"/>
        <v/>
      </c>
    </row>
    <row r="182" spans="3:8" x14ac:dyDescent="0.25">
      <c r="C182" s="23">
        <f t="shared" si="8"/>
        <v>181</v>
      </c>
      <c r="H182" s="22" t="str">
        <f t="shared" si="7"/>
        <v/>
      </c>
    </row>
    <row r="183" spans="3:8" x14ac:dyDescent="0.25">
      <c r="C183" s="23">
        <f t="shared" si="8"/>
        <v>182</v>
      </c>
      <c r="H183" s="22" t="str">
        <f t="shared" si="7"/>
        <v/>
      </c>
    </row>
    <row r="184" spans="3:8" x14ac:dyDescent="0.25">
      <c r="C184" s="23">
        <f t="shared" si="8"/>
        <v>183</v>
      </c>
      <c r="H184" s="22" t="str">
        <f t="shared" si="7"/>
        <v/>
      </c>
    </row>
    <row r="185" spans="3:8" x14ac:dyDescent="0.25">
      <c r="C185" s="23">
        <f t="shared" si="8"/>
        <v>184</v>
      </c>
      <c r="H185" s="22" t="str">
        <f t="shared" si="7"/>
        <v/>
      </c>
    </row>
    <row r="186" spans="3:8" x14ac:dyDescent="0.25">
      <c r="C186" s="23">
        <f t="shared" si="8"/>
        <v>185</v>
      </c>
      <c r="H186" s="22" t="str">
        <f t="shared" si="7"/>
        <v/>
      </c>
    </row>
    <row r="187" spans="3:8" x14ac:dyDescent="0.25">
      <c r="C187" s="23">
        <f t="shared" si="8"/>
        <v>186</v>
      </c>
      <c r="H187" s="22" t="str">
        <f t="shared" si="7"/>
        <v/>
      </c>
    </row>
    <row r="188" spans="3:8" x14ac:dyDescent="0.25">
      <c r="C188" s="23">
        <f t="shared" si="8"/>
        <v>187</v>
      </c>
      <c r="H188" s="22" t="str">
        <f t="shared" si="7"/>
        <v/>
      </c>
    </row>
    <row r="189" spans="3:8" x14ac:dyDescent="0.25">
      <c r="C189" s="23">
        <f t="shared" si="8"/>
        <v>188</v>
      </c>
      <c r="H189" s="22" t="str">
        <f t="shared" si="7"/>
        <v/>
      </c>
    </row>
    <row r="190" spans="3:8" x14ac:dyDescent="0.25">
      <c r="C190" s="23">
        <f t="shared" si="8"/>
        <v>189</v>
      </c>
      <c r="H190" s="22" t="str">
        <f t="shared" si="7"/>
        <v/>
      </c>
    </row>
    <row r="191" spans="3:8" x14ac:dyDescent="0.25">
      <c r="C191" s="23">
        <f t="shared" si="8"/>
        <v>190</v>
      </c>
      <c r="H191" s="22" t="str">
        <f t="shared" si="7"/>
        <v/>
      </c>
    </row>
    <row r="192" spans="3:8" x14ac:dyDescent="0.25">
      <c r="C192" s="23">
        <f t="shared" si="8"/>
        <v>191</v>
      </c>
      <c r="H192" s="22" t="str">
        <f t="shared" si="7"/>
        <v/>
      </c>
    </row>
    <row r="193" spans="3:8" x14ac:dyDescent="0.25">
      <c r="C193" s="23">
        <f t="shared" si="8"/>
        <v>192</v>
      </c>
      <c r="H193" s="22" t="str">
        <f t="shared" si="7"/>
        <v/>
      </c>
    </row>
    <row r="194" spans="3:8" x14ac:dyDescent="0.25">
      <c r="H194" s="22" t="str">
        <f t="shared" si="7"/>
        <v/>
      </c>
    </row>
    <row r="195" spans="3:8" x14ac:dyDescent="0.25">
      <c r="H195" s="22" t="str">
        <f t="shared" ref="H195:H258" si="9">IF(F195+G195&gt;0,G195/(G195+F195),"")</f>
        <v/>
      </c>
    </row>
    <row r="196" spans="3:8" x14ac:dyDescent="0.25">
      <c r="H196" s="22" t="str">
        <f t="shared" si="9"/>
        <v/>
      </c>
    </row>
    <row r="197" spans="3:8" x14ac:dyDescent="0.25">
      <c r="H197" s="22" t="str">
        <f t="shared" si="9"/>
        <v/>
      </c>
    </row>
    <row r="198" spans="3:8" x14ac:dyDescent="0.25">
      <c r="H198" s="22" t="str">
        <f t="shared" si="9"/>
        <v/>
      </c>
    </row>
    <row r="199" spans="3:8" x14ac:dyDescent="0.25">
      <c r="H199" s="22" t="str">
        <f t="shared" si="9"/>
        <v/>
      </c>
    </row>
    <row r="200" spans="3:8" x14ac:dyDescent="0.25">
      <c r="H200" s="22" t="str">
        <f t="shared" si="9"/>
        <v/>
      </c>
    </row>
    <row r="201" spans="3:8" x14ac:dyDescent="0.25">
      <c r="H201" s="22" t="str">
        <f t="shared" si="9"/>
        <v/>
      </c>
    </row>
    <row r="202" spans="3:8" x14ac:dyDescent="0.25">
      <c r="H202" s="22" t="str">
        <f t="shared" si="9"/>
        <v/>
      </c>
    </row>
    <row r="203" spans="3:8" x14ac:dyDescent="0.25">
      <c r="H203" s="22" t="str">
        <f t="shared" si="9"/>
        <v/>
      </c>
    </row>
    <row r="204" spans="3:8" x14ac:dyDescent="0.25">
      <c r="H204" s="22" t="str">
        <f t="shared" si="9"/>
        <v/>
      </c>
    </row>
    <row r="205" spans="3:8" x14ac:dyDescent="0.25">
      <c r="H205" s="22" t="str">
        <f t="shared" si="9"/>
        <v/>
      </c>
    </row>
    <row r="206" spans="3:8" x14ac:dyDescent="0.25">
      <c r="H206" s="22" t="str">
        <f t="shared" si="9"/>
        <v/>
      </c>
    </row>
    <row r="207" spans="3:8" x14ac:dyDescent="0.25">
      <c r="H207" s="22" t="str">
        <f t="shared" si="9"/>
        <v/>
      </c>
    </row>
    <row r="208" spans="3:8" x14ac:dyDescent="0.25">
      <c r="H208" s="22" t="str">
        <f t="shared" si="9"/>
        <v/>
      </c>
    </row>
    <row r="209" spans="8:8" x14ac:dyDescent="0.25">
      <c r="H209" s="22" t="str">
        <f t="shared" si="9"/>
        <v/>
      </c>
    </row>
    <row r="210" spans="8:8" x14ac:dyDescent="0.25">
      <c r="H210" s="22" t="str">
        <f t="shared" si="9"/>
        <v/>
      </c>
    </row>
    <row r="211" spans="8:8" x14ac:dyDescent="0.25">
      <c r="H211" s="22" t="str">
        <f t="shared" si="9"/>
        <v/>
      </c>
    </row>
    <row r="212" spans="8:8" x14ac:dyDescent="0.25">
      <c r="H212" s="22" t="str">
        <f t="shared" si="9"/>
        <v/>
      </c>
    </row>
    <row r="213" spans="8:8" x14ac:dyDescent="0.25">
      <c r="H213" s="22" t="str">
        <f t="shared" si="9"/>
        <v/>
      </c>
    </row>
    <row r="214" spans="8:8" x14ac:dyDescent="0.25">
      <c r="H214" s="22" t="str">
        <f t="shared" si="9"/>
        <v/>
      </c>
    </row>
    <row r="215" spans="8:8" x14ac:dyDescent="0.25">
      <c r="H215" s="22" t="str">
        <f t="shared" si="9"/>
        <v/>
      </c>
    </row>
    <row r="216" spans="8:8" x14ac:dyDescent="0.25">
      <c r="H216" s="22" t="str">
        <f t="shared" si="9"/>
        <v/>
      </c>
    </row>
    <row r="217" spans="8:8" x14ac:dyDescent="0.25">
      <c r="H217" s="22" t="str">
        <f t="shared" si="9"/>
        <v/>
      </c>
    </row>
    <row r="218" spans="8:8" x14ac:dyDescent="0.25">
      <c r="H218" s="22" t="str">
        <f t="shared" si="9"/>
        <v/>
      </c>
    </row>
    <row r="219" spans="8:8" x14ac:dyDescent="0.25">
      <c r="H219" s="22" t="str">
        <f t="shared" si="9"/>
        <v/>
      </c>
    </row>
    <row r="220" spans="8:8" x14ac:dyDescent="0.25">
      <c r="H220" s="22" t="str">
        <f t="shared" si="9"/>
        <v/>
      </c>
    </row>
    <row r="221" spans="8:8" x14ac:dyDescent="0.25">
      <c r="H221" s="22" t="str">
        <f t="shared" si="9"/>
        <v/>
      </c>
    </row>
    <row r="222" spans="8:8" x14ac:dyDescent="0.25">
      <c r="H222" s="22" t="str">
        <f t="shared" si="9"/>
        <v/>
      </c>
    </row>
    <row r="223" spans="8:8" x14ac:dyDescent="0.25">
      <c r="H223" s="22" t="str">
        <f t="shared" si="9"/>
        <v/>
      </c>
    </row>
    <row r="224" spans="8:8" x14ac:dyDescent="0.25">
      <c r="H224" s="22" t="str">
        <f t="shared" si="9"/>
        <v/>
      </c>
    </row>
    <row r="225" spans="8:8" x14ac:dyDescent="0.25">
      <c r="H225" s="22" t="str">
        <f t="shared" si="9"/>
        <v/>
      </c>
    </row>
    <row r="226" spans="8:8" x14ac:dyDescent="0.25">
      <c r="H226" s="22" t="str">
        <f t="shared" si="9"/>
        <v/>
      </c>
    </row>
    <row r="227" spans="8:8" x14ac:dyDescent="0.25">
      <c r="H227" s="22" t="str">
        <f t="shared" si="9"/>
        <v/>
      </c>
    </row>
    <row r="228" spans="8:8" x14ac:dyDescent="0.25">
      <c r="H228" s="22" t="str">
        <f t="shared" si="9"/>
        <v/>
      </c>
    </row>
    <row r="229" spans="8:8" x14ac:dyDescent="0.25">
      <c r="H229" s="22" t="str">
        <f t="shared" si="9"/>
        <v/>
      </c>
    </row>
    <row r="230" spans="8:8" x14ac:dyDescent="0.25">
      <c r="H230" s="22" t="str">
        <f t="shared" si="9"/>
        <v/>
      </c>
    </row>
    <row r="231" spans="8:8" x14ac:dyDescent="0.25">
      <c r="H231" s="22" t="str">
        <f t="shared" si="9"/>
        <v/>
      </c>
    </row>
    <row r="232" spans="8:8" x14ac:dyDescent="0.25">
      <c r="H232" s="22" t="str">
        <f t="shared" si="9"/>
        <v/>
      </c>
    </row>
    <row r="233" spans="8:8" x14ac:dyDescent="0.25">
      <c r="H233" s="22" t="str">
        <f t="shared" si="9"/>
        <v/>
      </c>
    </row>
    <row r="234" spans="8:8" x14ac:dyDescent="0.25">
      <c r="H234" s="22" t="str">
        <f t="shared" si="9"/>
        <v/>
      </c>
    </row>
    <row r="235" spans="8:8" x14ac:dyDescent="0.25">
      <c r="H235" s="22" t="str">
        <f t="shared" si="9"/>
        <v/>
      </c>
    </row>
    <row r="236" spans="8:8" x14ac:dyDescent="0.25">
      <c r="H236" s="22" t="str">
        <f t="shared" si="9"/>
        <v/>
      </c>
    </row>
    <row r="237" spans="8:8" x14ac:dyDescent="0.25">
      <c r="H237" s="22" t="str">
        <f t="shared" si="9"/>
        <v/>
      </c>
    </row>
    <row r="238" spans="8:8" x14ac:dyDescent="0.25">
      <c r="H238" s="22" t="str">
        <f t="shared" si="9"/>
        <v/>
      </c>
    </row>
    <row r="239" spans="8:8" x14ac:dyDescent="0.25">
      <c r="H239" s="22" t="str">
        <f t="shared" si="9"/>
        <v/>
      </c>
    </row>
    <row r="240" spans="8:8" x14ac:dyDescent="0.25">
      <c r="H240" s="22" t="str">
        <f t="shared" si="9"/>
        <v/>
      </c>
    </row>
    <row r="241" spans="8:8" x14ac:dyDescent="0.25">
      <c r="H241" s="22" t="str">
        <f t="shared" si="9"/>
        <v/>
      </c>
    </row>
    <row r="242" spans="8:8" x14ac:dyDescent="0.25">
      <c r="H242" s="22" t="str">
        <f t="shared" si="9"/>
        <v/>
      </c>
    </row>
    <row r="243" spans="8:8" x14ac:dyDescent="0.25">
      <c r="H243" s="22" t="str">
        <f t="shared" si="9"/>
        <v/>
      </c>
    </row>
    <row r="244" spans="8:8" x14ac:dyDescent="0.25">
      <c r="H244" s="22" t="str">
        <f t="shared" si="9"/>
        <v/>
      </c>
    </row>
    <row r="245" spans="8:8" x14ac:dyDescent="0.25">
      <c r="H245" s="22" t="str">
        <f t="shared" si="9"/>
        <v/>
      </c>
    </row>
    <row r="246" spans="8:8" x14ac:dyDescent="0.25">
      <c r="H246" s="22" t="str">
        <f t="shared" si="9"/>
        <v/>
      </c>
    </row>
    <row r="247" spans="8:8" x14ac:dyDescent="0.25">
      <c r="H247" s="22" t="str">
        <f t="shared" si="9"/>
        <v/>
      </c>
    </row>
    <row r="248" spans="8:8" x14ac:dyDescent="0.25">
      <c r="H248" s="22" t="str">
        <f t="shared" si="9"/>
        <v/>
      </c>
    </row>
    <row r="249" spans="8:8" x14ac:dyDescent="0.25">
      <c r="H249" s="22" t="str">
        <f t="shared" si="9"/>
        <v/>
      </c>
    </row>
    <row r="250" spans="8:8" x14ac:dyDescent="0.25">
      <c r="H250" s="22" t="str">
        <f t="shared" si="9"/>
        <v/>
      </c>
    </row>
    <row r="251" spans="8:8" x14ac:dyDescent="0.25">
      <c r="H251" s="22" t="str">
        <f t="shared" si="9"/>
        <v/>
      </c>
    </row>
    <row r="252" spans="8:8" x14ac:dyDescent="0.25">
      <c r="H252" s="22" t="str">
        <f t="shared" si="9"/>
        <v/>
      </c>
    </row>
    <row r="253" spans="8:8" x14ac:dyDescent="0.25">
      <c r="H253" s="22" t="str">
        <f t="shared" si="9"/>
        <v/>
      </c>
    </row>
    <row r="254" spans="8:8" x14ac:dyDescent="0.25">
      <c r="H254" s="22" t="str">
        <f t="shared" si="9"/>
        <v/>
      </c>
    </row>
    <row r="255" spans="8:8" x14ac:dyDescent="0.25">
      <c r="H255" s="22" t="str">
        <f t="shared" si="9"/>
        <v/>
      </c>
    </row>
    <row r="256" spans="8:8" x14ac:dyDescent="0.25">
      <c r="H256" s="22" t="str">
        <f t="shared" si="9"/>
        <v/>
      </c>
    </row>
    <row r="257" spans="8:8" x14ac:dyDescent="0.25">
      <c r="H257" s="22" t="str">
        <f t="shared" si="9"/>
        <v/>
      </c>
    </row>
    <row r="258" spans="8:8" x14ac:dyDescent="0.25">
      <c r="H258" s="22" t="str">
        <f t="shared" si="9"/>
        <v/>
      </c>
    </row>
    <row r="259" spans="8:8" x14ac:dyDescent="0.25">
      <c r="H259" s="22" t="str">
        <f t="shared" ref="H259:H280" si="10">IF(F259+G259&gt;0,G259/(G259+F259),"")</f>
        <v/>
      </c>
    </row>
    <row r="260" spans="8:8" x14ac:dyDescent="0.25">
      <c r="H260" s="22" t="str">
        <f t="shared" si="10"/>
        <v/>
      </c>
    </row>
    <row r="261" spans="8:8" x14ac:dyDescent="0.25">
      <c r="H261" s="22" t="str">
        <f t="shared" si="10"/>
        <v/>
      </c>
    </row>
    <row r="262" spans="8:8" x14ac:dyDescent="0.25">
      <c r="H262" s="22" t="str">
        <f t="shared" si="10"/>
        <v/>
      </c>
    </row>
    <row r="263" spans="8:8" x14ac:dyDescent="0.25">
      <c r="H263" s="22" t="str">
        <f t="shared" si="10"/>
        <v/>
      </c>
    </row>
    <row r="264" spans="8:8" x14ac:dyDescent="0.25">
      <c r="H264" s="22" t="str">
        <f t="shared" si="10"/>
        <v/>
      </c>
    </row>
    <row r="265" spans="8:8" x14ac:dyDescent="0.25">
      <c r="H265" s="22" t="str">
        <f t="shared" si="10"/>
        <v/>
      </c>
    </row>
    <row r="266" spans="8:8" x14ac:dyDescent="0.25">
      <c r="H266" s="22" t="str">
        <f t="shared" si="10"/>
        <v/>
      </c>
    </row>
    <row r="267" spans="8:8" x14ac:dyDescent="0.25">
      <c r="H267" s="22" t="str">
        <f t="shared" si="10"/>
        <v/>
      </c>
    </row>
    <row r="268" spans="8:8" x14ac:dyDescent="0.25">
      <c r="H268" s="22" t="str">
        <f t="shared" si="10"/>
        <v/>
      </c>
    </row>
    <row r="269" spans="8:8" x14ac:dyDescent="0.25">
      <c r="H269" s="22" t="str">
        <f t="shared" si="10"/>
        <v/>
      </c>
    </row>
    <row r="270" spans="8:8" x14ac:dyDescent="0.25">
      <c r="H270" s="22" t="str">
        <f t="shared" si="10"/>
        <v/>
      </c>
    </row>
    <row r="271" spans="8:8" x14ac:dyDescent="0.25">
      <c r="H271" s="22" t="str">
        <f t="shared" si="10"/>
        <v/>
      </c>
    </row>
    <row r="272" spans="8:8" x14ac:dyDescent="0.25">
      <c r="H272" s="22" t="str">
        <f t="shared" si="10"/>
        <v/>
      </c>
    </row>
    <row r="273" spans="8:8" x14ac:dyDescent="0.25">
      <c r="H273" s="22" t="str">
        <f t="shared" si="10"/>
        <v/>
      </c>
    </row>
    <row r="274" spans="8:8" x14ac:dyDescent="0.25">
      <c r="H274" s="22" t="str">
        <f t="shared" si="10"/>
        <v/>
      </c>
    </row>
    <row r="275" spans="8:8" x14ac:dyDescent="0.25">
      <c r="H275" s="22" t="str">
        <f t="shared" si="10"/>
        <v/>
      </c>
    </row>
    <row r="276" spans="8:8" x14ac:dyDescent="0.25">
      <c r="H276" s="22" t="str">
        <f t="shared" si="10"/>
        <v/>
      </c>
    </row>
    <row r="277" spans="8:8" x14ac:dyDescent="0.25">
      <c r="H277" s="22" t="str">
        <f t="shared" si="10"/>
        <v/>
      </c>
    </row>
    <row r="278" spans="8:8" x14ac:dyDescent="0.25">
      <c r="H278" s="22" t="str">
        <f t="shared" si="10"/>
        <v/>
      </c>
    </row>
    <row r="279" spans="8:8" x14ac:dyDescent="0.25">
      <c r="H279" s="22" t="str">
        <f t="shared" si="10"/>
        <v/>
      </c>
    </row>
    <row r="280" spans="8:8" x14ac:dyDescent="0.25">
      <c r="H280" s="22" t="str">
        <f t="shared" si="10"/>
        <v/>
      </c>
    </row>
    <row r="281" spans="8:8" x14ac:dyDescent="0.25">
      <c r="H281" s="24" t="str">
        <f t="shared" ref="H281:H302" si="11">IF(F281&gt;0,G281/(G281+F281),"")</f>
        <v/>
      </c>
    </row>
    <row r="282" spans="8:8" x14ac:dyDescent="0.25">
      <c r="H282" s="24" t="str">
        <f t="shared" si="11"/>
        <v/>
      </c>
    </row>
    <row r="283" spans="8:8" x14ac:dyDescent="0.25">
      <c r="H283" s="24" t="str">
        <f t="shared" si="11"/>
        <v/>
      </c>
    </row>
    <row r="284" spans="8:8" x14ac:dyDescent="0.25">
      <c r="H284" s="24" t="str">
        <f t="shared" si="11"/>
        <v/>
      </c>
    </row>
    <row r="285" spans="8:8" x14ac:dyDescent="0.25">
      <c r="H285" s="24" t="str">
        <f t="shared" si="11"/>
        <v/>
      </c>
    </row>
    <row r="286" spans="8:8" x14ac:dyDescent="0.25">
      <c r="H286" s="24" t="str">
        <f t="shared" si="11"/>
        <v/>
      </c>
    </row>
    <row r="287" spans="8:8" x14ac:dyDescent="0.25">
      <c r="H287" s="24" t="str">
        <f t="shared" si="11"/>
        <v/>
      </c>
    </row>
    <row r="288" spans="8:8" x14ac:dyDescent="0.25">
      <c r="H288" s="24" t="str">
        <f t="shared" si="11"/>
        <v/>
      </c>
    </row>
    <row r="289" spans="8:8" x14ac:dyDescent="0.25">
      <c r="H289" s="24" t="str">
        <f t="shared" si="11"/>
        <v/>
      </c>
    </row>
    <row r="290" spans="8:8" x14ac:dyDescent="0.25">
      <c r="H290" s="24" t="str">
        <f t="shared" si="11"/>
        <v/>
      </c>
    </row>
    <row r="291" spans="8:8" x14ac:dyDescent="0.25">
      <c r="H291" s="24" t="str">
        <f t="shared" si="11"/>
        <v/>
      </c>
    </row>
    <row r="292" spans="8:8" x14ac:dyDescent="0.25">
      <c r="H292" s="24" t="str">
        <f t="shared" si="11"/>
        <v/>
      </c>
    </row>
    <row r="293" spans="8:8" x14ac:dyDescent="0.25">
      <c r="H293" s="24" t="str">
        <f t="shared" si="11"/>
        <v/>
      </c>
    </row>
    <row r="294" spans="8:8" x14ac:dyDescent="0.25">
      <c r="H294" s="24" t="str">
        <f t="shared" si="11"/>
        <v/>
      </c>
    </row>
    <row r="295" spans="8:8" x14ac:dyDescent="0.25">
      <c r="H295" s="24" t="str">
        <f t="shared" si="11"/>
        <v/>
      </c>
    </row>
    <row r="296" spans="8:8" x14ac:dyDescent="0.25">
      <c r="H296" s="24" t="str">
        <f t="shared" si="11"/>
        <v/>
      </c>
    </row>
    <row r="297" spans="8:8" x14ac:dyDescent="0.25">
      <c r="H297" s="24" t="str">
        <f t="shared" si="11"/>
        <v/>
      </c>
    </row>
    <row r="298" spans="8:8" x14ac:dyDescent="0.25">
      <c r="H298" s="24" t="str">
        <f t="shared" si="11"/>
        <v/>
      </c>
    </row>
    <row r="299" spans="8:8" x14ac:dyDescent="0.25">
      <c r="H299" s="24" t="str">
        <f t="shared" si="11"/>
        <v/>
      </c>
    </row>
    <row r="300" spans="8:8" x14ac:dyDescent="0.25">
      <c r="H300" s="24" t="str">
        <f t="shared" si="11"/>
        <v/>
      </c>
    </row>
    <row r="301" spans="8:8" x14ac:dyDescent="0.25">
      <c r="H301" s="24" t="str">
        <f t="shared" si="11"/>
        <v/>
      </c>
    </row>
    <row r="302" spans="8:8" x14ac:dyDescent="0.25">
      <c r="H302" s="24" t="str">
        <f t="shared" si="11"/>
        <v/>
      </c>
    </row>
  </sheetData>
  <autoFilter ref="A1:H302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9"/>
  <sheetViews>
    <sheetView workbookViewId="0">
      <pane ySplit="1" topLeftCell="A2" activePane="bottomLeft" state="frozen"/>
      <selection pane="bottomLeft" activeCell="A2" sqref="A2:B7"/>
    </sheetView>
  </sheetViews>
  <sheetFormatPr defaultRowHeight="15" x14ac:dyDescent="0.25"/>
  <cols>
    <col min="1" max="1" width="20.140625" style="3" customWidth="1"/>
    <col min="2" max="2" width="10.5703125" style="2" bestFit="1" customWidth="1"/>
    <col min="3" max="3" width="10.85546875" style="2" bestFit="1" customWidth="1"/>
    <col min="4" max="4" width="9.140625" style="4"/>
    <col min="5" max="6" width="4.7109375" customWidth="1"/>
    <col min="7" max="7" width="7.7109375" customWidth="1"/>
    <col min="8" max="8" width="7.42578125" customWidth="1"/>
    <col min="9" max="9" width="8.5703125" style="1" bestFit="1" customWidth="1"/>
    <col min="11" max="13" width="12.7109375" customWidth="1"/>
    <col min="16" max="16" width="11.85546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49</v>
      </c>
      <c r="L1" s="13" t="s">
        <v>50</v>
      </c>
      <c r="M1" s="13" t="s">
        <v>51</v>
      </c>
      <c r="N1" s="13" t="s">
        <v>48</v>
      </c>
      <c r="O1" s="13" t="s">
        <v>52</v>
      </c>
      <c r="P1" s="8" t="s">
        <v>55</v>
      </c>
      <c r="Q1" s="13" t="s">
        <v>53</v>
      </c>
      <c r="R1" s="29" t="s">
        <v>56</v>
      </c>
    </row>
    <row r="2" spans="1:18" x14ac:dyDescent="0.25">
      <c r="A2" s="10" t="s">
        <v>16</v>
      </c>
      <c r="B2" s="5">
        <f>SUMIFS('Phase 1 Tasks'!G:G,'Phase 1 Tasks'!D:D,A2)</f>
        <v>11</v>
      </c>
      <c r="C2" s="5">
        <f>SUMIFS('Phase 1 Tasks'!F:F,'Phase 1 Tasks'!D:D,A2)</f>
        <v>0</v>
      </c>
      <c r="D2" s="11">
        <f>IF(C2+B2&gt;0,B2/(B2+C2),"")</f>
        <v>1</v>
      </c>
      <c r="G2" s="5">
        <f>SUM(B:B)</f>
        <v>42.5</v>
      </c>
      <c r="H2" s="5">
        <f>SUM(C:C)</f>
        <v>0</v>
      </c>
      <c r="I2" s="6">
        <f>IF(H2+G2&gt;0,G2/(G2+H2),"")</f>
        <v>1</v>
      </c>
      <c r="K2" s="16">
        <v>42527</v>
      </c>
      <c r="L2" s="16">
        <f ca="1">TODAY()</f>
        <v>42715</v>
      </c>
      <c r="M2" s="16">
        <v>42580</v>
      </c>
      <c r="N2" s="5">
        <f ca="1">L2-K2</f>
        <v>188</v>
      </c>
      <c r="O2" s="5">
        <f ca="1">IF(M2-L2&gt;0,M2-L2,0)</f>
        <v>0</v>
      </c>
      <c r="P2" s="28">
        <f ca="1">IF(N2/(N2+O2)&gt;1,1,N2/(N2+O2))</f>
        <v>1</v>
      </c>
      <c r="Q2" s="6">
        <f ca="1">I2-P2</f>
        <v>0</v>
      </c>
      <c r="R2" s="30">
        <f ca="1">Q2*(N2+O2)</f>
        <v>0</v>
      </c>
    </row>
    <row r="3" spans="1:18" x14ac:dyDescent="0.25">
      <c r="A3" s="3" t="s">
        <v>18</v>
      </c>
      <c r="B3" s="5">
        <f>SUMIFS('Phase 1 Tasks'!G:G,'Phase 1 Tasks'!D:D,A3)</f>
        <v>7.5</v>
      </c>
      <c r="C3" s="5">
        <f>SUMIFS('Phase 1 Tasks'!F:F,'Phase 1 Tasks'!D:D,A3)</f>
        <v>0</v>
      </c>
      <c r="D3" s="11">
        <f t="shared" ref="D3:D66" si="0">IF(C3+B3&gt;0,B3/(B3+C3),"")</f>
        <v>1</v>
      </c>
    </row>
    <row r="4" spans="1:18" x14ac:dyDescent="0.25">
      <c r="A4" s="3" t="s">
        <v>19</v>
      </c>
      <c r="B4" s="5">
        <f>SUMIFS('Phase 1 Tasks'!G:G,'Phase 1 Tasks'!D:D,A4)</f>
        <v>6</v>
      </c>
      <c r="C4" s="5">
        <f>SUMIFS('Phase 1 Tasks'!F:F,'Phase 1 Tasks'!D:D,A4)</f>
        <v>0</v>
      </c>
      <c r="D4" s="11">
        <f t="shared" si="0"/>
        <v>1</v>
      </c>
    </row>
    <row r="5" spans="1:18" x14ac:dyDescent="0.25">
      <c r="A5" s="3" t="s">
        <v>20</v>
      </c>
      <c r="B5" s="5">
        <f>SUMIFS('Phase 1 Tasks'!G:G,'Phase 1 Tasks'!D:D,A5)</f>
        <v>2</v>
      </c>
      <c r="C5" s="5">
        <f>SUMIFS('Phase 1 Tasks'!F:F,'Phase 1 Tasks'!D:D,A5)</f>
        <v>0</v>
      </c>
      <c r="D5" s="11">
        <f t="shared" si="0"/>
        <v>1</v>
      </c>
    </row>
    <row r="6" spans="1:18" x14ac:dyDescent="0.25">
      <c r="A6" s="3" t="s">
        <v>21</v>
      </c>
      <c r="B6" s="5">
        <f>SUMIFS('Phase 1 Tasks'!G:G,'Phase 1 Tasks'!D:D,A6)</f>
        <v>3</v>
      </c>
      <c r="C6" s="5">
        <f>SUMIFS('Phase 1 Tasks'!F:F,'Phase 1 Tasks'!D:D,A6)</f>
        <v>0</v>
      </c>
      <c r="D6" s="11">
        <f t="shared" si="0"/>
        <v>1</v>
      </c>
    </row>
    <row r="7" spans="1:18" x14ac:dyDescent="0.25">
      <c r="A7" s="3" t="s">
        <v>22</v>
      </c>
      <c r="B7" s="5">
        <f>SUMIFS('Phase 1 Tasks'!G:G,'Phase 1 Tasks'!D:D,A7)</f>
        <v>13</v>
      </c>
      <c r="C7" s="5">
        <f>SUMIFS('Phase 1 Tasks'!F:F,'Phase 1 Tasks'!D:D,A7)</f>
        <v>0</v>
      </c>
      <c r="D7" s="11">
        <f t="shared" si="0"/>
        <v>1</v>
      </c>
    </row>
    <row r="8" spans="1:18" x14ac:dyDescent="0.25">
      <c r="D8" s="11" t="str">
        <f t="shared" si="0"/>
        <v/>
      </c>
    </row>
    <row r="9" spans="1:18" x14ac:dyDescent="0.25">
      <c r="D9" s="11" t="str">
        <f t="shared" si="0"/>
        <v/>
      </c>
    </row>
    <row r="10" spans="1:18" x14ac:dyDescent="0.25">
      <c r="D10" s="11" t="str">
        <f t="shared" si="0"/>
        <v/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ref="D67:D130" si="1">IF(C67+B67&gt;0,B67/(B67+C67),"")</f>
        <v/>
      </c>
    </row>
    <row r="68" spans="4:4" x14ac:dyDescent="0.25">
      <c r="D68" s="11" t="str">
        <f t="shared" si="1"/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  <row r="121" spans="4:4" x14ac:dyDescent="0.25">
      <c r="D121" s="11" t="str">
        <f t="shared" si="1"/>
        <v/>
      </c>
    </row>
    <row r="122" spans="4:4" x14ac:dyDescent="0.25">
      <c r="D122" s="11" t="str">
        <f t="shared" si="1"/>
        <v/>
      </c>
    </row>
    <row r="123" spans="4:4" x14ac:dyDescent="0.25">
      <c r="D123" s="11" t="str">
        <f t="shared" si="1"/>
        <v/>
      </c>
    </row>
    <row r="124" spans="4:4" x14ac:dyDescent="0.25">
      <c r="D124" s="11" t="str">
        <f t="shared" si="1"/>
        <v/>
      </c>
    </row>
    <row r="125" spans="4:4" x14ac:dyDescent="0.25">
      <c r="D125" s="11" t="str">
        <f t="shared" si="1"/>
        <v/>
      </c>
    </row>
    <row r="126" spans="4:4" x14ac:dyDescent="0.25">
      <c r="D126" s="11" t="str">
        <f t="shared" si="1"/>
        <v/>
      </c>
    </row>
    <row r="127" spans="4:4" x14ac:dyDescent="0.25">
      <c r="D127" s="11" t="str">
        <f t="shared" si="1"/>
        <v/>
      </c>
    </row>
    <row r="128" spans="4:4" x14ac:dyDescent="0.25">
      <c r="D128" s="11" t="str">
        <f t="shared" si="1"/>
        <v/>
      </c>
    </row>
    <row r="129" spans="4:4" x14ac:dyDescent="0.25">
      <c r="D129" s="11" t="str">
        <f t="shared" si="1"/>
        <v/>
      </c>
    </row>
    <row r="130" spans="4:4" x14ac:dyDescent="0.25">
      <c r="D130" s="11" t="str">
        <f t="shared" si="1"/>
        <v/>
      </c>
    </row>
    <row r="131" spans="4:4" x14ac:dyDescent="0.25">
      <c r="D131" s="11" t="str">
        <f t="shared" ref="D131:D171" si="2">IF(C131+B131&gt;0,B131/(B131+C131),"")</f>
        <v/>
      </c>
    </row>
    <row r="132" spans="4:4" x14ac:dyDescent="0.25">
      <c r="D132" s="11" t="str">
        <f t="shared" si="2"/>
        <v/>
      </c>
    </row>
    <row r="133" spans="4:4" x14ac:dyDescent="0.25">
      <c r="D133" s="11" t="str">
        <f t="shared" si="2"/>
        <v/>
      </c>
    </row>
    <row r="134" spans="4:4" x14ac:dyDescent="0.25">
      <c r="D134" s="11" t="str">
        <f t="shared" si="2"/>
        <v/>
      </c>
    </row>
    <row r="135" spans="4:4" x14ac:dyDescent="0.25">
      <c r="D135" s="11" t="str">
        <f t="shared" si="2"/>
        <v/>
      </c>
    </row>
    <row r="136" spans="4:4" x14ac:dyDescent="0.25">
      <c r="D136" s="11" t="str">
        <f t="shared" si="2"/>
        <v/>
      </c>
    </row>
    <row r="137" spans="4:4" x14ac:dyDescent="0.25">
      <c r="D137" s="11" t="str">
        <f t="shared" si="2"/>
        <v/>
      </c>
    </row>
    <row r="138" spans="4:4" x14ac:dyDescent="0.25">
      <c r="D138" s="11" t="str">
        <f t="shared" si="2"/>
        <v/>
      </c>
    </row>
    <row r="139" spans="4:4" x14ac:dyDescent="0.25">
      <c r="D139" s="11" t="str">
        <f t="shared" si="2"/>
        <v/>
      </c>
    </row>
    <row r="140" spans="4:4" x14ac:dyDescent="0.25">
      <c r="D140" s="11" t="str">
        <f t="shared" si="2"/>
        <v/>
      </c>
    </row>
    <row r="141" spans="4:4" x14ac:dyDescent="0.25">
      <c r="D141" s="11" t="str">
        <f t="shared" si="2"/>
        <v/>
      </c>
    </row>
    <row r="142" spans="4:4" x14ac:dyDescent="0.25">
      <c r="D142" s="11" t="str">
        <f t="shared" si="2"/>
        <v/>
      </c>
    </row>
    <row r="143" spans="4:4" x14ac:dyDescent="0.25">
      <c r="D143" s="11" t="str">
        <f t="shared" si="2"/>
        <v/>
      </c>
    </row>
    <row r="144" spans="4:4" x14ac:dyDescent="0.25">
      <c r="D144" s="11" t="str">
        <f t="shared" si="2"/>
        <v/>
      </c>
    </row>
    <row r="145" spans="4:4" x14ac:dyDescent="0.25">
      <c r="D145" s="11" t="str">
        <f t="shared" si="2"/>
        <v/>
      </c>
    </row>
    <row r="146" spans="4:4" x14ac:dyDescent="0.25">
      <c r="D146" s="11" t="str">
        <f t="shared" si="2"/>
        <v/>
      </c>
    </row>
    <row r="147" spans="4:4" x14ac:dyDescent="0.25">
      <c r="D147" s="11" t="str">
        <f t="shared" si="2"/>
        <v/>
      </c>
    </row>
    <row r="148" spans="4:4" x14ac:dyDescent="0.25">
      <c r="D148" s="11" t="str">
        <f t="shared" si="2"/>
        <v/>
      </c>
    </row>
    <row r="149" spans="4:4" x14ac:dyDescent="0.25">
      <c r="D149" s="11" t="str">
        <f t="shared" si="2"/>
        <v/>
      </c>
    </row>
    <row r="150" spans="4:4" x14ac:dyDescent="0.25">
      <c r="D150" s="11" t="str">
        <f t="shared" si="2"/>
        <v/>
      </c>
    </row>
    <row r="151" spans="4:4" x14ac:dyDescent="0.25">
      <c r="D151" s="11" t="str">
        <f t="shared" si="2"/>
        <v/>
      </c>
    </row>
    <row r="152" spans="4:4" x14ac:dyDescent="0.25">
      <c r="D152" s="11" t="str">
        <f t="shared" si="2"/>
        <v/>
      </c>
    </row>
    <row r="153" spans="4:4" x14ac:dyDescent="0.25">
      <c r="D153" s="11" t="str">
        <f t="shared" si="2"/>
        <v/>
      </c>
    </row>
    <row r="154" spans="4:4" x14ac:dyDescent="0.25">
      <c r="D154" s="11" t="str">
        <f t="shared" si="2"/>
        <v/>
      </c>
    </row>
    <row r="155" spans="4:4" x14ac:dyDescent="0.25">
      <c r="D155" s="11" t="str">
        <f t="shared" si="2"/>
        <v/>
      </c>
    </row>
    <row r="156" spans="4:4" x14ac:dyDescent="0.25">
      <c r="D156" s="11" t="str">
        <f t="shared" si="2"/>
        <v/>
      </c>
    </row>
    <row r="157" spans="4:4" x14ac:dyDescent="0.25">
      <c r="D157" s="11" t="str">
        <f t="shared" si="2"/>
        <v/>
      </c>
    </row>
    <row r="158" spans="4:4" x14ac:dyDescent="0.25">
      <c r="D158" s="11" t="str">
        <f t="shared" si="2"/>
        <v/>
      </c>
    </row>
    <row r="159" spans="4:4" x14ac:dyDescent="0.25">
      <c r="D159" s="11" t="str">
        <f t="shared" si="2"/>
        <v/>
      </c>
    </row>
    <row r="160" spans="4:4" x14ac:dyDescent="0.25">
      <c r="D160" s="11" t="str">
        <f t="shared" si="2"/>
        <v/>
      </c>
    </row>
    <row r="161" spans="4:4" x14ac:dyDescent="0.25">
      <c r="D161" s="11" t="str">
        <f t="shared" si="2"/>
        <v/>
      </c>
    </row>
    <row r="162" spans="4:4" x14ac:dyDescent="0.25">
      <c r="D162" s="11" t="str">
        <f t="shared" si="2"/>
        <v/>
      </c>
    </row>
    <row r="163" spans="4:4" x14ac:dyDescent="0.25">
      <c r="D163" s="11" t="str">
        <f t="shared" si="2"/>
        <v/>
      </c>
    </row>
    <row r="164" spans="4:4" x14ac:dyDescent="0.25">
      <c r="D164" s="11" t="str">
        <f t="shared" si="2"/>
        <v/>
      </c>
    </row>
    <row r="165" spans="4:4" x14ac:dyDescent="0.25">
      <c r="D165" s="11" t="str">
        <f t="shared" si="2"/>
        <v/>
      </c>
    </row>
    <row r="166" spans="4:4" x14ac:dyDescent="0.25">
      <c r="D166" s="11" t="str">
        <f t="shared" si="2"/>
        <v/>
      </c>
    </row>
    <row r="167" spans="4:4" x14ac:dyDescent="0.25">
      <c r="D167" s="11" t="str">
        <f t="shared" si="2"/>
        <v/>
      </c>
    </row>
    <row r="168" spans="4:4" x14ac:dyDescent="0.25">
      <c r="D168" s="11" t="str">
        <f t="shared" si="2"/>
        <v/>
      </c>
    </row>
    <row r="169" spans="4:4" x14ac:dyDescent="0.25">
      <c r="D169" s="11" t="str">
        <f t="shared" si="2"/>
        <v/>
      </c>
    </row>
    <row r="170" spans="4:4" x14ac:dyDescent="0.25">
      <c r="D170" s="11" t="str">
        <f t="shared" si="2"/>
        <v/>
      </c>
    </row>
    <row r="171" spans="4:4" x14ac:dyDescent="0.25">
      <c r="D171" s="11" t="str">
        <f t="shared" si="2"/>
        <v/>
      </c>
    </row>
    <row r="172" spans="4:4" x14ac:dyDescent="0.25">
      <c r="D172" s="4" t="str">
        <f t="shared" ref="D172:D203" si="3">IF(C172&gt;0,B172/(B172+C172),"")</f>
        <v/>
      </c>
    </row>
    <row r="173" spans="4:4" x14ac:dyDescent="0.25">
      <c r="D173" s="4" t="str">
        <f t="shared" si="3"/>
        <v/>
      </c>
    </row>
    <row r="174" spans="4:4" x14ac:dyDescent="0.25">
      <c r="D174" s="4" t="str">
        <f t="shared" si="3"/>
        <v/>
      </c>
    </row>
    <row r="175" spans="4:4" x14ac:dyDescent="0.25">
      <c r="D175" s="4" t="str">
        <f t="shared" si="3"/>
        <v/>
      </c>
    </row>
    <row r="176" spans="4:4" x14ac:dyDescent="0.25">
      <c r="D176" s="4" t="str">
        <f t="shared" si="3"/>
        <v/>
      </c>
    </row>
    <row r="177" spans="4:4" x14ac:dyDescent="0.25">
      <c r="D177" s="4" t="str">
        <f t="shared" si="3"/>
        <v/>
      </c>
    </row>
    <row r="178" spans="4:4" x14ac:dyDescent="0.25">
      <c r="D178" s="4" t="str">
        <f t="shared" si="3"/>
        <v/>
      </c>
    </row>
    <row r="179" spans="4:4" x14ac:dyDescent="0.25">
      <c r="D179" s="4" t="str">
        <f t="shared" si="3"/>
        <v/>
      </c>
    </row>
    <row r="180" spans="4:4" x14ac:dyDescent="0.25">
      <c r="D180" s="4" t="str">
        <f t="shared" si="3"/>
        <v/>
      </c>
    </row>
    <row r="181" spans="4:4" x14ac:dyDescent="0.25">
      <c r="D181" s="4" t="str">
        <f t="shared" si="3"/>
        <v/>
      </c>
    </row>
    <row r="182" spans="4:4" x14ac:dyDescent="0.25">
      <c r="D182" s="4" t="str">
        <f t="shared" si="3"/>
        <v/>
      </c>
    </row>
    <row r="183" spans="4:4" x14ac:dyDescent="0.25">
      <c r="D183" s="4" t="str">
        <f t="shared" si="3"/>
        <v/>
      </c>
    </row>
    <row r="184" spans="4:4" x14ac:dyDescent="0.25">
      <c r="D184" s="4" t="str">
        <f t="shared" si="3"/>
        <v/>
      </c>
    </row>
    <row r="185" spans="4:4" x14ac:dyDescent="0.25">
      <c r="D185" s="4" t="str">
        <f t="shared" si="3"/>
        <v/>
      </c>
    </row>
    <row r="186" spans="4:4" x14ac:dyDescent="0.25">
      <c r="D186" s="4" t="str">
        <f t="shared" si="3"/>
        <v/>
      </c>
    </row>
    <row r="187" spans="4:4" x14ac:dyDescent="0.25">
      <c r="D187" s="4" t="str">
        <f t="shared" si="3"/>
        <v/>
      </c>
    </row>
    <row r="188" spans="4:4" x14ac:dyDescent="0.25">
      <c r="D188" s="4" t="str">
        <f t="shared" si="3"/>
        <v/>
      </c>
    </row>
    <row r="189" spans="4:4" x14ac:dyDescent="0.25">
      <c r="D189" s="4" t="str">
        <f t="shared" si="3"/>
        <v/>
      </c>
    </row>
    <row r="190" spans="4:4" x14ac:dyDescent="0.25">
      <c r="D190" s="4" t="str">
        <f t="shared" si="3"/>
        <v/>
      </c>
    </row>
    <row r="191" spans="4:4" x14ac:dyDescent="0.25">
      <c r="D191" s="4" t="str">
        <f t="shared" si="3"/>
        <v/>
      </c>
    </row>
    <row r="192" spans="4:4" x14ac:dyDescent="0.25">
      <c r="D192" s="4" t="str">
        <f t="shared" si="3"/>
        <v/>
      </c>
    </row>
    <row r="193" spans="4:4" x14ac:dyDescent="0.25">
      <c r="D193" s="4" t="str">
        <f t="shared" si="3"/>
        <v/>
      </c>
    </row>
    <row r="194" spans="4:4" x14ac:dyDescent="0.25">
      <c r="D194" s="4" t="str">
        <f t="shared" si="3"/>
        <v/>
      </c>
    </row>
    <row r="195" spans="4:4" x14ac:dyDescent="0.25">
      <c r="D195" s="4" t="str">
        <f t="shared" si="3"/>
        <v/>
      </c>
    </row>
    <row r="196" spans="4:4" x14ac:dyDescent="0.25">
      <c r="D196" s="4" t="str">
        <f t="shared" si="3"/>
        <v/>
      </c>
    </row>
    <row r="197" spans="4:4" x14ac:dyDescent="0.25">
      <c r="D197" s="4" t="str">
        <f t="shared" si="3"/>
        <v/>
      </c>
    </row>
    <row r="198" spans="4:4" x14ac:dyDescent="0.25">
      <c r="D198" s="4" t="str">
        <f t="shared" si="3"/>
        <v/>
      </c>
    </row>
    <row r="199" spans="4:4" x14ac:dyDescent="0.25">
      <c r="D199" s="4" t="str">
        <f t="shared" si="3"/>
        <v/>
      </c>
    </row>
    <row r="200" spans="4:4" x14ac:dyDescent="0.25">
      <c r="D200" s="4" t="str">
        <f t="shared" si="3"/>
        <v/>
      </c>
    </row>
    <row r="201" spans="4:4" x14ac:dyDescent="0.25">
      <c r="D201" s="4" t="str">
        <f t="shared" si="3"/>
        <v/>
      </c>
    </row>
    <row r="202" spans="4:4" x14ac:dyDescent="0.25">
      <c r="D202" s="4" t="str">
        <f t="shared" si="3"/>
        <v/>
      </c>
    </row>
    <row r="203" spans="4:4" x14ac:dyDescent="0.25">
      <c r="D203" s="4" t="str">
        <f t="shared" si="3"/>
        <v/>
      </c>
    </row>
    <row r="204" spans="4:4" x14ac:dyDescent="0.25">
      <c r="D204" s="4" t="str">
        <f t="shared" ref="D204:D235" si="4">IF(C204&gt;0,B204/(B204+C204),"")</f>
        <v/>
      </c>
    </row>
    <row r="205" spans="4:4" x14ac:dyDescent="0.25">
      <c r="D205" s="4" t="str">
        <f t="shared" si="4"/>
        <v/>
      </c>
    </row>
    <row r="206" spans="4:4" x14ac:dyDescent="0.25">
      <c r="D206" s="4" t="str">
        <f t="shared" si="4"/>
        <v/>
      </c>
    </row>
    <row r="207" spans="4:4" x14ac:dyDescent="0.25">
      <c r="D207" s="4" t="str">
        <f t="shared" si="4"/>
        <v/>
      </c>
    </row>
    <row r="208" spans="4:4" x14ac:dyDescent="0.25">
      <c r="D208" s="4" t="str">
        <f t="shared" si="4"/>
        <v/>
      </c>
    </row>
    <row r="209" spans="4:4" x14ac:dyDescent="0.25">
      <c r="D209" s="4" t="str">
        <f t="shared" si="4"/>
        <v/>
      </c>
    </row>
    <row r="210" spans="4:4" x14ac:dyDescent="0.25">
      <c r="D210" s="4" t="str">
        <f t="shared" si="4"/>
        <v/>
      </c>
    </row>
    <row r="211" spans="4:4" x14ac:dyDescent="0.25">
      <c r="D211" s="4" t="str">
        <f t="shared" si="4"/>
        <v/>
      </c>
    </row>
    <row r="212" spans="4:4" x14ac:dyDescent="0.25">
      <c r="D212" s="4" t="str">
        <f t="shared" si="4"/>
        <v/>
      </c>
    </row>
    <row r="213" spans="4:4" x14ac:dyDescent="0.25">
      <c r="D213" s="4" t="str">
        <f t="shared" si="4"/>
        <v/>
      </c>
    </row>
    <row r="214" spans="4:4" x14ac:dyDescent="0.25">
      <c r="D214" s="4" t="str">
        <f t="shared" si="4"/>
        <v/>
      </c>
    </row>
    <row r="215" spans="4:4" x14ac:dyDescent="0.25">
      <c r="D215" s="4" t="str">
        <f t="shared" si="4"/>
        <v/>
      </c>
    </row>
    <row r="216" spans="4:4" x14ac:dyDescent="0.25">
      <c r="D216" s="4" t="str">
        <f t="shared" si="4"/>
        <v/>
      </c>
    </row>
    <row r="217" spans="4:4" x14ac:dyDescent="0.25">
      <c r="D217" s="4" t="str">
        <f t="shared" si="4"/>
        <v/>
      </c>
    </row>
    <row r="218" spans="4:4" x14ac:dyDescent="0.25">
      <c r="D218" s="4" t="str">
        <f t="shared" si="4"/>
        <v/>
      </c>
    </row>
    <row r="219" spans="4:4" x14ac:dyDescent="0.25">
      <c r="D219" s="4" t="str">
        <f t="shared" si="4"/>
        <v/>
      </c>
    </row>
    <row r="220" spans="4:4" x14ac:dyDescent="0.25">
      <c r="D220" s="4" t="str">
        <f t="shared" si="4"/>
        <v/>
      </c>
    </row>
    <row r="221" spans="4:4" x14ac:dyDescent="0.25">
      <c r="D221" s="4" t="str">
        <f t="shared" si="4"/>
        <v/>
      </c>
    </row>
    <row r="222" spans="4:4" x14ac:dyDescent="0.25">
      <c r="D222" s="4" t="str">
        <f t="shared" si="4"/>
        <v/>
      </c>
    </row>
    <row r="223" spans="4:4" x14ac:dyDescent="0.25">
      <c r="D223" s="4" t="str">
        <f t="shared" si="4"/>
        <v/>
      </c>
    </row>
    <row r="224" spans="4:4" x14ac:dyDescent="0.25">
      <c r="D224" s="4" t="str">
        <f t="shared" si="4"/>
        <v/>
      </c>
    </row>
    <row r="225" spans="4:4" x14ac:dyDescent="0.25">
      <c r="D225" s="4" t="str">
        <f t="shared" si="4"/>
        <v/>
      </c>
    </row>
    <row r="226" spans="4:4" x14ac:dyDescent="0.25">
      <c r="D226" s="4" t="str">
        <f t="shared" si="4"/>
        <v/>
      </c>
    </row>
    <row r="227" spans="4:4" x14ac:dyDescent="0.25">
      <c r="D227" s="4" t="str">
        <f t="shared" si="4"/>
        <v/>
      </c>
    </row>
    <row r="228" spans="4:4" x14ac:dyDescent="0.25">
      <c r="D228" s="4" t="str">
        <f t="shared" si="4"/>
        <v/>
      </c>
    </row>
    <row r="229" spans="4:4" x14ac:dyDescent="0.25">
      <c r="D229" s="4" t="str">
        <f t="shared" si="4"/>
        <v/>
      </c>
    </row>
    <row r="230" spans="4:4" x14ac:dyDescent="0.25">
      <c r="D230" s="4" t="str">
        <f t="shared" si="4"/>
        <v/>
      </c>
    </row>
    <row r="231" spans="4:4" x14ac:dyDescent="0.25">
      <c r="D231" s="4" t="str">
        <f t="shared" si="4"/>
        <v/>
      </c>
    </row>
    <row r="232" spans="4:4" x14ac:dyDescent="0.25">
      <c r="D232" s="4" t="str">
        <f t="shared" si="4"/>
        <v/>
      </c>
    </row>
    <row r="233" spans="4:4" x14ac:dyDescent="0.25">
      <c r="D233" s="4" t="str">
        <f t="shared" si="4"/>
        <v/>
      </c>
    </row>
    <row r="234" spans="4:4" x14ac:dyDescent="0.25">
      <c r="D234" s="4" t="str">
        <f t="shared" si="4"/>
        <v/>
      </c>
    </row>
    <row r="235" spans="4:4" x14ac:dyDescent="0.25">
      <c r="D235" s="4" t="str">
        <f t="shared" si="4"/>
        <v/>
      </c>
    </row>
    <row r="236" spans="4:4" x14ac:dyDescent="0.25">
      <c r="D236" s="4" t="str">
        <f t="shared" ref="D236:D267" si="5">IF(C236&gt;0,B236/(B236+C236),"")</f>
        <v/>
      </c>
    </row>
    <row r="237" spans="4:4" x14ac:dyDescent="0.25">
      <c r="D237" s="4" t="str">
        <f t="shared" si="5"/>
        <v/>
      </c>
    </row>
    <row r="238" spans="4:4" x14ac:dyDescent="0.25">
      <c r="D238" s="4" t="str">
        <f t="shared" si="5"/>
        <v/>
      </c>
    </row>
    <row r="239" spans="4:4" x14ac:dyDescent="0.25">
      <c r="D239" s="4" t="str">
        <f t="shared" si="5"/>
        <v/>
      </c>
    </row>
    <row r="240" spans="4:4" x14ac:dyDescent="0.25">
      <c r="D240" s="4" t="str">
        <f t="shared" si="5"/>
        <v/>
      </c>
    </row>
    <row r="241" spans="4:4" x14ac:dyDescent="0.25">
      <c r="D241" s="4" t="str">
        <f t="shared" si="5"/>
        <v/>
      </c>
    </row>
    <row r="242" spans="4:4" x14ac:dyDescent="0.25">
      <c r="D242" s="4" t="str">
        <f t="shared" si="5"/>
        <v/>
      </c>
    </row>
    <row r="243" spans="4:4" x14ac:dyDescent="0.25">
      <c r="D243" s="4" t="str">
        <f t="shared" si="5"/>
        <v/>
      </c>
    </row>
    <row r="244" spans="4:4" x14ac:dyDescent="0.25">
      <c r="D244" s="4" t="str">
        <f t="shared" si="5"/>
        <v/>
      </c>
    </row>
    <row r="245" spans="4:4" x14ac:dyDescent="0.25">
      <c r="D245" s="4" t="str">
        <f t="shared" si="5"/>
        <v/>
      </c>
    </row>
    <row r="246" spans="4:4" x14ac:dyDescent="0.25">
      <c r="D246" s="4" t="str">
        <f t="shared" si="5"/>
        <v/>
      </c>
    </row>
    <row r="247" spans="4:4" x14ac:dyDescent="0.25">
      <c r="D247" s="4" t="str">
        <f t="shared" si="5"/>
        <v/>
      </c>
    </row>
    <row r="248" spans="4:4" x14ac:dyDescent="0.25">
      <c r="D248" s="4" t="str">
        <f t="shared" si="5"/>
        <v/>
      </c>
    </row>
    <row r="249" spans="4:4" x14ac:dyDescent="0.25">
      <c r="D249" s="4" t="str">
        <f t="shared" si="5"/>
        <v/>
      </c>
    </row>
    <row r="250" spans="4:4" x14ac:dyDescent="0.25">
      <c r="D250" s="4" t="str">
        <f t="shared" si="5"/>
        <v/>
      </c>
    </row>
    <row r="251" spans="4:4" x14ac:dyDescent="0.25">
      <c r="D251" s="4" t="str">
        <f t="shared" si="5"/>
        <v/>
      </c>
    </row>
    <row r="252" spans="4:4" x14ac:dyDescent="0.25">
      <c r="D252" s="4" t="str">
        <f t="shared" si="5"/>
        <v/>
      </c>
    </row>
    <row r="253" spans="4:4" x14ac:dyDescent="0.25">
      <c r="D253" s="4" t="str">
        <f t="shared" si="5"/>
        <v/>
      </c>
    </row>
    <row r="254" spans="4:4" x14ac:dyDescent="0.25">
      <c r="D254" s="4" t="str">
        <f t="shared" si="5"/>
        <v/>
      </c>
    </row>
    <row r="255" spans="4:4" x14ac:dyDescent="0.25">
      <c r="D255" s="4" t="str">
        <f t="shared" si="5"/>
        <v/>
      </c>
    </row>
    <row r="256" spans="4:4" x14ac:dyDescent="0.25">
      <c r="D256" s="4" t="str">
        <f t="shared" si="5"/>
        <v/>
      </c>
    </row>
    <row r="257" spans="4:4" x14ac:dyDescent="0.25">
      <c r="D257" s="4" t="str">
        <f t="shared" si="5"/>
        <v/>
      </c>
    </row>
    <row r="258" spans="4:4" x14ac:dyDescent="0.25">
      <c r="D258" s="4" t="str">
        <f t="shared" si="5"/>
        <v/>
      </c>
    </row>
    <row r="259" spans="4:4" x14ac:dyDescent="0.25">
      <c r="D259" s="4" t="str">
        <f t="shared" si="5"/>
        <v/>
      </c>
    </row>
    <row r="260" spans="4:4" x14ac:dyDescent="0.25">
      <c r="D260" s="4" t="str">
        <f t="shared" si="5"/>
        <v/>
      </c>
    </row>
    <row r="261" spans="4:4" x14ac:dyDescent="0.25">
      <c r="D261" s="4" t="str">
        <f t="shared" si="5"/>
        <v/>
      </c>
    </row>
    <row r="262" spans="4:4" x14ac:dyDescent="0.25">
      <c r="D262" s="4" t="str">
        <f t="shared" si="5"/>
        <v/>
      </c>
    </row>
    <row r="263" spans="4:4" x14ac:dyDescent="0.25">
      <c r="D263" s="4" t="str">
        <f t="shared" si="5"/>
        <v/>
      </c>
    </row>
    <row r="264" spans="4:4" x14ac:dyDescent="0.25">
      <c r="D264" s="4" t="str">
        <f t="shared" si="5"/>
        <v/>
      </c>
    </row>
    <row r="265" spans="4:4" x14ac:dyDescent="0.25">
      <c r="D265" s="4" t="str">
        <f t="shared" si="5"/>
        <v/>
      </c>
    </row>
    <row r="266" spans="4:4" x14ac:dyDescent="0.25">
      <c r="D266" s="4" t="str">
        <f t="shared" si="5"/>
        <v/>
      </c>
    </row>
    <row r="267" spans="4:4" x14ac:dyDescent="0.25">
      <c r="D267" s="4" t="str">
        <f t="shared" si="5"/>
        <v/>
      </c>
    </row>
    <row r="268" spans="4:4" x14ac:dyDescent="0.25">
      <c r="D268" s="4" t="str">
        <f t="shared" ref="D268:D289" si="6">IF(C268&gt;0,B268/(B268+C268),"")</f>
        <v/>
      </c>
    </row>
    <row r="269" spans="4:4" x14ac:dyDescent="0.25">
      <c r="D269" s="4" t="str">
        <f t="shared" si="6"/>
        <v/>
      </c>
    </row>
    <row r="270" spans="4:4" x14ac:dyDescent="0.25">
      <c r="D270" s="4" t="str">
        <f t="shared" si="6"/>
        <v/>
      </c>
    </row>
    <row r="271" spans="4:4" x14ac:dyDescent="0.25">
      <c r="D271" s="4" t="str">
        <f t="shared" si="6"/>
        <v/>
      </c>
    </row>
    <row r="272" spans="4:4" x14ac:dyDescent="0.25">
      <c r="D272" s="4" t="str">
        <f t="shared" si="6"/>
        <v/>
      </c>
    </row>
    <row r="273" spans="4:4" x14ac:dyDescent="0.25">
      <c r="D273" s="4" t="str">
        <f t="shared" si="6"/>
        <v/>
      </c>
    </row>
    <row r="274" spans="4:4" x14ac:dyDescent="0.25">
      <c r="D274" s="4" t="str">
        <f t="shared" si="6"/>
        <v/>
      </c>
    </row>
    <row r="275" spans="4:4" x14ac:dyDescent="0.25">
      <c r="D275" s="4" t="str">
        <f t="shared" si="6"/>
        <v/>
      </c>
    </row>
    <row r="276" spans="4:4" x14ac:dyDescent="0.25">
      <c r="D276" s="4" t="str">
        <f t="shared" si="6"/>
        <v/>
      </c>
    </row>
    <row r="277" spans="4:4" x14ac:dyDescent="0.25">
      <c r="D277" s="4" t="str">
        <f t="shared" si="6"/>
        <v/>
      </c>
    </row>
    <row r="278" spans="4:4" x14ac:dyDescent="0.25">
      <c r="D278" s="4" t="str">
        <f t="shared" si="6"/>
        <v/>
      </c>
    </row>
    <row r="279" spans="4:4" x14ac:dyDescent="0.25">
      <c r="D279" s="4" t="str">
        <f t="shared" si="6"/>
        <v/>
      </c>
    </row>
    <row r="280" spans="4:4" x14ac:dyDescent="0.25">
      <c r="D280" s="4" t="str">
        <f t="shared" si="6"/>
        <v/>
      </c>
    </row>
    <row r="281" spans="4:4" x14ac:dyDescent="0.25">
      <c r="D281" s="4" t="str">
        <f t="shared" si="6"/>
        <v/>
      </c>
    </row>
    <row r="282" spans="4:4" x14ac:dyDescent="0.25">
      <c r="D282" s="4" t="str">
        <f t="shared" si="6"/>
        <v/>
      </c>
    </row>
    <row r="283" spans="4:4" x14ac:dyDescent="0.25">
      <c r="D283" s="4" t="str">
        <f t="shared" si="6"/>
        <v/>
      </c>
    </row>
    <row r="284" spans="4:4" x14ac:dyDescent="0.25">
      <c r="D284" s="4" t="str">
        <f t="shared" si="6"/>
        <v/>
      </c>
    </row>
    <row r="285" spans="4:4" x14ac:dyDescent="0.25">
      <c r="D285" s="4" t="str">
        <f t="shared" si="6"/>
        <v/>
      </c>
    </row>
    <row r="286" spans="4:4" x14ac:dyDescent="0.25">
      <c r="D286" s="4" t="str">
        <f t="shared" si="6"/>
        <v/>
      </c>
    </row>
    <row r="287" spans="4:4" x14ac:dyDescent="0.25">
      <c r="D287" s="4" t="str">
        <f t="shared" si="6"/>
        <v/>
      </c>
    </row>
    <row r="288" spans="4:4" x14ac:dyDescent="0.25">
      <c r="D288" s="4" t="str">
        <f t="shared" si="6"/>
        <v/>
      </c>
    </row>
    <row r="289" spans="4:4" x14ac:dyDescent="0.25">
      <c r="D289" s="4" t="str">
        <f t="shared" si="6"/>
        <v/>
      </c>
    </row>
  </sheetData>
  <conditionalFormatting sqref="Q2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R2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42.42578125" style="3" bestFit="1" customWidth="1"/>
    <col min="2" max="2" width="11.7109375" style="20" customWidth="1"/>
    <col min="3" max="3" width="12.42578125" style="23" customWidth="1"/>
    <col min="4" max="4" width="23.85546875" style="2" customWidth="1"/>
    <col min="5" max="7" width="10.7109375" style="23" customWidth="1"/>
    <col min="8" max="8" width="10.7109375" style="24" customWidth="1"/>
    <col min="9" max="10" width="4.71093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90</v>
      </c>
      <c r="B2" s="19" t="s">
        <v>38</v>
      </c>
      <c r="C2" s="21">
        <v>30</v>
      </c>
      <c r="D2" s="5" t="s">
        <v>16</v>
      </c>
      <c r="E2" s="21">
        <v>1</v>
      </c>
      <c r="F2" s="21">
        <v>0</v>
      </c>
      <c r="G2" s="21">
        <f>SUMIFS('Time Log'!B:B,'Time Log'!C:C,'Phase 2 Tasks'!C2)</f>
        <v>1</v>
      </c>
      <c r="H2" s="22">
        <f>IF(F2+G2&gt;0,G2/(G2+F2),"")</f>
        <v>1</v>
      </c>
    </row>
    <row r="3" spans="1:8" x14ac:dyDescent="0.25">
      <c r="A3" s="3" t="s">
        <v>92</v>
      </c>
      <c r="B3" s="20" t="s">
        <v>38</v>
      </c>
      <c r="C3" s="23">
        <f t="shared" ref="C3:C66" si="0">C2+1</f>
        <v>31</v>
      </c>
      <c r="D3" s="2" t="s">
        <v>18</v>
      </c>
      <c r="E3" s="23">
        <v>3</v>
      </c>
      <c r="F3" s="23">
        <v>0</v>
      </c>
      <c r="G3" s="21">
        <f>SUMIFS('Time Log'!B:B,'Time Log'!C:C,'Phase 2 Tasks'!C3)</f>
        <v>0.5</v>
      </c>
      <c r="H3" s="22">
        <f t="shared" ref="H3:H66" si="1">IF(F3+G3&gt;0,G3/(G3+F3),"")</f>
        <v>1</v>
      </c>
    </row>
    <row r="4" spans="1:8" x14ac:dyDescent="0.25">
      <c r="A4" s="3" t="s">
        <v>93</v>
      </c>
      <c r="B4" s="20" t="s">
        <v>38</v>
      </c>
      <c r="C4" s="23">
        <f t="shared" si="0"/>
        <v>32</v>
      </c>
      <c r="D4" s="2" t="s">
        <v>19</v>
      </c>
      <c r="E4" s="23">
        <v>3</v>
      </c>
      <c r="F4" s="23">
        <v>0</v>
      </c>
      <c r="G4" s="21">
        <f>SUMIFS('Time Log'!B:B,'Time Log'!C:C,'Phase 2 Tasks'!C4)</f>
        <v>0.5</v>
      </c>
      <c r="H4" s="22">
        <f t="shared" si="1"/>
        <v>1</v>
      </c>
    </row>
    <row r="5" spans="1:8" x14ac:dyDescent="0.25">
      <c r="A5" s="3" t="s">
        <v>120</v>
      </c>
      <c r="B5" s="20" t="s">
        <v>38</v>
      </c>
      <c r="C5" s="23">
        <f t="shared" si="0"/>
        <v>33</v>
      </c>
      <c r="D5" s="2" t="s">
        <v>94</v>
      </c>
      <c r="E5" s="23">
        <v>1</v>
      </c>
      <c r="F5" s="23">
        <v>0</v>
      </c>
      <c r="G5" s="21">
        <f>SUMIFS('Time Log'!B:B,'Time Log'!C:C,'Phase 2 Tasks'!C5)</f>
        <v>1.5</v>
      </c>
      <c r="H5" s="22">
        <f t="shared" si="1"/>
        <v>1</v>
      </c>
    </row>
    <row r="6" spans="1:8" x14ac:dyDescent="0.25">
      <c r="C6" s="23">
        <f t="shared" si="0"/>
        <v>34</v>
      </c>
      <c r="E6" s="23">
        <v>0</v>
      </c>
      <c r="F6" s="23">
        <v>0</v>
      </c>
      <c r="G6" s="21">
        <f>SUMIFS('Time Log'!B:B,'Time Log'!C:C,'Phase 2 Tasks'!C6)</f>
        <v>0</v>
      </c>
      <c r="H6" s="22" t="str">
        <f t="shared" si="1"/>
        <v/>
      </c>
    </row>
    <row r="7" spans="1:8" x14ac:dyDescent="0.25">
      <c r="A7" s="3" t="s">
        <v>136</v>
      </c>
      <c r="B7" s="20" t="s">
        <v>38</v>
      </c>
      <c r="C7" s="23">
        <f t="shared" si="0"/>
        <v>35</v>
      </c>
      <c r="D7" s="2" t="s">
        <v>88</v>
      </c>
      <c r="E7" s="23">
        <v>0.5</v>
      </c>
      <c r="F7" s="23">
        <v>0</v>
      </c>
      <c r="G7" s="21">
        <f>SUMIFS('Time Log'!B:B,'Time Log'!C:C,'Phase 2 Tasks'!C7)</f>
        <v>0.5</v>
      </c>
      <c r="H7" s="22">
        <f t="shared" si="1"/>
        <v>1</v>
      </c>
    </row>
    <row r="8" spans="1:8" x14ac:dyDescent="0.25">
      <c r="C8" s="23">
        <f t="shared" si="0"/>
        <v>36</v>
      </c>
      <c r="G8" s="21">
        <f>SUMIFS('Time Log'!B:B,'Time Log'!C:C,'Phase 2 Tasks'!C8)</f>
        <v>0</v>
      </c>
      <c r="H8" s="22" t="str">
        <f t="shared" si="1"/>
        <v/>
      </c>
    </row>
    <row r="9" spans="1:8" x14ac:dyDescent="0.25">
      <c r="A9" s="3" t="s">
        <v>95</v>
      </c>
      <c r="B9" s="20" t="s">
        <v>145</v>
      </c>
      <c r="C9" s="23">
        <f t="shared" si="0"/>
        <v>37</v>
      </c>
      <c r="D9" s="2" t="s">
        <v>89</v>
      </c>
      <c r="E9" s="23">
        <v>0</v>
      </c>
      <c r="F9" s="23">
        <v>0</v>
      </c>
      <c r="G9" s="21">
        <f>SUMIFS('Time Log'!B:B,'Time Log'!C:C,'Phase 2 Tasks'!C9)</f>
        <v>0</v>
      </c>
      <c r="H9" s="22" t="str">
        <f t="shared" si="1"/>
        <v/>
      </c>
    </row>
    <row r="10" spans="1:8" x14ac:dyDescent="0.25">
      <c r="A10" s="3" t="s">
        <v>96</v>
      </c>
      <c r="B10" s="20" t="s">
        <v>38</v>
      </c>
      <c r="C10" s="23">
        <f t="shared" si="0"/>
        <v>38</v>
      </c>
      <c r="D10" s="2" t="s">
        <v>22</v>
      </c>
      <c r="E10" s="23">
        <v>8</v>
      </c>
      <c r="F10" s="23">
        <v>0</v>
      </c>
      <c r="G10" s="21">
        <f>SUMIFS('Time Log'!B:B,'Time Log'!C:C,'Phase 2 Tasks'!C10)</f>
        <v>10</v>
      </c>
      <c r="H10" s="22">
        <f t="shared" si="1"/>
        <v>1</v>
      </c>
    </row>
    <row r="11" spans="1:8" x14ac:dyDescent="0.25">
      <c r="C11" s="23">
        <f t="shared" si="0"/>
        <v>39</v>
      </c>
      <c r="G11" s="21">
        <f>SUMIFS('Time Log'!B:B,'Time Log'!C:C,'Phase 2 Tasks'!C11)</f>
        <v>0</v>
      </c>
      <c r="H11" s="22" t="str">
        <f t="shared" si="1"/>
        <v/>
      </c>
    </row>
    <row r="12" spans="1:8" x14ac:dyDescent="0.25">
      <c r="A12" s="3" t="s">
        <v>28</v>
      </c>
      <c r="B12" s="20" t="s">
        <v>38</v>
      </c>
      <c r="C12" s="23">
        <f t="shared" si="0"/>
        <v>40</v>
      </c>
      <c r="D12" s="2" t="s">
        <v>21</v>
      </c>
      <c r="E12" s="23">
        <v>0.5</v>
      </c>
      <c r="F12" s="23">
        <v>0</v>
      </c>
      <c r="G12" s="21">
        <f>SUMIFS('Time Log'!B:B,'Time Log'!C:C,'Phase 2 Tasks'!C12)</f>
        <v>0.5</v>
      </c>
      <c r="H12" s="22">
        <f t="shared" si="1"/>
        <v>1</v>
      </c>
    </row>
    <row r="13" spans="1:8" x14ac:dyDescent="0.25">
      <c r="A13" s="3" t="s">
        <v>98</v>
      </c>
      <c r="B13" s="20" t="s">
        <v>143</v>
      </c>
      <c r="C13" s="23">
        <f t="shared" si="0"/>
        <v>41</v>
      </c>
      <c r="D13" s="2" t="s">
        <v>21</v>
      </c>
      <c r="E13" s="23">
        <v>1</v>
      </c>
      <c r="F13" s="23">
        <v>0</v>
      </c>
      <c r="G13" s="21">
        <f>SUMIFS('Time Log'!B:B,'Time Log'!C:C,'Phase 2 Tasks'!C13)</f>
        <v>0.75</v>
      </c>
      <c r="H13" s="22">
        <f t="shared" si="1"/>
        <v>1</v>
      </c>
    </row>
    <row r="14" spans="1:8" x14ac:dyDescent="0.25">
      <c r="A14" s="3" t="s">
        <v>116</v>
      </c>
      <c r="B14" s="20" t="s">
        <v>38</v>
      </c>
      <c r="C14" s="23">
        <f t="shared" si="0"/>
        <v>42</v>
      </c>
      <c r="D14" s="2" t="s">
        <v>94</v>
      </c>
      <c r="E14" s="23">
        <v>1</v>
      </c>
      <c r="F14" s="23">
        <v>0</v>
      </c>
      <c r="G14" s="21">
        <f>SUMIFS('Time Log'!B:B,'Time Log'!C:C,'Phase 2 Tasks'!C14)</f>
        <v>1</v>
      </c>
      <c r="H14" s="22">
        <f t="shared" si="1"/>
        <v>1</v>
      </c>
    </row>
    <row r="15" spans="1:8" x14ac:dyDescent="0.25">
      <c r="A15" s="3" t="s">
        <v>118</v>
      </c>
      <c r="B15" s="20" t="s">
        <v>38</v>
      </c>
      <c r="C15" s="23">
        <f t="shared" si="0"/>
        <v>43</v>
      </c>
      <c r="D15" s="2" t="s">
        <v>94</v>
      </c>
      <c r="E15" s="23">
        <v>2</v>
      </c>
      <c r="F15" s="23">
        <v>0</v>
      </c>
      <c r="G15" s="21">
        <f>SUMIFS('Time Log'!B:B,'Time Log'!C:C,'Phase 2 Tasks'!C15)</f>
        <v>1.5</v>
      </c>
      <c r="H15" s="22">
        <f t="shared" si="1"/>
        <v>1</v>
      </c>
    </row>
    <row r="16" spans="1:8" x14ac:dyDescent="0.25">
      <c r="A16" s="3" t="s">
        <v>119</v>
      </c>
      <c r="B16" s="20" t="s">
        <v>38</v>
      </c>
      <c r="C16" s="23">
        <f t="shared" si="0"/>
        <v>44</v>
      </c>
      <c r="D16" s="2" t="s">
        <v>94</v>
      </c>
      <c r="E16" s="23">
        <v>1</v>
      </c>
      <c r="F16" s="23">
        <v>0</v>
      </c>
      <c r="G16" s="21">
        <f>SUMIFS('Time Log'!B:B,'Time Log'!C:C,'Phase 2 Tasks'!C16)</f>
        <v>0.5</v>
      </c>
      <c r="H16" s="22">
        <f t="shared" si="1"/>
        <v>1</v>
      </c>
    </row>
    <row r="17" spans="1:8" x14ac:dyDescent="0.25">
      <c r="A17" s="3" t="s">
        <v>126</v>
      </c>
      <c r="B17" s="20" t="s">
        <v>38</v>
      </c>
      <c r="C17" s="23">
        <f t="shared" si="0"/>
        <v>45</v>
      </c>
      <c r="D17" s="2" t="s">
        <v>87</v>
      </c>
      <c r="E17" s="23">
        <v>0.5</v>
      </c>
      <c r="F17" s="23">
        <v>0</v>
      </c>
      <c r="G17" s="21">
        <f>SUMIFS('Time Log'!B:B,'Time Log'!C:C,'Phase 2 Tasks'!C17)</f>
        <v>0.5</v>
      </c>
      <c r="H17" s="22">
        <f t="shared" si="1"/>
        <v>1</v>
      </c>
    </row>
    <row r="18" spans="1:8" x14ac:dyDescent="0.25">
      <c r="A18" s="3" t="s">
        <v>128</v>
      </c>
      <c r="B18" s="20" t="s">
        <v>38</v>
      </c>
      <c r="C18" s="23">
        <f t="shared" si="0"/>
        <v>46</v>
      </c>
      <c r="D18" s="2" t="s">
        <v>87</v>
      </c>
      <c r="E18" s="23">
        <v>1.5</v>
      </c>
      <c r="F18" s="23">
        <v>0</v>
      </c>
      <c r="G18" s="21">
        <f>SUMIFS('Time Log'!B:B,'Time Log'!C:C,'Phase 2 Tasks'!C18)</f>
        <v>2.5</v>
      </c>
      <c r="H18" s="22">
        <f t="shared" si="1"/>
        <v>1</v>
      </c>
    </row>
    <row r="19" spans="1:8" x14ac:dyDescent="0.25">
      <c r="A19" s="3" t="s">
        <v>129</v>
      </c>
      <c r="B19" s="20" t="s">
        <v>38</v>
      </c>
      <c r="C19" s="23">
        <f t="shared" si="0"/>
        <v>47</v>
      </c>
      <c r="D19" s="2" t="s">
        <v>87</v>
      </c>
      <c r="E19" s="23">
        <v>1</v>
      </c>
      <c r="F19" s="23">
        <v>0</v>
      </c>
      <c r="G19" s="21">
        <f>SUMIFS('Time Log'!B:B,'Time Log'!C:C,'Phase 2 Tasks'!C19)</f>
        <v>1</v>
      </c>
      <c r="H19" s="22">
        <f t="shared" si="1"/>
        <v>1</v>
      </c>
    </row>
    <row r="20" spans="1:8" x14ac:dyDescent="0.25">
      <c r="A20" s="3" t="s">
        <v>130</v>
      </c>
      <c r="B20" s="20" t="s">
        <v>38</v>
      </c>
      <c r="C20" s="23">
        <f t="shared" si="0"/>
        <v>48</v>
      </c>
      <c r="D20" s="2" t="s">
        <v>87</v>
      </c>
      <c r="E20" s="23">
        <v>1</v>
      </c>
      <c r="F20" s="23">
        <v>0</v>
      </c>
      <c r="G20" s="21">
        <f>SUMIFS('Time Log'!B:B,'Time Log'!C:C,'Phase 2 Tasks'!C20)</f>
        <v>2</v>
      </c>
      <c r="H20" s="22">
        <f t="shared" si="1"/>
        <v>1</v>
      </c>
    </row>
    <row r="21" spans="1:8" x14ac:dyDescent="0.25">
      <c r="A21" s="3" t="s">
        <v>131</v>
      </c>
      <c r="B21" s="20" t="s">
        <v>38</v>
      </c>
      <c r="C21" s="23">
        <f t="shared" si="0"/>
        <v>49</v>
      </c>
      <c r="D21" s="2" t="s">
        <v>87</v>
      </c>
      <c r="E21" s="23">
        <v>1</v>
      </c>
      <c r="F21" s="23">
        <v>0</v>
      </c>
      <c r="G21" s="21">
        <f>SUMIFS('Time Log'!B:B,'Time Log'!C:C,'Phase 2 Tasks'!C21)</f>
        <v>0</v>
      </c>
      <c r="H21" s="22" t="str">
        <f t="shared" si="1"/>
        <v/>
      </c>
    </row>
    <row r="22" spans="1:8" x14ac:dyDescent="0.25">
      <c r="A22" s="3" t="s">
        <v>132</v>
      </c>
      <c r="B22" s="20" t="s">
        <v>38</v>
      </c>
      <c r="C22" s="23">
        <f t="shared" si="0"/>
        <v>50</v>
      </c>
      <c r="D22" s="2" t="s">
        <v>87</v>
      </c>
      <c r="E22" s="23">
        <v>0.25</v>
      </c>
      <c r="F22" s="23">
        <v>0</v>
      </c>
      <c r="G22" s="21">
        <f>SUMIFS('Time Log'!B:B,'Time Log'!C:C,'Phase 2 Tasks'!C22)</f>
        <v>0.25</v>
      </c>
      <c r="H22" s="22">
        <f t="shared" si="1"/>
        <v>1</v>
      </c>
    </row>
    <row r="23" spans="1:8" x14ac:dyDescent="0.25">
      <c r="A23" s="3" t="s">
        <v>137</v>
      </c>
      <c r="B23" s="20" t="s">
        <v>38</v>
      </c>
      <c r="C23" s="23">
        <f t="shared" si="0"/>
        <v>51</v>
      </c>
      <c r="D23" s="2" t="s">
        <v>88</v>
      </c>
      <c r="E23" s="23">
        <v>0.5</v>
      </c>
      <c r="F23" s="23">
        <v>0</v>
      </c>
      <c r="G23" s="21">
        <f>SUMIFS('Time Log'!B:B,'Time Log'!C:C,'Phase 2 Tasks'!C23)</f>
        <v>0.5</v>
      </c>
      <c r="H23" s="22">
        <f t="shared" si="1"/>
        <v>1</v>
      </c>
    </row>
    <row r="24" spans="1:8" x14ac:dyDescent="0.25">
      <c r="A24" s="3" t="s">
        <v>138</v>
      </c>
      <c r="B24" s="20" t="s">
        <v>38</v>
      </c>
      <c r="C24" s="23">
        <f t="shared" si="0"/>
        <v>52</v>
      </c>
      <c r="D24" s="10" t="s">
        <v>88</v>
      </c>
      <c r="E24" s="23">
        <v>1</v>
      </c>
      <c r="F24" s="23">
        <v>0</v>
      </c>
      <c r="G24" s="21">
        <f>SUMIFS('Time Log'!B:B,'Time Log'!C:C,'Phase 2 Tasks'!C24)</f>
        <v>1.5</v>
      </c>
      <c r="H24" s="22">
        <f>IF(F24+G24&gt;0,G24/(G24+F24),"")</f>
        <v>1</v>
      </c>
    </row>
    <row r="25" spans="1:8" x14ac:dyDescent="0.25">
      <c r="A25" s="3" t="s">
        <v>139</v>
      </c>
      <c r="B25" s="20" t="s">
        <v>38</v>
      </c>
      <c r="C25" s="23">
        <f t="shared" si="0"/>
        <v>53</v>
      </c>
      <c r="D25" s="2" t="s">
        <v>88</v>
      </c>
      <c r="E25" s="23">
        <v>2</v>
      </c>
      <c r="F25" s="23">
        <v>0</v>
      </c>
      <c r="G25" s="21">
        <f>SUMIFS('Time Log'!B:B,'Time Log'!C:C,'Phase 2 Tasks'!C25)</f>
        <v>1</v>
      </c>
      <c r="H25" s="22">
        <f t="shared" si="1"/>
        <v>1</v>
      </c>
    </row>
    <row r="26" spans="1:8" x14ac:dyDescent="0.25">
      <c r="A26" s="3" t="s">
        <v>137</v>
      </c>
      <c r="B26" s="20" t="s">
        <v>38</v>
      </c>
      <c r="C26" s="23">
        <f t="shared" si="0"/>
        <v>54</v>
      </c>
      <c r="D26" s="2" t="s">
        <v>89</v>
      </c>
      <c r="E26" s="23">
        <v>0.5</v>
      </c>
      <c r="F26" s="23">
        <v>0</v>
      </c>
      <c r="G26" s="21">
        <f>SUMIFS('Time Log'!B:B,'Time Log'!C:C,'Phase 2 Tasks'!C26)</f>
        <v>0.25</v>
      </c>
      <c r="H26" s="22">
        <f t="shared" si="1"/>
        <v>1</v>
      </c>
    </row>
    <row r="27" spans="1:8" x14ac:dyDescent="0.25">
      <c r="A27" s="3" t="s">
        <v>135</v>
      </c>
      <c r="B27" s="20" t="s">
        <v>38</v>
      </c>
      <c r="C27" s="23">
        <f t="shared" si="0"/>
        <v>55</v>
      </c>
      <c r="D27" s="2" t="s">
        <v>89</v>
      </c>
      <c r="E27" s="23">
        <v>1</v>
      </c>
      <c r="F27" s="23">
        <v>0</v>
      </c>
      <c r="G27" s="21">
        <f>SUMIFS('Time Log'!B:B,'Time Log'!C:C,'Phase 2 Tasks'!C27)</f>
        <v>0.5</v>
      </c>
      <c r="H27" s="22">
        <f t="shared" si="1"/>
        <v>1</v>
      </c>
    </row>
    <row r="28" spans="1:8" x14ac:dyDescent="0.25">
      <c r="A28" s="3" t="s">
        <v>146</v>
      </c>
      <c r="B28" s="20" t="s">
        <v>38</v>
      </c>
      <c r="C28" s="23">
        <f t="shared" si="0"/>
        <v>56</v>
      </c>
      <c r="D28" s="2" t="s">
        <v>21</v>
      </c>
      <c r="E28" s="23">
        <v>0.5</v>
      </c>
      <c r="F28" s="23">
        <v>0</v>
      </c>
      <c r="G28" s="21">
        <f>SUMIFS('Time Log'!B:B,'Time Log'!C:C,'Phase 2 Tasks'!C28)</f>
        <v>0.25</v>
      </c>
      <c r="H28" s="22">
        <f t="shared" si="1"/>
        <v>1</v>
      </c>
    </row>
    <row r="29" spans="1:8" x14ac:dyDescent="0.25">
      <c r="A29" s="3" t="s">
        <v>147</v>
      </c>
      <c r="B29" s="20" t="s">
        <v>38</v>
      </c>
      <c r="C29" s="23">
        <f t="shared" si="0"/>
        <v>57</v>
      </c>
      <c r="D29" s="2" t="s">
        <v>21</v>
      </c>
      <c r="E29" s="23">
        <v>1</v>
      </c>
      <c r="F29" s="23">
        <v>0</v>
      </c>
      <c r="G29" s="21">
        <f>SUMIFS('Time Log'!B:B,'Time Log'!C:C,'Phase 2 Tasks'!C29)</f>
        <v>2</v>
      </c>
      <c r="H29" s="22">
        <f t="shared" ref="H29:H32" si="2">IF(F29+G29&gt;0,G29/(G29+F29),"")</f>
        <v>1</v>
      </c>
    </row>
    <row r="30" spans="1:8" x14ac:dyDescent="0.25">
      <c r="C30" s="23">
        <f t="shared" si="0"/>
        <v>58</v>
      </c>
      <c r="G30" s="21">
        <f>SUMIFS('Time Log'!B:B,'Time Log'!C:C,'Phase 2 Tasks'!C30)</f>
        <v>0</v>
      </c>
      <c r="H30" s="22" t="str">
        <f t="shared" si="2"/>
        <v/>
      </c>
    </row>
    <row r="31" spans="1:8" x14ac:dyDescent="0.25">
      <c r="C31" s="23">
        <f t="shared" si="0"/>
        <v>59</v>
      </c>
      <c r="G31" s="21">
        <f>SUMIFS('Time Log'!B:B,'Time Log'!C:C,'Phase 2 Tasks'!C31)</f>
        <v>0</v>
      </c>
      <c r="H31" s="22" t="str">
        <f t="shared" si="2"/>
        <v/>
      </c>
    </row>
    <row r="32" spans="1:8" x14ac:dyDescent="0.25">
      <c r="C32" s="23">
        <f t="shared" si="0"/>
        <v>60</v>
      </c>
      <c r="G32" s="21">
        <f>SUMIFS('Time Log'!B:B,'Time Log'!C:C,'Phase 2 Tasks'!C32)</f>
        <v>0</v>
      </c>
      <c r="H32" s="22" t="str">
        <f t="shared" si="2"/>
        <v/>
      </c>
    </row>
    <row r="33" spans="3:8" x14ac:dyDescent="0.25">
      <c r="C33" s="23">
        <f t="shared" si="0"/>
        <v>61</v>
      </c>
      <c r="H33" s="22" t="str">
        <f t="shared" si="1"/>
        <v/>
      </c>
    </row>
    <row r="34" spans="3:8" x14ac:dyDescent="0.25">
      <c r="C34" s="23">
        <f t="shared" si="0"/>
        <v>62</v>
      </c>
      <c r="H34" s="22" t="str">
        <f t="shared" si="1"/>
        <v/>
      </c>
    </row>
    <row r="35" spans="3:8" x14ac:dyDescent="0.25">
      <c r="C35" s="23">
        <f t="shared" si="0"/>
        <v>63</v>
      </c>
      <c r="H35" s="22" t="str">
        <f t="shared" si="1"/>
        <v/>
      </c>
    </row>
    <row r="36" spans="3:8" x14ac:dyDescent="0.25">
      <c r="C36" s="23">
        <f t="shared" si="0"/>
        <v>64</v>
      </c>
      <c r="H36" s="22" t="str">
        <f t="shared" si="1"/>
        <v/>
      </c>
    </row>
    <row r="37" spans="3:8" x14ac:dyDescent="0.25">
      <c r="C37" s="23">
        <f t="shared" si="0"/>
        <v>65</v>
      </c>
      <c r="H37" s="22" t="str">
        <f t="shared" si="1"/>
        <v/>
      </c>
    </row>
    <row r="38" spans="3:8" x14ac:dyDescent="0.25">
      <c r="C38" s="23">
        <f t="shared" si="0"/>
        <v>66</v>
      </c>
      <c r="H38" s="22" t="str">
        <f t="shared" si="1"/>
        <v/>
      </c>
    </row>
    <row r="39" spans="3:8" x14ac:dyDescent="0.25">
      <c r="C39" s="23">
        <f t="shared" si="0"/>
        <v>67</v>
      </c>
      <c r="H39" s="22" t="str">
        <f t="shared" si="1"/>
        <v/>
      </c>
    </row>
    <row r="40" spans="3:8" x14ac:dyDescent="0.25">
      <c r="C40" s="23">
        <f t="shared" si="0"/>
        <v>68</v>
      </c>
      <c r="H40" s="22" t="str">
        <f t="shared" si="1"/>
        <v/>
      </c>
    </row>
    <row r="41" spans="3:8" x14ac:dyDescent="0.25">
      <c r="C41" s="23">
        <f t="shared" si="0"/>
        <v>69</v>
      </c>
      <c r="H41" s="22" t="str">
        <f t="shared" si="1"/>
        <v/>
      </c>
    </row>
    <row r="42" spans="3:8" x14ac:dyDescent="0.25">
      <c r="C42" s="23">
        <f t="shared" si="0"/>
        <v>70</v>
      </c>
      <c r="H42" s="22" t="str">
        <f t="shared" si="1"/>
        <v/>
      </c>
    </row>
    <row r="43" spans="3:8" x14ac:dyDescent="0.25">
      <c r="C43" s="23">
        <f t="shared" si="0"/>
        <v>71</v>
      </c>
      <c r="H43" s="22" t="str">
        <f t="shared" si="1"/>
        <v/>
      </c>
    </row>
    <row r="44" spans="3:8" x14ac:dyDescent="0.25">
      <c r="C44" s="23">
        <f t="shared" si="0"/>
        <v>72</v>
      </c>
      <c r="H44" s="22" t="str">
        <f t="shared" si="1"/>
        <v/>
      </c>
    </row>
    <row r="45" spans="3:8" x14ac:dyDescent="0.25">
      <c r="C45" s="23">
        <f t="shared" si="0"/>
        <v>73</v>
      </c>
      <c r="H45" s="22" t="str">
        <f t="shared" si="1"/>
        <v/>
      </c>
    </row>
    <row r="46" spans="3:8" x14ac:dyDescent="0.25">
      <c r="C46" s="23">
        <f t="shared" si="0"/>
        <v>74</v>
      </c>
      <c r="H46" s="22" t="str">
        <f t="shared" si="1"/>
        <v/>
      </c>
    </row>
    <row r="47" spans="3:8" x14ac:dyDescent="0.25">
      <c r="C47" s="23">
        <f t="shared" si="0"/>
        <v>75</v>
      </c>
      <c r="H47" s="22" t="str">
        <f t="shared" si="1"/>
        <v/>
      </c>
    </row>
    <row r="48" spans="3:8" x14ac:dyDescent="0.25">
      <c r="C48" s="23">
        <f t="shared" si="0"/>
        <v>76</v>
      </c>
      <c r="H48" s="22" t="str">
        <f t="shared" si="1"/>
        <v/>
      </c>
    </row>
    <row r="49" spans="3:8" x14ac:dyDescent="0.25">
      <c r="C49" s="23">
        <f t="shared" si="0"/>
        <v>77</v>
      </c>
      <c r="H49" s="22" t="str">
        <f t="shared" si="1"/>
        <v/>
      </c>
    </row>
    <row r="50" spans="3:8" x14ac:dyDescent="0.25">
      <c r="C50" s="23">
        <f t="shared" si="0"/>
        <v>78</v>
      </c>
      <c r="H50" s="22" t="str">
        <f t="shared" si="1"/>
        <v/>
      </c>
    </row>
    <row r="51" spans="3:8" x14ac:dyDescent="0.25">
      <c r="C51" s="23">
        <f t="shared" si="0"/>
        <v>79</v>
      </c>
      <c r="H51" s="22" t="str">
        <f t="shared" si="1"/>
        <v/>
      </c>
    </row>
    <row r="52" spans="3:8" x14ac:dyDescent="0.25">
      <c r="C52" s="23">
        <f t="shared" si="0"/>
        <v>80</v>
      </c>
      <c r="H52" s="22" t="str">
        <f t="shared" si="1"/>
        <v/>
      </c>
    </row>
    <row r="53" spans="3:8" x14ac:dyDescent="0.25">
      <c r="C53" s="23">
        <f t="shared" si="0"/>
        <v>81</v>
      </c>
      <c r="H53" s="22" t="str">
        <f t="shared" si="1"/>
        <v/>
      </c>
    </row>
    <row r="54" spans="3:8" x14ac:dyDescent="0.25">
      <c r="C54" s="23">
        <f t="shared" si="0"/>
        <v>82</v>
      </c>
      <c r="H54" s="22" t="str">
        <f t="shared" si="1"/>
        <v/>
      </c>
    </row>
    <row r="55" spans="3:8" x14ac:dyDescent="0.25">
      <c r="C55" s="23">
        <f t="shared" si="0"/>
        <v>83</v>
      </c>
      <c r="H55" s="22" t="str">
        <f t="shared" si="1"/>
        <v/>
      </c>
    </row>
    <row r="56" spans="3:8" x14ac:dyDescent="0.25">
      <c r="C56" s="23">
        <f t="shared" si="0"/>
        <v>84</v>
      </c>
      <c r="H56" s="22" t="str">
        <f t="shared" si="1"/>
        <v/>
      </c>
    </row>
    <row r="57" spans="3:8" x14ac:dyDescent="0.25">
      <c r="C57" s="23">
        <f t="shared" si="0"/>
        <v>85</v>
      </c>
      <c r="H57" s="22" t="str">
        <f t="shared" si="1"/>
        <v/>
      </c>
    </row>
    <row r="58" spans="3:8" x14ac:dyDescent="0.25">
      <c r="C58" s="23">
        <f t="shared" si="0"/>
        <v>86</v>
      </c>
      <c r="H58" s="22" t="str">
        <f t="shared" si="1"/>
        <v/>
      </c>
    </row>
    <row r="59" spans="3:8" x14ac:dyDescent="0.25">
      <c r="C59" s="23">
        <f t="shared" si="0"/>
        <v>87</v>
      </c>
      <c r="H59" s="22" t="str">
        <f t="shared" si="1"/>
        <v/>
      </c>
    </row>
    <row r="60" spans="3:8" x14ac:dyDescent="0.25">
      <c r="C60" s="23">
        <f t="shared" si="0"/>
        <v>88</v>
      </c>
      <c r="H60" s="22" t="str">
        <f t="shared" si="1"/>
        <v/>
      </c>
    </row>
    <row r="61" spans="3:8" x14ac:dyDescent="0.25">
      <c r="C61" s="23">
        <f t="shared" si="0"/>
        <v>89</v>
      </c>
      <c r="H61" s="22" t="str">
        <f t="shared" si="1"/>
        <v/>
      </c>
    </row>
    <row r="62" spans="3:8" x14ac:dyDescent="0.25">
      <c r="C62" s="23">
        <f t="shared" si="0"/>
        <v>90</v>
      </c>
      <c r="H62" s="22" t="str">
        <f t="shared" si="1"/>
        <v/>
      </c>
    </row>
    <row r="63" spans="3:8" x14ac:dyDescent="0.25">
      <c r="C63" s="23">
        <f t="shared" si="0"/>
        <v>91</v>
      </c>
      <c r="H63" s="22" t="str">
        <f t="shared" si="1"/>
        <v/>
      </c>
    </row>
    <row r="64" spans="3:8" x14ac:dyDescent="0.25">
      <c r="C64" s="23">
        <f t="shared" si="0"/>
        <v>92</v>
      </c>
      <c r="H64" s="22" t="str">
        <f t="shared" si="1"/>
        <v/>
      </c>
    </row>
    <row r="65" spans="3:8" x14ac:dyDescent="0.25">
      <c r="C65" s="23">
        <f t="shared" si="0"/>
        <v>93</v>
      </c>
      <c r="H65" s="22" t="str">
        <f t="shared" si="1"/>
        <v/>
      </c>
    </row>
    <row r="66" spans="3:8" x14ac:dyDescent="0.25">
      <c r="C66" s="23">
        <f t="shared" si="0"/>
        <v>94</v>
      </c>
      <c r="H66" s="22" t="str">
        <f t="shared" si="1"/>
        <v/>
      </c>
    </row>
    <row r="67" spans="3:8" x14ac:dyDescent="0.25">
      <c r="C67" s="23">
        <f t="shared" ref="C67:C130" si="3">C66+1</f>
        <v>95</v>
      </c>
      <c r="H67" s="22" t="str">
        <f t="shared" ref="H67:H130" si="4">IF(F67+G67&gt;0,G67/(G67+F67),"")</f>
        <v/>
      </c>
    </row>
    <row r="68" spans="3:8" x14ac:dyDescent="0.25">
      <c r="C68" s="23">
        <f t="shared" si="3"/>
        <v>96</v>
      </c>
      <c r="H68" s="22" t="str">
        <f t="shared" si="4"/>
        <v/>
      </c>
    </row>
    <row r="69" spans="3:8" x14ac:dyDescent="0.25">
      <c r="C69" s="23">
        <f t="shared" si="3"/>
        <v>97</v>
      </c>
      <c r="H69" s="22" t="str">
        <f t="shared" si="4"/>
        <v/>
      </c>
    </row>
    <row r="70" spans="3:8" x14ac:dyDescent="0.25">
      <c r="C70" s="23">
        <f t="shared" si="3"/>
        <v>98</v>
      </c>
      <c r="H70" s="22" t="str">
        <f t="shared" si="4"/>
        <v/>
      </c>
    </row>
    <row r="71" spans="3:8" x14ac:dyDescent="0.25">
      <c r="C71" s="23">
        <f t="shared" si="3"/>
        <v>99</v>
      </c>
      <c r="H71" s="22" t="str">
        <f t="shared" si="4"/>
        <v/>
      </c>
    </row>
    <row r="72" spans="3:8" x14ac:dyDescent="0.25">
      <c r="C72" s="23">
        <f t="shared" si="3"/>
        <v>100</v>
      </c>
      <c r="H72" s="22" t="str">
        <f t="shared" si="4"/>
        <v/>
      </c>
    </row>
    <row r="73" spans="3:8" x14ac:dyDescent="0.25">
      <c r="C73" s="23">
        <f t="shared" si="3"/>
        <v>101</v>
      </c>
      <c r="H73" s="22" t="str">
        <f t="shared" si="4"/>
        <v/>
      </c>
    </row>
    <row r="74" spans="3:8" x14ac:dyDescent="0.25">
      <c r="C74" s="23">
        <f t="shared" si="3"/>
        <v>102</v>
      </c>
      <c r="H74" s="22" t="str">
        <f t="shared" si="4"/>
        <v/>
      </c>
    </row>
    <row r="75" spans="3:8" x14ac:dyDescent="0.25">
      <c r="C75" s="23">
        <f t="shared" si="3"/>
        <v>103</v>
      </c>
      <c r="H75" s="22" t="str">
        <f t="shared" si="4"/>
        <v/>
      </c>
    </row>
    <row r="76" spans="3:8" x14ac:dyDescent="0.25">
      <c r="C76" s="23">
        <f t="shared" si="3"/>
        <v>104</v>
      </c>
      <c r="H76" s="22" t="str">
        <f t="shared" si="4"/>
        <v/>
      </c>
    </row>
    <row r="77" spans="3:8" x14ac:dyDescent="0.25">
      <c r="C77" s="23">
        <f t="shared" si="3"/>
        <v>105</v>
      </c>
      <c r="H77" s="22" t="str">
        <f t="shared" si="4"/>
        <v/>
      </c>
    </row>
    <row r="78" spans="3:8" x14ac:dyDescent="0.25">
      <c r="C78" s="23">
        <f t="shared" si="3"/>
        <v>106</v>
      </c>
      <c r="H78" s="22" t="str">
        <f t="shared" si="4"/>
        <v/>
      </c>
    </row>
    <row r="79" spans="3:8" x14ac:dyDescent="0.25">
      <c r="C79" s="23">
        <f t="shared" si="3"/>
        <v>107</v>
      </c>
      <c r="H79" s="22" t="str">
        <f t="shared" si="4"/>
        <v/>
      </c>
    </row>
    <row r="80" spans="3:8" x14ac:dyDescent="0.25">
      <c r="C80" s="23">
        <f t="shared" si="3"/>
        <v>108</v>
      </c>
      <c r="H80" s="22" t="str">
        <f t="shared" si="4"/>
        <v/>
      </c>
    </row>
    <row r="81" spans="3:8" x14ac:dyDescent="0.25">
      <c r="C81" s="23">
        <f t="shared" si="3"/>
        <v>109</v>
      </c>
      <c r="H81" s="22" t="str">
        <f t="shared" si="4"/>
        <v/>
      </c>
    </row>
    <row r="82" spans="3:8" x14ac:dyDescent="0.25">
      <c r="C82" s="23">
        <f t="shared" si="3"/>
        <v>110</v>
      </c>
      <c r="H82" s="22" t="str">
        <f t="shared" si="4"/>
        <v/>
      </c>
    </row>
    <row r="83" spans="3:8" x14ac:dyDescent="0.25">
      <c r="C83" s="23">
        <f t="shared" si="3"/>
        <v>111</v>
      </c>
      <c r="H83" s="22" t="str">
        <f t="shared" si="4"/>
        <v/>
      </c>
    </row>
    <row r="84" spans="3:8" x14ac:dyDescent="0.25">
      <c r="C84" s="23">
        <f t="shared" si="3"/>
        <v>112</v>
      </c>
      <c r="H84" s="22" t="str">
        <f t="shared" si="4"/>
        <v/>
      </c>
    </row>
    <row r="85" spans="3:8" x14ac:dyDescent="0.25">
      <c r="C85" s="23">
        <f t="shared" si="3"/>
        <v>113</v>
      </c>
      <c r="H85" s="22" t="str">
        <f t="shared" si="4"/>
        <v/>
      </c>
    </row>
    <row r="86" spans="3:8" x14ac:dyDescent="0.25">
      <c r="C86" s="23">
        <f t="shared" si="3"/>
        <v>114</v>
      </c>
      <c r="H86" s="22" t="str">
        <f t="shared" si="4"/>
        <v/>
      </c>
    </row>
    <row r="87" spans="3:8" x14ac:dyDescent="0.25">
      <c r="C87" s="23">
        <f t="shared" si="3"/>
        <v>115</v>
      </c>
      <c r="H87" s="22" t="str">
        <f t="shared" si="4"/>
        <v/>
      </c>
    </row>
    <row r="88" spans="3:8" x14ac:dyDescent="0.25">
      <c r="C88" s="23">
        <f t="shared" si="3"/>
        <v>116</v>
      </c>
      <c r="H88" s="22" t="str">
        <f t="shared" si="4"/>
        <v/>
      </c>
    </row>
    <row r="89" spans="3:8" x14ac:dyDescent="0.25">
      <c r="C89" s="23">
        <f t="shared" si="3"/>
        <v>117</v>
      </c>
      <c r="H89" s="22" t="str">
        <f t="shared" si="4"/>
        <v/>
      </c>
    </row>
    <row r="90" spans="3:8" x14ac:dyDescent="0.25">
      <c r="C90" s="23">
        <f t="shared" si="3"/>
        <v>118</v>
      </c>
      <c r="H90" s="22" t="str">
        <f t="shared" si="4"/>
        <v/>
      </c>
    </row>
    <row r="91" spans="3:8" x14ac:dyDescent="0.25">
      <c r="C91" s="23">
        <f t="shared" si="3"/>
        <v>119</v>
      </c>
      <c r="H91" s="22" t="str">
        <f t="shared" si="4"/>
        <v/>
      </c>
    </row>
    <row r="92" spans="3:8" x14ac:dyDescent="0.25">
      <c r="C92" s="23">
        <f t="shared" si="3"/>
        <v>120</v>
      </c>
      <c r="H92" s="22" t="str">
        <f t="shared" si="4"/>
        <v/>
      </c>
    </row>
    <row r="93" spans="3:8" x14ac:dyDescent="0.25">
      <c r="C93" s="23">
        <f t="shared" si="3"/>
        <v>121</v>
      </c>
      <c r="H93" s="22" t="str">
        <f t="shared" si="4"/>
        <v/>
      </c>
    </row>
    <row r="94" spans="3:8" x14ac:dyDescent="0.25">
      <c r="C94" s="23">
        <f t="shared" si="3"/>
        <v>122</v>
      </c>
      <c r="H94" s="22" t="str">
        <f t="shared" si="4"/>
        <v/>
      </c>
    </row>
    <row r="95" spans="3:8" x14ac:dyDescent="0.25">
      <c r="C95" s="23">
        <f t="shared" si="3"/>
        <v>123</v>
      </c>
      <c r="H95" s="22" t="str">
        <f t="shared" si="4"/>
        <v/>
      </c>
    </row>
    <row r="96" spans="3:8" x14ac:dyDescent="0.25">
      <c r="C96" s="23">
        <f t="shared" si="3"/>
        <v>124</v>
      </c>
      <c r="H96" s="22" t="str">
        <f t="shared" si="4"/>
        <v/>
      </c>
    </row>
    <row r="97" spans="3:8" x14ac:dyDescent="0.25">
      <c r="C97" s="23">
        <f t="shared" si="3"/>
        <v>125</v>
      </c>
      <c r="H97" s="22" t="str">
        <f t="shared" si="4"/>
        <v/>
      </c>
    </row>
    <row r="98" spans="3:8" x14ac:dyDescent="0.25">
      <c r="C98" s="23">
        <f t="shared" si="3"/>
        <v>126</v>
      </c>
      <c r="H98" s="22" t="str">
        <f t="shared" si="4"/>
        <v/>
      </c>
    </row>
    <row r="99" spans="3:8" x14ac:dyDescent="0.25">
      <c r="C99" s="23">
        <f t="shared" si="3"/>
        <v>127</v>
      </c>
      <c r="H99" s="22" t="str">
        <f t="shared" si="4"/>
        <v/>
      </c>
    </row>
    <row r="100" spans="3:8" x14ac:dyDescent="0.25">
      <c r="C100" s="23">
        <f t="shared" si="3"/>
        <v>128</v>
      </c>
      <c r="H100" s="22" t="str">
        <f t="shared" si="4"/>
        <v/>
      </c>
    </row>
    <row r="101" spans="3:8" x14ac:dyDescent="0.25">
      <c r="C101" s="23">
        <f t="shared" si="3"/>
        <v>129</v>
      </c>
      <c r="H101" s="22" t="str">
        <f t="shared" si="4"/>
        <v/>
      </c>
    </row>
    <row r="102" spans="3:8" x14ac:dyDescent="0.25">
      <c r="C102" s="23">
        <f t="shared" si="3"/>
        <v>130</v>
      </c>
      <c r="H102" s="22" t="str">
        <f t="shared" si="4"/>
        <v/>
      </c>
    </row>
    <row r="103" spans="3:8" x14ac:dyDescent="0.25">
      <c r="C103" s="23">
        <f t="shared" si="3"/>
        <v>131</v>
      </c>
      <c r="H103" s="22" t="str">
        <f t="shared" si="4"/>
        <v/>
      </c>
    </row>
    <row r="104" spans="3:8" x14ac:dyDescent="0.25">
      <c r="C104" s="23">
        <f t="shared" si="3"/>
        <v>132</v>
      </c>
      <c r="H104" s="22" t="str">
        <f t="shared" si="4"/>
        <v/>
      </c>
    </row>
    <row r="105" spans="3:8" x14ac:dyDescent="0.25">
      <c r="C105" s="23">
        <f t="shared" si="3"/>
        <v>133</v>
      </c>
      <c r="H105" s="22" t="str">
        <f t="shared" si="4"/>
        <v/>
      </c>
    </row>
    <row r="106" spans="3:8" x14ac:dyDescent="0.25">
      <c r="C106" s="23">
        <f t="shared" si="3"/>
        <v>134</v>
      </c>
      <c r="H106" s="22" t="str">
        <f t="shared" si="4"/>
        <v/>
      </c>
    </row>
    <row r="107" spans="3:8" x14ac:dyDescent="0.25">
      <c r="C107" s="23">
        <f t="shared" si="3"/>
        <v>135</v>
      </c>
      <c r="H107" s="22" t="str">
        <f t="shared" si="4"/>
        <v/>
      </c>
    </row>
    <row r="108" spans="3:8" x14ac:dyDescent="0.25">
      <c r="C108" s="23">
        <f t="shared" si="3"/>
        <v>136</v>
      </c>
      <c r="H108" s="22" t="str">
        <f t="shared" si="4"/>
        <v/>
      </c>
    </row>
    <row r="109" spans="3:8" x14ac:dyDescent="0.25">
      <c r="C109" s="23">
        <f t="shared" si="3"/>
        <v>137</v>
      </c>
      <c r="H109" s="22" t="str">
        <f t="shared" si="4"/>
        <v/>
      </c>
    </row>
    <row r="110" spans="3:8" x14ac:dyDescent="0.25">
      <c r="C110" s="23">
        <f t="shared" si="3"/>
        <v>138</v>
      </c>
      <c r="H110" s="22" t="str">
        <f t="shared" si="4"/>
        <v/>
      </c>
    </row>
    <row r="111" spans="3:8" x14ac:dyDescent="0.25">
      <c r="C111" s="23">
        <f t="shared" si="3"/>
        <v>139</v>
      </c>
      <c r="H111" s="22" t="str">
        <f t="shared" si="4"/>
        <v/>
      </c>
    </row>
    <row r="112" spans="3:8" x14ac:dyDescent="0.25">
      <c r="C112" s="23">
        <f t="shared" si="3"/>
        <v>140</v>
      </c>
      <c r="H112" s="22" t="str">
        <f t="shared" si="4"/>
        <v/>
      </c>
    </row>
    <row r="113" spans="3:8" x14ac:dyDescent="0.25">
      <c r="C113" s="23">
        <f t="shared" si="3"/>
        <v>141</v>
      </c>
      <c r="H113" s="22" t="str">
        <f t="shared" si="4"/>
        <v/>
      </c>
    </row>
    <row r="114" spans="3:8" x14ac:dyDescent="0.25">
      <c r="C114" s="23">
        <f t="shared" si="3"/>
        <v>142</v>
      </c>
      <c r="H114" s="22" t="str">
        <f t="shared" si="4"/>
        <v/>
      </c>
    </row>
    <row r="115" spans="3:8" x14ac:dyDescent="0.25">
      <c r="C115" s="23">
        <f t="shared" si="3"/>
        <v>143</v>
      </c>
      <c r="H115" s="22" t="str">
        <f t="shared" si="4"/>
        <v/>
      </c>
    </row>
    <row r="116" spans="3:8" x14ac:dyDescent="0.25">
      <c r="C116" s="23">
        <f t="shared" si="3"/>
        <v>144</v>
      </c>
      <c r="H116" s="22" t="str">
        <f t="shared" si="4"/>
        <v/>
      </c>
    </row>
    <row r="117" spans="3:8" x14ac:dyDescent="0.25">
      <c r="C117" s="23">
        <f t="shared" si="3"/>
        <v>145</v>
      </c>
      <c r="H117" s="22" t="str">
        <f t="shared" si="4"/>
        <v/>
      </c>
    </row>
    <row r="118" spans="3:8" x14ac:dyDescent="0.25">
      <c r="C118" s="23">
        <f t="shared" si="3"/>
        <v>146</v>
      </c>
      <c r="H118" s="22" t="str">
        <f t="shared" si="4"/>
        <v/>
      </c>
    </row>
    <row r="119" spans="3:8" x14ac:dyDescent="0.25">
      <c r="C119" s="23">
        <f t="shared" si="3"/>
        <v>147</v>
      </c>
      <c r="H119" s="22" t="str">
        <f t="shared" si="4"/>
        <v/>
      </c>
    </row>
    <row r="120" spans="3:8" x14ac:dyDescent="0.25">
      <c r="C120" s="23">
        <f t="shared" si="3"/>
        <v>148</v>
      </c>
      <c r="H120" s="22" t="str">
        <f t="shared" si="4"/>
        <v/>
      </c>
    </row>
    <row r="121" spans="3:8" x14ac:dyDescent="0.25">
      <c r="C121" s="23">
        <f t="shared" si="3"/>
        <v>149</v>
      </c>
      <c r="H121" s="22" t="str">
        <f t="shared" si="4"/>
        <v/>
      </c>
    </row>
    <row r="122" spans="3:8" x14ac:dyDescent="0.25">
      <c r="C122" s="23">
        <f t="shared" si="3"/>
        <v>150</v>
      </c>
      <c r="H122" s="22" t="str">
        <f t="shared" si="4"/>
        <v/>
      </c>
    </row>
    <row r="123" spans="3:8" x14ac:dyDescent="0.25">
      <c r="C123" s="23">
        <f t="shared" si="3"/>
        <v>151</v>
      </c>
      <c r="H123" s="22" t="str">
        <f t="shared" si="4"/>
        <v/>
      </c>
    </row>
    <row r="124" spans="3:8" x14ac:dyDescent="0.25">
      <c r="C124" s="23">
        <f t="shared" si="3"/>
        <v>152</v>
      </c>
      <c r="H124" s="22" t="str">
        <f t="shared" si="4"/>
        <v/>
      </c>
    </row>
    <row r="125" spans="3:8" x14ac:dyDescent="0.25">
      <c r="C125" s="23">
        <f t="shared" si="3"/>
        <v>153</v>
      </c>
      <c r="H125" s="22" t="str">
        <f t="shared" si="4"/>
        <v/>
      </c>
    </row>
    <row r="126" spans="3:8" x14ac:dyDescent="0.25">
      <c r="C126" s="23">
        <f t="shared" si="3"/>
        <v>154</v>
      </c>
      <c r="H126" s="22" t="str">
        <f t="shared" si="4"/>
        <v/>
      </c>
    </row>
    <row r="127" spans="3:8" x14ac:dyDescent="0.25">
      <c r="C127" s="23">
        <f t="shared" si="3"/>
        <v>155</v>
      </c>
      <c r="H127" s="22" t="str">
        <f t="shared" si="4"/>
        <v/>
      </c>
    </row>
    <row r="128" spans="3:8" x14ac:dyDescent="0.25">
      <c r="C128" s="23">
        <f t="shared" si="3"/>
        <v>156</v>
      </c>
      <c r="H128" s="22" t="str">
        <f t="shared" si="4"/>
        <v/>
      </c>
    </row>
    <row r="129" spans="3:8" x14ac:dyDescent="0.25">
      <c r="C129" s="23">
        <f t="shared" si="3"/>
        <v>157</v>
      </c>
      <c r="H129" s="22" t="str">
        <f t="shared" si="4"/>
        <v/>
      </c>
    </row>
    <row r="130" spans="3:8" x14ac:dyDescent="0.25">
      <c r="C130" s="23">
        <f t="shared" si="3"/>
        <v>158</v>
      </c>
      <c r="H130" s="22" t="str">
        <f t="shared" si="4"/>
        <v/>
      </c>
    </row>
    <row r="131" spans="3:8" x14ac:dyDescent="0.25">
      <c r="C131" s="23">
        <f t="shared" ref="C131:C193" si="5">C130+1</f>
        <v>159</v>
      </c>
      <c r="H131" s="22" t="str">
        <f t="shared" ref="H131:H194" si="6">IF(F131+G131&gt;0,G131/(G131+F131),"")</f>
        <v/>
      </c>
    </row>
    <row r="132" spans="3:8" x14ac:dyDescent="0.25">
      <c r="C132" s="23">
        <f t="shared" si="5"/>
        <v>160</v>
      </c>
      <c r="H132" s="22" t="str">
        <f t="shared" si="6"/>
        <v/>
      </c>
    </row>
    <row r="133" spans="3:8" x14ac:dyDescent="0.25">
      <c r="C133" s="23">
        <f t="shared" si="5"/>
        <v>161</v>
      </c>
      <c r="H133" s="22" t="str">
        <f t="shared" si="6"/>
        <v/>
      </c>
    </row>
    <row r="134" spans="3:8" x14ac:dyDescent="0.25">
      <c r="C134" s="23">
        <f t="shared" si="5"/>
        <v>162</v>
      </c>
      <c r="H134" s="22" t="str">
        <f t="shared" si="6"/>
        <v/>
      </c>
    </row>
    <row r="135" spans="3:8" x14ac:dyDescent="0.25">
      <c r="C135" s="23">
        <f t="shared" si="5"/>
        <v>163</v>
      </c>
      <c r="H135" s="22" t="str">
        <f t="shared" si="6"/>
        <v/>
      </c>
    </row>
    <row r="136" spans="3:8" x14ac:dyDescent="0.25">
      <c r="C136" s="23">
        <f t="shared" si="5"/>
        <v>164</v>
      </c>
      <c r="H136" s="22" t="str">
        <f t="shared" si="6"/>
        <v/>
      </c>
    </row>
    <row r="137" spans="3:8" x14ac:dyDescent="0.25">
      <c r="C137" s="23">
        <f t="shared" si="5"/>
        <v>165</v>
      </c>
      <c r="H137" s="22" t="str">
        <f t="shared" si="6"/>
        <v/>
      </c>
    </row>
    <row r="138" spans="3:8" x14ac:dyDescent="0.25">
      <c r="C138" s="23">
        <f t="shared" si="5"/>
        <v>166</v>
      </c>
      <c r="H138" s="22" t="str">
        <f t="shared" si="6"/>
        <v/>
      </c>
    </row>
    <row r="139" spans="3:8" x14ac:dyDescent="0.25">
      <c r="C139" s="23">
        <f t="shared" si="5"/>
        <v>167</v>
      </c>
      <c r="H139" s="22" t="str">
        <f t="shared" si="6"/>
        <v/>
      </c>
    </row>
    <row r="140" spans="3:8" x14ac:dyDescent="0.25">
      <c r="C140" s="23">
        <f t="shared" si="5"/>
        <v>168</v>
      </c>
      <c r="H140" s="22" t="str">
        <f t="shared" si="6"/>
        <v/>
      </c>
    </row>
    <row r="141" spans="3:8" x14ac:dyDescent="0.25">
      <c r="C141" s="23">
        <f t="shared" si="5"/>
        <v>169</v>
      </c>
      <c r="H141" s="22" t="str">
        <f t="shared" si="6"/>
        <v/>
      </c>
    </row>
    <row r="142" spans="3:8" x14ac:dyDescent="0.25">
      <c r="C142" s="23">
        <f t="shared" si="5"/>
        <v>170</v>
      </c>
      <c r="H142" s="22" t="str">
        <f t="shared" si="6"/>
        <v/>
      </c>
    </row>
    <row r="143" spans="3:8" x14ac:dyDescent="0.25">
      <c r="C143" s="23">
        <f t="shared" si="5"/>
        <v>171</v>
      </c>
      <c r="H143" s="22" t="str">
        <f t="shared" si="6"/>
        <v/>
      </c>
    </row>
    <row r="144" spans="3:8" x14ac:dyDescent="0.25">
      <c r="C144" s="23">
        <f t="shared" si="5"/>
        <v>172</v>
      </c>
      <c r="H144" s="22" t="str">
        <f t="shared" si="6"/>
        <v/>
      </c>
    </row>
    <row r="145" spans="3:8" x14ac:dyDescent="0.25">
      <c r="C145" s="23">
        <f t="shared" si="5"/>
        <v>173</v>
      </c>
      <c r="H145" s="22" t="str">
        <f t="shared" si="6"/>
        <v/>
      </c>
    </row>
    <row r="146" spans="3:8" x14ac:dyDescent="0.25">
      <c r="C146" s="23">
        <f t="shared" si="5"/>
        <v>174</v>
      </c>
      <c r="H146" s="22" t="str">
        <f t="shared" si="6"/>
        <v/>
      </c>
    </row>
    <row r="147" spans="3:8" x14ac:dyDescent="0.25">
      <c r="C147" s="23">
        <f t="shared" si="5"/>
        <v>175</v>
      </c>
      <c r="H147" s="22" t="str">
        <f t="shared" si="6"/>
        <v/>
      </c>
    </row>
    <row r="148" spans="3:8" x14ac:dyDescent="0.25">
      <c r="C148" s="23">
        <f t="shared" si="5"/>
        <v>176</v>
      </c>
      <c r="H148" s="22" t="str">
        <f t="shared" si="6"/>
        <v/>
      </c>
    </row>
    <row r="149" spans="3:8" x14ac:dyDescent="0.25">
      <c r="C149" s="23">
        <f t="shared" si="5"/>
        <v>177</v>
      </c>
      <c r="H149" s="22" t="str">
        <f t="shared" si="6"/>
        <v/>
      </c>
    </row>
    <row r="150" spans="3:8" x14ac:dyDescent="0.25">
      <c r="C150" s="23">
        <f t="shared" si="5"/>
        <v>178</v>
      </c>
      <c r="H150" s="22" t="str">
        <f t="shared" si="6"/>
        <v/>
      </c>
    </row>
    <row r="151" spans="3:8" x14ac:dyDescent="0.25">
      <c r="C151" s="23">
        <f t="shared" si="5"/>
        <v>179</v>
      </c>
      <c r="H151" s="22" t="str">
        <f t="shared" si="6"/>
        <v/>
      </c>
    </row>
    <row r="152" spans="3:8" x14ac:dyDescent="0.25">
      <c r="C152" s="23">
        <f t="shared" si="5"/>
        <v>180</v>
      </c>
      <c r="H152" s="22" t="str">
        <f t="shared" si="6"/>
        <v/>
      </c>
    </row>
    <row r="153" spans="3:8" x14ac:dyDescent="0.25">
      <c r="C153" s="23">
        <f t="shared" si="5"/>
        <v>181</v>
      </c>
      <c r="H153" s="22" t="str">
        <f t="shared" si="6"/>
        <v/>
      </c>
    </row>
    <row r="154" spans="3:8" x14ac:dyDescent="0.25">
      <c r="C154" s="23">
        <f t="shared" si="5"/>
        <v>182</v>
      </c>
      <c r="H154" s="22" t="str">
        <f t="shared" si="6"/>
        <v/>
      </c>
    </row>
    <row r="155" spans="3:8" x14ac:dyDescent="0.25">
      <c r="C155" s="23">
        <f t="shared" si="5"/>
        <v>183</v>
      </c>
      <c r="H155" s="22" t="str">
        <f t="shared" si="6"/>
        <v/>
      </c>
    </row>
    <row r="156" spans="3:8" x14ac:dyDescent="0.25">
      <c r="C156" s="23">
        <f t="shared" si="5"/>
        <v>184</v>
      </c>
      <c r="H156" s="22" t="str">
        <f t="shared" si="6"/>
        <v/>
      </c>
    </row>
    <row r="157" spans="3:8" x14ac:dyDescent="0.25">
      <c r="C157" s="23">
        <f t="shared" si="5"/>
        <v>185</v>
      </c>
      <c r="H157" s="22" t="str">
        <f t="shared" si="6"/>
        <v/>
      </c>
    </row>
    <row r="158" spans="3:8" x14ac:dyDescent="0.25">
      <c r="C158" s="23">
        <f t="shared" si="5"/>
        <v>186</v>
      </c>
      <c r="H158" s="22" t="str">
        <f t="shared" si="6"/>
        <v/>
      </c>
    </row>
    <row r="159" spans="3:8" x14ac:dyDescent="0.25">
      <c r="C159" s="23">
        <f t="shared" si="5"/>
        <v>187</v>
      </c>
      <c r="H159" s="22" t="str">
        <f t="shared" si="6"/>
        <v/>
      </c>
    </row>
    <row r="160" spans="3:8" x14ac:dyDescent="0.25">
      <c r="C160" s="23">
        <f t="shared" si="5"/>
        <v>188</v>
      </c>
      <c r="H160" s="22" t="str">
        <f t="shared" si="6"/>
        <v/>
      </c>
    </row>
    <row r="161" spans="3:8" x14ac:dyDescent="0.25">
      <c r="C161" s="23">
        <f t="shared" si="5"/>
        <v>189</v>
      </c>
      <c r="H161" s="22" t="str">
        <f t="shared" si="6"/>
        <v/>
      </c>
    </row>
    <row r="162" spans="3:8" x14ac:dyDescent="0.25">
      <c r="C162" s="23">
        <f t="shared" si="5"/>
        <v>190</v>
      </c>
      <c r="H162" s="22" t="str">
        <f t="shared" si="6"/>
        <v/>
      </c>
    </row>
    <row r="163" spans="3:8" x14ac:dyDescent="0.25">
      <c r="C163" s="23">
        <f t="shared" si="5"/>
        <v>191</v>
      </c>
      <c r="H163" s="22" t="str">
        <f t="shared" si="6"/>
        <v/>
      </c>
    </row>
    <row r="164" spans="3:8" x14ac:dyDescent="0.25">
      <c r="C164" s="23">
        <f t="shared" si="5"/>
        <v>192</v>
      </c>
      <c r="H164" s="22" t="str">
        <f t="shared" si="6"/>
        <v/>
      </c>
    </row>
    <row r="165" spans="3:8" x14ac:dyDescent="0.25">
      <c r="C165" s="23">
        <f t="shared" si="5"/>
        <v>193</v>
      </c>
      <c r="H165" s="22" t="str">
        <f t="shared" si="6"/>
        <v/>
      </c>
    </row>
    <row r="166" spans="3:8" x14ac:dyDescent="0.25">
      <c r="C166" s="23">
        <f t="shared" si="5"/>
        <v>194</v>
      </c>
      <c r="H166" s="22" t="str">
        <f t="shared" si="6"/>
        <v/>
      </c>
    </row>
    <row r="167" spans="3:8" x14ac:dyDescent="0.25">
      <c r="C167" s="23">
        <f t="shared" si="5"/>
        <v>195</v>
      </c>
      <c r="H167" s="22" t="str">
        <f t="shared" si="6"/>
        <v/>
      </c>
    </row>
    <row r="168" spans="3:8" x14ac:dyDescent="0.25">
      <c r="C168" s="23">
        <f t="shared" si="5"/>
        <v>196</v>
      </c>
      <c r="H168" s="22" t="str">
        <f t="shared" si="6"/>
        <v/>
      </c>
    </row>
    <row r="169" spans="3:8" x14ac:dyDescent="0.25">
      <c r="C169" s="23">
        <f t="shared" si="5"/>
        <v>197</v>
      </c>
      <c r="H169" s="22" t="str">
        <f t="shared" si="6"/>
        <v/>
      </c>
    </row>
    <row r="170" spans="3:8" x14ac:dyDescent="0.25">
      <c r="C170" s="23">
        <f t="shared" si="5"/>
        <v>198</v>
      </c>
      <c r="H170" s="22" t="str">
        <f t="shared" si="6"/>
        <v/>
      </c>
    </row>
    <row r="171" spans="3:8" x14ac:dyDescent="0.25">
      <c r="C171" s="23">
        <f t="shared" si="5"/>
        <v>199</v>
      </c>
      <c r="H171" s="22" t="str">
        <f t="shared" si="6"/>
        <v/>
      </c>
    </row>
    <row r="172" spans="3:8" x14ac:dyDescent="0.25">
      <c r="C172" s="23">
        <f t="shared" si="5"/>
        <v>200</v>
      </c>
      <c r="H172" s="22" t="str">
        <f t="shared" si="6"/>
        <v/>
      </c>
    </row>
    <row r="173" spans="3:8" x14ac:dyDescent="0.25">
      <c r="C173" s="23">
        <f t="shared" si="5"/>
        <v>201</v>
      </c>
      <c r="H173" s="22" t="str">
        <f t="shared" si="6"/>
        <v/>
      </c>
    </row>
    <row r="174" spans="3:8" x14ac:dyDescent="0.25">
      <c r="C174" s="23">
        <f t="shared" si="5"/>
        <v>202</v>
      </c>
      <c r="H174" s="22" t="str">
        <f t="shared" si="6"/>
        <v/>
      </c>
    </row>
    <row r="175" spans="3:8" x14ac:dyDescent="0.25">
      <c r="C175" s="23">
        <f t="shared" si="5"/>
        <v>203</v>
      </c>
      <c r="H175" s="22" t="str">
        <f t="shared" si="6"/>
        <v/>
      </c>
    </row>
    <row r="176" spans="3:8" x14ac:dyDescent="0.25">
      <c r="C176" s="23">
        <f t="shared" si="5"/>
        <v>204</v>
      </c>
      <c r="H176" s="22" t="str">
        <f t="shared" si="6"/>
        <v/>
      </c>
    </row>
    <row r="177" spans="3:8" x14ac:dyDescent="0.25">
      <c r="C177" s="23">
        <f t="shared" si="5"/>
        <v>205</v>
      </c>
      <c r="H177" s="22" t="str">
        <f t="shared" si="6"/>
        <v/>
      </c>
    </row>
    <row r="178" spans="3:8" x14ac:dyDescent="0.25">
      <c r="C178" s="23">
        <f t="shared" si="5"/>
        <v>206</v>
      </c>
      <c r="H178" s="22" t="str">
        <f t="shared" si="6"/>
        <v/>
      </c>
    </row>
    <row r="179" spans="3:8" x14ac:dyDescent="0.25">
      <c r="C179" s="23">
        <f t="shared" si="5"/>
        <v>207</v>
      </c>
      <c r="H179" s="22" t="str">
        <f t="shared" si="6"/>
        <v/>
      </c>
    </row>
    <row r="180" spans="3:8" x14ac:dyDescent="0.25">
      <c r="C180" s="23">
        <f t="shared" si="5"/>
        <v>208</v>
      </c>
      <c r="H180" s="22" t="str">
        <f t="shared" si="6"/>
        <v/>
      </c>
    </row>
    <row r="181" spans="3:8" x14ac:dyDescent="0.25">
      <c r="C181" s="23">
        <f t="shared" si="5"/>
        <v>209</v>
      </c>
      <c r="H181" s="22" t="str">
        <f t="shared" si="6"/>
        <v/>
      </c>
    </row>
    <row r="182" spans="3:8" x14ac:dyDescent="0.25">
      <c r="C182" s="23">
        <f t="shared" si="5"/>
        <v>210</v>
      </c>
      <c r="H182" s="22" t="str">
        <f t="shared" si="6"/>
        <v/>
      </c>
    </row>
    <row r="183" spans="3:8" x14ac:dyDescent="0.25">
      <c r="C183" s="23">
        <f t="shared" si="5"/>
        <v>211</v>
      </c>
      <c r="H183" s="22" t="str">
        <f t="shared" si="6"/>
        <v/>
      </c>
    </row>
    <row r="184" spans="3:8" x14ac:dyDescent="0.25">
      <c r="C184" s="23">
        <f t="shared" si="5"/>
        <v>212</v>
      </c>
      <c r="H184" s="22" t="str">
        <f t="shared" si="6"/>
        <v/>
      </c>
    </row>
    <row r="185" spans="3:8" x14ac:dyDescent="0.25">
      <c r="C185" s="23">
        <f t="shared" si="5"/>
        <v>213</v>
      </c>
      <c r="H185" s="22" t="str">
        <f t="shared" si="6"/>
        <v/>
      </c>
    </row>
    <row r="186" spans="3:8" x14ac:dyDescent="0.25">
      <c r="C186" s="23">
        <f t="shared" si="5"/>
        <v>214</v>
      </c>
      <c r="H186" s="22" t="str">
        <f t="shared" si="6"/>
        <v/>
      </c>
    </row>
    <row r="187" spans="3:8" x14ac:dyDescent="0.25">
      <c r="C187" s="23">
        <f t="shared" si="5"/>
        <v>215</v>
      </c>
      <c r="H187" s="22" t="str">
        <f t="shared" si="6"/>
        <v/>
      </c>
    </row>
    <row r="188" spans="3:8" x14ac:dyDescent="0.25">
      <c r="C188" s="23">
        <f t="shared" si="5"/>
        <v>216</v>
      </c>
      <c r="H188" s="22" t="str">
        <f t="shared" si="6"/>
        <v/>
      </c>
    </row>
    <row r="189" spans="3:8" x14ac:dyDescent="0.25">
      <c r="C189" s="23">
        <f t="shared" si="5"/>
        <v>217</v>
      </c>
      <c r="H189" s="22" t="str">
        <f t="shared" si="6"/>
        <v/>
      </c>
    </row>
    <row r="190" spans="3:8" x14ac:dyDescent="0.25">
      <c r="C190" s="23">
        <f t="shared" si="5"/>
        <v>218</v>
      </c>
      <c r="H190" s="22" t="str">
        <f t="shared" si="6"/>
        <v/>
      </c>
    </row>
    <row r="191" spans="3:8" x14ac:dyDescent="0.25">
      <c r="C191" s="23">
        <f t="shared" si="5"/>
        <v>219</v>
      </c>
      <c r="H191" s="22" t="str">
        <f t="shared" si="6"/>
        <v/>
      </c>
    </row>
    <row r="192" spans="3:8" x14ac:dyDescent="0.25">
      <c r="C192" s="23">
        <f t="shared" si="5"/>
        <v>220</v>
      </c>
      <c r="H192" s="22" t="str">
        <f t="shared" si="6"/>
        <v/>
      </c>
    </row>
    <row r="193" spans="3:8" x14ac:dyDescent="0.25">
      <c r="C193" s="23">
        <f t="shared" si="5"/>
        <v>221</v>
      </c>
      <c r="H193" s="22" t="str">
        <f t="shared" si="6"/>
        <v/>
      </c>
    </row>
    <row r="194" spans="3:8" x14ac:dyDescent="0.25">
      <c r="H194" s="22" t="str">
        <f t="shared" si="6"/>
        <v/>
      </c>
    </row>
    <row r="195" spans="3:8" x14ac:dyDescent="0.25">
      <c r="H195" s="22" t="str">
        <f t="shared" ref="H195:H258" si="7">IF(F195+G195&gt;0,G195/(G195+F195),"")</f>
        <v/>
      </c>
    </row>
    <row r="196" spans="3:8" x14ac:dyDescent="0.25">
      <c r="H196" s="22" t="str">
        <f t="shared" si="7"/>
        <v/>
      </c>
    </row>
    <row r="197" spans="3:8" x14ac:dyDescent="0.25">
      <c r="H197" s="22" t="str">
        <f t="shared" si="7"/>
        <v/>
      </c>
    </row>
    <row r="198" spans="3:8" x14ac:dyDescent="0.25">
      <c r="H198" s="22" t="str">
        <f t="shared" si="7"/>
        <v/>
      </c>
    </row>
    <row r="199" spans="3:8" x14ac:dyDescent="0.25">
      <c r="H199" s="22" t="str">
        <f t="shared" si="7"/>
        <v/>
      </c>
    </row>
    <row r="200" spans="3:8" x14ac:dyDescent="0.25">
      <c r="H200" s="22" t="str">
        <f t="shared" si="7"/>
        <v/>
      </c>
    </row>
    <row r="201" spans="3:8" x14ac:dyDescent="0.25">
      <c r="H201" s="22" t="str">
        <f t="shared" si="7"/>
        <v/>
      </c>
    </row>
    <row r="202" spans="3:8" x14ac:dyDescent="0.25">
      <c r="H202" s="22" t="str">
        <f t="shared" si="7"/>
        <v/>
      </c>
    </row>
    <row r="203" spans="3:8" x14ac:dyDescent="0.25">
      <c r="H203" s="22" t="str">
        <f t="shared" si="7"/>
        <v/>
      </c>
    </row>
    <row r="204" spans="3:8" x14ac:dyDescent="0.25">
      <c r="H204" s="22" t="str">
        <f t="shared" si="7"/>
        <v/>
      </c>
    </row>
    <row r="205" spans="3:8" x14ac:dyDescent="0.25">
      <c r="H205" s="22" t="str">
        <f t="shared" si="7"/>
        <v/>
      </c>
    </row>
    <row r="206" spans="3:8" x14ac:dyDescent="0.25">
      <c r="H206" s="22" t="str">
        <f t="shared" si="7"/>
        <v/>
      </c>
    </row>
    <row r="207" spans="3:8" x14ac:dyDescent="0.25">
      <c r="H207" s="22" t="str">
        <f t="shared" si="7"/>
        <v/>
      </c>
    </row>
    <row r="208" spans="3:8" x14ac:dyDescent="0.25">
      <c r="H208" s="22" t="str">
        <f t="shared" si="7"/>
        <v/>
      </c>
    </row>
    <row r="209" spans="8:8" x14ac:dyDescent="0.25">
      <c r="H209" s="22" t="str">
        <f t="shared" si="7"/>
        <v/>
      </c>
    </row>
    <row r="210" spans="8:8" x14ac:dyDescent="0.25">
      <c r="H210" s="22" t="str">
        <f t="shared" si="7"/>
        <v/>
      </c>
    </row>
    <row r="211" spans="8:8" x14ac:dyDescent="0.25">
      <c r="H211" s="22" t="str">
        <f t="shared" si="7"/>
        <v/>
      </c>
    </row>
    <row r="212" spans="8:8" x14ac:dyDescent="0.25">
      <c r="H212" s="22" t="str">
        <f t="shared" si="7"/>
        <v/>
      </c>
    </row>
    <row r="213" spans="8:8" x14ac:dyDescent="0.25">
      <c r="H213" s="22" t="str">
        <f t="shared" si="7"/>
        <v/>
      </c>
    </row>
    <row r="214" spans="8:8" x14ac:dyDescent="0.25">
      <c r="H214" s="22" t="str">
        <f t="shared" si="7"/>
        <v/>
      </c>
    </row>
    <row r="215" spans="8:8" x14ac:dyDescent="0.25">
      <c r="H215" s="22" t="str">
        <f t="shared" si="7"/>
        <v/>
      </c>
    </row>
    <row r="216" spans="8:8" x14ac:dyDescent="0.25">
      <c r="H216" s="22" t="str">
        <f t="shared" si="7"/>
        <v/>
      </c>
    </row>
    <row r="217" spans="8:8" x14ac:dyDescent="0.25">
      <c r="H217" s="22" t="str">
        <f t="shared" si="7"/>
        <v/>
      </c>
    </row>
    <row r="218" spans="8:8" x14ac:dyDescent="0.25">
      <c r="H218" s="22" t="str">
        <f t="shared" si="7"/>
        <v/>
      </c>
    </row>
    <row r="219" spans="8:8" x14ac:dyDescent="0.25">
      <c r="H219" s="22" t="str">
        <f t="shared" si="7"/>
        <v/>
      </c>
    </row>
    <row r="220" spans="8:8" x14ac:dyDescent="0.25">
      <c r="H220" s="22" t="str">
        <f t="shared" si="7"/>
        <v/>
      </c>
    </row>
    <row r="221" spans="8:8" x14ac:dyDescent="0.25">
      <c r="H221" s="22" t="str">
        <f t="shared" si="7"/>
        <v/>
      </c>
    </row>
    <row r="222" spans="8:8" x14ac:dyDescent="0.25">
      <c r="H222" s="22" t="str">
        <f t="shared" si="7"/>
        <v/>
      </c>
    </row>
    <row r="223" spans="8:8" x14ac:dyDescent="0.25">
      <c r="H223" s="22" t="str">
        <f t="shared" si="7"/>
        <v/>
      </c>
    </row>
    <row r="224" spans="8:8" x14ac:dyDescent="0.25">
      <c r="H224" s="22" t="str">
        <f t="shared" si="7"/>
        <v/>
      </c>
    </row>
    <row r="225" spans="8:8" x14ac:dyDescent="0.25">
      <c r="H225" s="22" t="str">
        <f t="shared" si="7"/>
        <v/>
      </c>
    </row>
    <row r="226" spans="8:8" x14ac:dyDescent="0.25">
      <c r="H226" s="22" t="str">
        <f t="shared" si="7"/>
        <v/>
      </c>
    </row>
    <row r="227" spans="8:8" x14ac:dyDescent="0.25">
      <c r="H227" s="22" t="str">
        <f t="shared" si="7"/>
        <v/>
      </c>
    </row>
    <row r="228" spans="8:8" x14ac:dyDescent="0.25">
      <c r="H228" s="22" t="str">
        <f t="shared" si="7"/>
        <v/>
      </c>
    </row>
    <row r="229" spans="8:8" x14ac:dyDescent="0.25">
      <c r="H229" s="22" t="str">
        <f t="shared" si="7"/>
        <v/>
      </c>
    </row>
    <row r="230" spans="8:8" x14ac:dyDescent="0.25">
      <c r="H230" s="22" t="str">
        <f t="shared" si="7"/>
        <v/>
      </c>
    </row>
    <row r="231" spans="8:8" x14ac:dyDescent="0.25">
      <c r="H231" s="22" t="str">
        <f t="shared" si="7"/>
        <v/>
      </c>
    </row>
    <row r="232" spans="8:8" x14ac:dyDescent="0.25">
      <c r="H232" s="22" t="str">
        <f t="shared" si="7"/>
        <v/>
      </c>
    </row>
    <row r="233" spans="8:8" x14ac:dyDescent="0.25">
      <c r="H233" s="22" t="str">
        <f t="shared" si="7"/>
        <v/>
      </c>
    </row>
    <row r="234" spans="8:8" x14ac:dyDescent="0.25">
      <c r="H234" s="22" t="str">
        <f t="shared" si="7"/>
        <v/>
      </c>
    </row>
    <row r="235" spans="8:8" x14ac:dyDescent="0.25">
      <c r="H235" s="22" t="str">
        <f t="shared" si="7"/>
        <v/>
      </c>
    </row>
    <row r="236" spans="8:8" x14ac:dyDescent="0.25">
      <c r="H236" s="22" t="str">
        <f t="shared" si="7"/>
        <v/>
      </c>
    </row>
    <row r="237" spans="8:8" x14ac:dyDescent="0.25">
      <c r="H237" s="22" t="str">
        <f t="shared" si="7"/>
        <v/>
      </c>
    </row>
    <row r="238" spans="8:8" x14ac:dyDescent="0.25">
      <c r="H238" s="22" t="str">
        <f t="shared" si="7"/>
        <v/>
      </c>
    </row>
    <row r="239" spans="8:8" x14ac:dyDescent="0.25">
      <c r="H239" s="22" t="str">
        <f t="shared" si="7"/>
        <v/>
      </c>
    </row>
    <row r="240" spans="8:8" x14ac:dyDescent="0.25">
      <c r="H240" s="22" t="str">
        <f t="shared" si="7"/>
        <v/>
      </c>
    </row>
    <row r="241" spans="8:8" x14ac:dyDescent="0.25">
      <c r="H241" s="22" t="str">
        <f t="shared" si="7"/>
        <v/>
      </c>
    </row>
    <row r="242" spans="8:8" x14ac:dyDescent="0.25">
      <c r="H242" s="22" t="str">
        <f t="shared" si="7"/>
        <v/>
      </c>
    </row>
    <row r="243" spans="8:8" x14ac:dyDescent="0.25">
      <c r="H243" s="22" t="str">
        <f t="shared" si="7"/>
        <v/>
      </c>
    </row>
    <row r="244" spans="8:8" x14ac:dyDescent="0.25">
      <c r="H244" s="22" t="str">
        <f t="shared" si="7"/>
        <v/>
      </c>
    </row>
    <row r="245" spans="8:8" x14ac:dyDescent="0.25">
      <c r="H245" s="22" t="str">
        <f t="shared" si="7"/>
        <v/>
      </c>
    </row>
    <row r="246" spans="8:8" x14ac:dyDescent="0.25">
      <c r="H246" s="22" t="str">
        <f t="shared" si="7"/>
        <v/>
      </c>
    </row>
    <row r="247" spans="8:8" x14ac:dyDescent="0.25">
      <c r="H247" s="22" t="str">
        <f t="shared" si="7"/>
        <v/>
      </c>
    </row>
    <row r="248" spans="8:8" x14ac:dyDescent="0.25">
      <c r="H248" s="22" t="str">
        <f t="shared" si="7"/>
        <v/>
      </c>
    </row>
    <row r="249" spans="8:8" x14ac:dyDescent="0.25">
      <c r="H249" s="22" t="str">
        <f t="shared" si="7"/>
        <v/>
      </c>
    </row>
    <row r="250" spans="8:8" x14ac:dyDescent="0.25">
      <c r="H250" s="22" t="str">
        <f t="shared" si="7"/>
        <v/>
      </c>
    </row>
    <row r="251" spans="8:8" x14ac:dyDescent="0.25">
      <c r="H251" s="22" t="str">
        <f t="shared" si="7"/>
        <v/>
      </c>
    </row>
    <row r="252" spans="8:8" x14ac:dyDescent="0.25">
      <c r="H252" s="22" t="str">
        <f t="shared" si="7"/>
        <v/>
      </c>
    </row>
    <row r="253" spans="8:8" x14ac:dyDescent="0.25">
      <c r="H253" s="22" t="str">
        <f t="shared" si="7"/>
        <v/>
      </c>
    </row>
    <row r="254" spans="8:8" x14ac:dyDescent="0.25">
      <c r="H254" s="22" t="str">
        <f t="shared" si="7"/>
        <v/>
      </c>
    </row>
    <row r="255" spans="8:8" x14ac:dyDescent="0.25">
      <c r="H255" s="22" t="str">
        <f t="shared" si="7"/>
        <v/>
      </c>
    </row>
    <row r="256" spans="8:8" x14ac:dyDescent="0.25">
      <c r="H256" s="22" t="str">
        <f t="shared" si="7"/>
        <v/>
      </c>
    </row>
    <row r="257" spans="8:8" x14ac:dyDescent="0.25">
      <c r="H257" s="22" t="str">
        <f t="shared" si="7"/>
        <v/>
      </c>
    </row>
    <row r="258" spans="8:8" x14ac:dyDescent="0.25">
      <c r="H258" s="22" t="str">
        <f t="shared" si="7"/>
        <v/>
      </c>
    </row>
    <row r="259" spans="8:8" x14ac:dyDescent="0.25">
      <c r="H259" s="22" t="str">
        <f t="shared" ref="H259:H280" si="8">IF(F259+G259&gt;0,G259/(G259+F259),"")</f>
        <v/>
      </c>
    </row>
    <row r="260" spans="8:8" x14ac:dyDescent="0.25">
      <c r="H260" s="22" t="str">
        <f t="shared" si="8"/>
        <v/>
      </c>
    </row>
    <row r="261" spans="8:8" x14ac:dyDescent="0.25">
      <c r="H261" s="22" t="str">
        <f t="shared" si="8"/>
        <v/>
      </c>
    </row>
    <row r="262" spans="8:8" x14ac:dyDescent="0.25">
      <c r="H262" s="22" t="str">
        <f t="shared" si="8"/>
        <v/>
      </c>
    </row>
    <row r="263" spans="8:8" x14ac:dyDescent="0.25">
      <c r="H263" s="22" t="str">
        <f t="shared" si="8"/>
        <v/>
      </c>
    </row>
    <row r="264" spans="8:8" x14ac:dyDescent="0.25">
      <c r="H264" s="22" t="str">
        <f t="shared" si="8"/>
        <v/>
      </c>
    </row>
    <row r="265" spans="8:8" x14ac:dyDescent="0.25">
      <c r="H265" s="22" t="str">
        <f t="shared" si="8"/>
        <v/>
      </c>
    </row>
    <row r="266" spans="8:8" x14ac:dyDescent="0.25">
      <c r="H266" s="22" t="str">
        <f t="shared" si="8"/>
        <v/>
      </c>
    </row>
    <row r="267" spans="8:8" x14ac:dyDescent="0.25">
      <c r="H267" s="22" t="str">
        <f t="shared" si="8"/>
        <v/>
      </c>
    </row>
    <row r="268" spans="8:8" x14ac:dyDescent="0.25">
      <c r="H268" s="22" t="str">
        <f t="shared" si="8"/>
        <v/>
      </c>
    </row>
    <row r="269" spans="8:8" x14ac:dyDescent="0.25">
      <c r="H269" s="22" t="str">
        <f t="shared" si="8"/>
        <v/>
      </c>
    </row>
    <row r="270" spans="8:8" x14ac:dyDescent="0.25">
      <c r="H270" s="22" t="str">
        <f t="shared" si="8"/>
        <v/>
      </c>
    </row>
    <row r="271" spans="8:8" x14ac:dyDescent="0.25">
      <c r="H271" s="22" t="str">
        <f t="shared" si="8"/>
        <v/>
      </c>
    </row>
    <row r="272" spans="8:8" x14ac:dyDescent="0.25">
      <c r="H272" s="22" t="str">
        <f t="shared" si="8"/>
        <v/>
      </c>
    </row>
    <row r="273" spans="8:8" x14ac:dyDescent="0.25">
      <c r="H273" s="22" t="str">
        <f t="shared" si="8"/>
        <v/>
      </c>
    </row>
    <row r="274" spans="8:8" x14ac:dyDescent="0.25">
      <c r="H274" s="22" t="str">
        <f t="shared" si="8"/>
        <v/>
      </c>
    </row>
    <row r="275" spans="8:8" x14ac:dyDescent="0.25">
      <c r="H275" s="22" t="str">
        <f t="shared" si="8"/>
        <v/>
      </c>
    </row>
    <row r="276" spans="8:8" x14ac:dyDescent="0.25">
      <c r="H276" s="22" t="str">
        <f t="shared" si="8"/>
        <v/>
      </c>
    </row>
    <row r="277" spans="8:8" x14ac:dyDescent="0.25">
      <c r="H277" s="22" t="str">
        <f t="shared" si="8"/>
        <v/>
      </c>
    </row>
    <row r="278" spans="8:8" x14ac:dyDescent="0.25">
      <c r="H278" s="22" t="str">
        <f t="shared" si="8"/>
        <v/>
      </c>
    </row>
    <row r="279" spans="8:8" x14ac:dyDescent="0.25">
      <c r="H279" s="22" t="str">
        <f t="shared" si="8"/>
        <v/>
      </c>
    </row>
    <row r="280" spans="8:8" x14ac:dyDescent="0.25">
      <c r="H280" s="22" t="str">
        <f t="shared" si="8"/>
        <v/>
      </c>
    </row>
    <row r="281" spans="8:8" x14ac:dyDescent="0.25">
      <c r="H281" s="24" t="str">
        <f t="shared" ref="H281:H302" si="9">IF(F281&gt;0,G281/(G281+F281),"")</f>
        <v/>
      </c>
    </row>
    <row r="282" spans="8:8" x14ac:dyDescent="0.25">
      <c r="H282" s="24" t="str">
        <f t="shared" si="9"/>
        <v/>
      </c>
    </row>
    <row r="283" spans="8:8" x14ac:dyDescent="0.25">
      <c r="H283" s="24" t="str">
        <f t="shared" si="9"/>
        <v/>
      </c>
    </row>
    <row r="284" spans="8:8" x14ac:dyDescent="0.25">
      <c r="H284" s="24" t="str">
        <f t="shared" si="9"/>
        <v/>
      </c>
    </row>
    <row r="285" spans="8:8" x14ac:dyDescent="0.25">
      <c r="H285" s="24" t="str">
        <f t="shared" si="9"/>
        <v/>
      </c>
    </row>
    <row r="286" spans="8:8" x14ac:dyDescent="0.25">
      <c r="H286" s="24" t="str">
        <f t="shared" si="9"/>
        <v/>
      </c>
    </row>
    <row r="287" spans="8:8" x14ac:dyDescent="0.25">
      <c r="H287" s="24" t="str">
        <f t="shared" si="9"/>
        <v/>
      </c>
    </row>
    <row r="288" spans="8:8" x14ac:dyDescent="0.25">
      <c r="H288" s="24" t="str">
        <f t="shared" si="9"/>
        <v/>
      </c>
    </row>
    <row r="289" spans="8:8" x14ac:dyDescent="0.25">
      <c r="H289" s="24" t="str">
        <f t="shared" si="9"/>
        <v/>
      </c>
    </row>
    <row r="290" spans="8:8" x14ac:dyDescent="0.25">
      <c r="H290" s="24" t="str">
        <f t="shared" si="9"/>
        <v/>
      </c>
    </row>
    <row r="291" spans="8:8" x14ac:dyDescent="0.25">
      <c r="H291" s="24" t="str">
        <f t="shared" si="9"/>
        <v/>
      </c>
    </row>
    <row r="292" spans="8:8" x14ac:dyDescent="0.25">
      <c r="H292" s="24" t="str">
        <f t="shared" si="9"/>
        <v/>
      </c>
    </row>
    <row r="293" spans="8:8" x14ac:dyDescent="0.25">
      <c r="H293" s="24" t="str">
        <f t="shared" si="9"/>
        <v/>
      </c>
    </row>
    <row r="294" spans="8:8" x14ac:dyDescent="0.25">
      <c r="H294" s="24" t="str">
        <f t="shared" si="9"/>
        <v/>
      </c>
    </row>
    <row r="295" spans="8:8" x14ac:dyDescent="0.25">
      <c r="H295" s="24" t="str">
        <f t="shared" si="9"/>
        <v/>
      </c>
    </row>
    <row r="296" spans="8:8" x14ac:dyDescent="0.25">
      <c r="H296" s="24" t="str">
        <f t="shared" si="9"/>
        <v/>
      </c>
    </row>
    <row r="297" spans="8:8" x14ac:dyDescent="0.25">
      <c r="H297" s="24" t="str">
        <f t="shared" si="9"/>
        <v/>
      </c>
    </row>
    <row r="298" spans="8:8" x14ac:dyDescent="0.25">
      <c r="H298" s="24" t="str">
        <f t="shared" si="9"/>
        <v/>
      </c>
    </row>
    <row r="299" spans="8:8" x14ac:dyDescent="0.25">
      <c r="H299" s="24" t="str">
        <f t="shared" si="9"/>
        <v/>
      </c>
    </row>
    <row r="300" spans="8:8" x14ac:dyDescent="0.25">
      <c r="H300" s="24" t="str">
        <f t="shared" si="9"/>
        <v/>
      </c>
    </row>
    <row r="301" spans="8:8" x14ac:dyDescent="0.25">
      <c r="H301" s="24" t="str">
        <f t="shared" si="9"/>
        <v/>
      </c>
    </row>
    <row r="302" spans="8:8" x14ac:dyDescent="0.25">
      <c r="H302" s="24" t="str">
        <f t="shared" si="9"/>
        <v/>
      </c>
    </row>
  </sheetData>
  <autoFilter ref="A1:H303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0"/>
  <sheetViews>
    <sheetView workbookViewId="0">
      <pane ySplit="1" topLeftCell="A2" activePane="bottomLeft" state="frozen"/>
      <selection pane="bottomLeft" activeCell="A2" sqref="A2:B10"/>
    </sheetView>
  </sheetViews>
  <sheetFormatPr defaultRowHeight="15" x14ac:dyDescent="0.25"/>
  <cols>
    <col min="1" max="1" width="20.140625" style="3" customWidth="1"/>
    <col min="2" max="2" width="10.5703125" style="2" bestFit="1" customWidth="1"/>
    <col min="3" max="3" width="10.85546875" style="2" bestFit="1" customWidth="1"/>
    <col min="4" max="4" width="9.140625" style="4"/>
    <col min="5" max="6" width="4.7109375" customWidth="1"/>
    <col min="7" max="7" width="7.7109375" customWidth="1"/>
    <col min="8" max="8" width="7.42578125" customWidth="1"/>
    <col min="9" max="9" width="8.5703125" style="1" bestFit="1" customWidth="1"/>
    <col min="11" max="13" width="12.7109375" customWidth="1"/>
    <col min="16" max="16" width="11.85546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49</v>
      </c>
      <c r="L1" s="13" t="s">
        <v>50</v>
      </c>
      <c r="M1" s="13" t="s">
        <v>51</v>
      </c>
      <c r="N1" s="13" t="s">
        <v>48</v>
      </c>
      <c r="O1" s="13" t="s">
        <v>52</v>
      </c>
      <c r="P1" s="8" t="s">
        <v>55</v>
      </c>
      <c r="Q1" s="13" t="s">
        <v>53</v>
      </c>
      <c r="R1" s="29" t="s">
        <v>56</v>
      </c>
    </row>
    <row r="2" spans="1:18" x14ac:dyDescent="0.25">
      <c r="A2" s="10" t="s">
        <v>16</v>
      </c>
      <c r="B2" s="5">
        <f>SUMIFS('Phase 2 Tasks'!G:G,'Phase 2 Tasks'!D:D,A2)</f>
        <v>1</v>
      </c>
      <c r="C2" s="5">
        <f>SUMIFS('Phase 2 Tasks'!F:F,'Phase 2 Tasks'!D:D,A2)</f>
        <v>0</v>
      </c>
      <c r="D2" s="11">
        <f>IF(C2+B2&gt;0,B2/(B2+C2),"")</f>
        <v>1</v>
      </c>
      <c r="G2" s="5">
        <f>SUM(B:B)</f>
        <v>30.5</v>
      </c>
      <c r="H2" s="5">
        <f>SUM(C:C)</f>
        <v>0</v>
      </c>
      <c r="I2" s="6">
        <f>IF(H2+G2&gt;0,G2/(G2+H2),"")</f>
        <v>1</v>
      </c>
      <c r="K2" s="16">
        <v>42604</v>
      </c>
      <c r="L2" s="16">
        <f ca="1">TODAY()</f>
        <v>42715</v>
      </c>
      <c r="M2" s="16">
        <v>42667</v>
      </c>
      <c r="N2" s="5">
        <f ca="1">L2-K2</f>
        <v>111</v>
      </c>
      <c r="O2" s="5">
        <f ca="1">M2-L2</f>
        <v>-48</v>
      </c>
      <c r="P2" s="28">
        <f ca="1">N2/(N2+O2)</f>
        <v>1.7619047619047619</v>
      </c>
      <c r="Q2" s="6">
        <f ca="1">I2-P2</f>
        <v>-0.76190476190476186</v>
      </c>
      <c r="R2" s="30">
        <f ca="1">Q2*(N2+O2)</f>
        <v>-48</v>
      </c>
    </row>
    <row r="3" spans="1:18" x14ac:dyDescent="0.25">
      <c r="A3" s="3" t="s">
        <v>18</v>
      </c>
      <c r="B3" s="5">
        <f>SUMIFS('Phase 2 Tasks'!G:G,'Phase 2 Tasks'!D:D,A3)</f>
        <v>0.5</v>
      </c>
      <c r="C3" s="5">
        <f>SUMIFS('Phase 2 Tasks'!F:F,'Phase 2 Tasks'!D:D,A3)</f>
        <v>0</v>
      </c>
      <c r="D3" s="11">
        <f t="shared" ref="D3:D67" si="0">IF(C3+B3&gt;0,B3/(B3+C3),"")</f>
        <v>1</v>
      </c>
    </row>
    <row r="4" spans="1:18" x14ac:dyDescent="0.25">
      <c r="A4" s="3" t="s">
        <v>19</v>
      </c>
      <c r="B4" s="5">
        <f>SUMIFS('Phase 2 Tasks'!G:G,'Phase 2 Tasks'!D:D,A4)</f>
        <v>0.5</v>
      </c>
      <c r="C4" s="5">
        <f>SUMIFS('Phase 2 Tasks'!F:F,'Phase 2 Tasks'!D:D,A4)</f>
        <v>0</v>
      </c>
      <c r="D4" s="11">
        <f t="shared" si="0"/>
        <v>1</v>
      </c>
    </row>
    <row r="5" spans="1:18" x14ac:dyDescent="0.25">
      <c r="A5" s="3" t="s">
        <v>94</v>
      </c>
      <c r="B5" s="5">
        <f>SUMIFS('Phase 2 Tasks'!G:G,'Phase 2 Tasks'!D:D,A5)</f>
        <v>4.5</v>
      </c>
      <c r="C5" s="5">
        <f>SUMIFS('Phase 2 Tasks'!F:F,'Phase 2 Tasks'!D:D,A5)</f>
        <v>0</v>
      </c>
      <c r="D5" s="11">
        <f t="shared" ref="D5" si="1">IF(C5+B5&gt;0,B5/(B5+C5),"")</f>
        <v>1</v>
      </c>
    </row>
    <row r="6" spans="1:18" x14ac:dyDescent="0.25">
      <c r="A6" s="3" t="s">
        <v>87</v>
      </c>
      <c r="B6" s="5">
        <f>SUMIFS('Phase 2 Tasks'!G:G,'Phase 2 Tasks'!D:D,A6)</f>
        <v>6.25</v>
      </c>
      <c r="C6" s="5">
        <f>SUMIFS('Phase 2 Tasks'!F:F,'Phase 2 Tasks'!D:D,A6)</f>
        <v>0</v>
      </c>
      <c r="D6" s="11">
        <f t="shared" si="0"/>
        <v>1</v>
      </c>
    </row>
    <row r="7" spans="1:18" x14ac:dyDescent="0.25">
      <c r="A7" s="3" t="s">
        <v>88</v>
      </c>
      <c r="B7" s="5">
        <f>SUMIFS('Phase 2 Tasks'!G:G,'Phase 2 Tasks'!D:D,A7)</f>
        <v>3.5</v>
      </c>
      <c r="C7" s="5">
        <f>SUMIFS('Phase 2 Tasks'!F:F,'Phase 2 Tasks'!D:D,A7)</f>
        <v>0</v>
      </c>
      <c r="D7" s="11">
        <f t="shared" si="0"/>
        <v>1</v>
      </c>
    </row>
    <row r="8" spans="1:18" x14ac:dyDescent="0.25">
      <c r="A8" s="3" t="s">
        <v>89</v>
      </c>
      <c r="B8" s="5">
        <f>SUMIFS('Phase 2 Tasks'!G:G,'Phase 2 Tasks'!D:D,A8)</f>
        <v>0.75</v>
      </c>
      <c r="C8" s="5">
        <f>SUMIFS('Phase 2 Tasks'!F:F,'Phase 2 Tasks'!D:D,A8)</f>
        <v>0</v>
      </c>
      <c r="D8" s="11">
        <f t="shared" si="0"/>
        <v>1</v>
      </c>
    </row>
    <row r="9" spans="1:18" x14ac:dyDescent="0.25">
      <c r="A9" s="3" t="s">
        <v>22</v>
      </c>
      <c r="B9" s="5">
        <f>SUMIFS('Phase 2 Tasks'!G:G,'Phase 2 Tasks'!D:D,A9)</f>
        <v>10</v>
      </c>
      <c r="C9" s="5">
        <f>SUMIFS('Phase 2 Tasks'!F:F,'Phase 2 Tasks'!D:D,A9)</f>
        <v>0</v>
      </c>
      <c r="D9" s="11">
        <f t="shared" si="0"/>
        <v>1</v>
      </c>
    </row>
    <row r="10" spans="1:18" x14ac:dyDescent="0.25">
      <c r="A10" s="3" t="s">
        <v>21</v>
      </c>
      <c r="B10" s="5">
        <f>SUMIFS('Phase 2 Tasks'!G:G,'Phase 2 Tasks'!D:D,A10)</f>
        <v>3.5</v>
      </c>
      <c r="C10" s="5">
        <f>SUMIFS('Phase 2 Tasks'!F:F,'Phase 2 Tasks'!D:D,A10)</f>
        <v>0</v>
      </c>
      <c r="D10" s="11">
        <f t="shared" si="0"/>
        <v>1</v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si="0"/>
        <v/>
      </c>
    </row>
    <row r="68" spans="4:4" x14ac:dyDescent="0.25">
      <c r="D68" s="11" t="str">
        <f t="shared" ref="D68:D131" si="2">IF(C68+B68&gt;0,B68/(B68+C68),"")</f>
        <v/>
      </c>
    </row>
    <row r="69" spans="4:4" x14ac:dyDescent="0.25">
      <c r="D69" s="11" t="str">
        <f t="shared" si="2"/>
        <v/>
      </c>
    </row>
    <row r="70" spans="4:4" x14ac:dyDescent="0.25">
      <c r="D70" s="11" t="str">
        <f t="shared" si="2"/>
        <v/>
      </c>
    </row>
    <row r="71" spans="4:4" x14ac:dyDescent="0.25">
      <c r="D71" s="11" t="str">
        <f t="shared" si="2"/>
        <v/>
      </c>
    </row>
    <row r="72" spans="4:4" x14ac:dyDescent="0.25">
      <c r="D72" s="11" t="str">
        <f t="shared" si="2"/>
        <v/>
      </c>
    </row>
    <row r="73" spans="4:4" x14ac:dyDescent="0.25">
      <c r="D73" s="11" t="str">
        <f t="shared" si="2"/>
        <v/>
      </c>
    </row>
    <row r="74" spans="4:4" x14ac:dyDescent="0.25">
      <c r="D74" s="11" t="str">
        <f t="shared" si="2"/>
        <v/>
      </c>
    </row>
    <row r="75" spans="4:4" x14ac:dyDescent="0.25">
      <c r="D75" s="11" t="str">
        <f t="shared" si="2"/>
        <v/>
      </c>
    </row>
    <row r="76" spans="4:4" x14ac:dyDescent="0.25">
      <c r="D76" s="11" t="str">
        <f t="shared" si="2"/>
        <v/>
      </c>
    </row>
    <row r="77" spans="4:4" x14ac:dyDescent="0.25">
      <c r="D77" s="11" t="str">
        <f t="shared" si="2"/>
        <v/>
      </c>
    </row>
    <row r="78" spans="4:4" x14ac:dyDescent="0.25">
      <c r="D78" s="11" t="str">
        <f t="shared" si="2"/>
        <v/>
      </c>
    </row>
    <row r="79" spans="4:4" x14ac:dyDescent="0.25">
      <c r="D79" s="11" t="str">
        <f t="shared" si="2"/>
        <v/>
      </c>
    </row>
    <row r="80" spans="4:4" x14ac:dyDescent="0.25">
      <c r="D80" s="11" t="str">
        <f t="shared" si="2"/>
        <v/>
      </c>
    </row>
    <row r="81" spans="4:4" x14ac:dyDescent="0.25">
      <c r="D81" s="11" t="str">
        <f t="shared" si="2"/>
        <v/>
      </c>
    </row>
    <row r="82" spans="4:4" x14ac:dyDescent="0.25">
      <c r="D82" s="11" t="str">
        <f t="shared" si="2"/>
        <v/>
      </c>
    </row>
    <row r="83" spans="4:4" x14ac:dyDescent="0.25">
      <c r="D83" s="11" t="str">
        <f t="shared" si="2"/>
        <v/>
      </c>
    </row>
    <row r="84" spans="4:4" x14ac:dyDescent="0.25">
      <c r="D84" s="11" t="str">
        <f t="shared" si="2"/>
        <v/>
      </c>
    </row>
    <row r="85" spans="4:4" x14ac:dyDescent="0.25">
      <c r="D85" s="11" t="str">
        <f t="shared" si="2"/>
        <v/>
      </c>
    </row>
    <row r="86" spans="4:4" x14ac:dyDescent="0.25">
      <c r="D86" s="11" t="str">
        <f t="shared" si="2"/>
        <v/>
      </c>
    </row>
    <row r="87" spans="4:4" x14ac:dyDescent="0.25">
      <c r="D87" s="11" t="str">
        <f t="shared" si="2"/>
        <v/>
      </c>
    </row>
    <row r="88" spans="4:4" x14ac:dyDescent="0.25">
      <c r="D88" s="11" t="str">
        <f t="shared" si="2"/>
        <v/>
      </c>
    </row>
    <row r="89" spans="4:4" x14ac:dyDescent="0.25">
      <c r="D89" s="11" t="str">
        <f t="shared" si="2"/>
        <v/>
      </c>
    </row>
    <row r="90" spans="4:4" x14ac:dyDescent="0.25">
      <c r="D90" s="11" t="str">
        <f t="shared" si="2"/>
        <v/>
      </c>
    </row>
    <row r="91" spans="4:4" x14ac:dyDescent="0.25">
      <c r="D91" s="11" t="str">
        <f t="shared" si="2"/>
        <v/>
      </c>
    </row>
    <row r="92" spans="4:4" x14ac:dyDescent="0.25">
      <c r="D92" s="11" t="str">
        <f t="shared" si="2"/>
        <v/>
      </c>
    </row>
    <row r="93" spans="4:4" x14ac:dyDescent="0.25">
      <c r="D93" s="11" t="str">
        <f t="shared" si="2"/>
        <v/>
      </c>
    </row>
    <row r="94" spans="4:4" x14ac:dyDescent="0.25">
      <c r="D94" s="11" t="str">
        <f t="shared" si="2"/>
        <v/>
      </c>
    </row>
    <row r="95" spans="4:4" x14ac:dyDescent="0.25">
      <c r="D95" s="11" t="str">
        <f t="shared" si="2"/>
        <v/>
      </c>
    </row>
    <row r="96" spans="4:4" x14ac:dyDescent="0.25">
      <c r="D96" s="11" t="str">
        <f t="shared" si="2"/>
        <v/>
      </c>
    </row>
    <row r="97" spans="4:4" x14ac:dyDescent="0.25">
      <c r="D97" s="11" t="str">
        <f t="shared" si="2"/>
        <v/>
      </c>
    </row>
    <row r="98" spans="4:4" x14ac:dyDescent="0.25">
      <c r="D98" s="11" t="str">
        <f t="shared" si="2"/>
        <v/>
      </c>
    </row>
    <row r="99" spans="4:4" x14ac:dyDescent="0.25">
      <c r="D99" s="11" t="str">
        <f t="shared" si="2"/>
        <v/>
      </c>
    </row>
    <row r="100" spans="4:4" x14ac:dyDescent="0.25">
      <c r="D100" s="11" t="str">
        <f t="shared" si="2"/>
        <v/>
      </c>
    </row>
    <row r="101" spans="4:4" x14ac:dyDescent="0.25">
      <c r="D101" s="11" t="str">
        <f t="shared" si="2"/>
        <v/>
      </c>
    </row>
    <row r="102" spans="4:4" x14ac:dyDescent="0.25">
      <c r="D102" s="11" t="str">
        <f t="shared" si="2"/>
        <v/>
      </c>
    </row>
    <row r="103" spans="4:4" x14ac:dyDescent="0.25">
      <c r="D103" s="11" t="str">
        <f t="shared" si="2"/>
        <v/>
      </c>
    </row>
    <row r="104" spans="4:4" x14ac:dyDescent="0.25">
      <c r="D104" s="11" t="str">
        <f t="shared" si="2"/>
        <v/>
      </c>
    </row>
    <row r="105" spans="4:4" x14ac:dyDescent="0.25">
      <c r="D105" s="11" t="str">
        <f t="shared" si="2"/>
        <v/>
      </c>
    </row>
    <row r="106" spans="4:4" x14ac:dyDescent="0.25">
      <c r="D106" s="11" t="str">
        <f t="shared" si="2"/>
        <v/>
      </c>
    </row>
    <row r="107" spans="4:4" x14ac:dyDescent="0.25">
      <c r="D107" s="11" t="str">
        <f t="shared" si="2"/>
        <v/>
      </c>
    </row>
    <row r="108" spans="4:4" x14ac:dyDescent="0.25">
      <c r="D108" s="11" t="str">
        <f t="shared" si="2"/>
        <v/>
      </c>
    </row>
    <row r="109" spans="4:4" x14ac:dyDescent="0.25">
      <c r="D109" s="11" t="str">
        <f t="shared" si="2"/>
        <v/>
      </c>
    </row>
    <row r="110" spans="4:4" x14ac:dyDescent="0.25">
      <c r="D110" s="11" t="str">
        <f t="shared" si="2"/>
        <v/>
      </c>
    </row>
    <row r="111" spans="4:4" x14ac:dyDescent="0.25">
      <c r="D111" s="11" t="str">
        <f t="shared" si="2"/>
        <v/>
      </c>
    </row>
    <row r="112" spans="4:4" x14ac:dyDescent="0.25">
      <c r="D112" s="11" t="str">
        <f t="shared" si="2"/>
        <v/>
      </c>
    </row>
    <row r="113" spans="4:4" x14ac:dyDescent="0.25">
      <c r="D113" s="11" t="str">
        <f t="shared" si="2"/>
        <v/>
      </c>
    </row>
    <row r="114" spans="4:4" x14ac:dyDescent="0.25">
      <c r="D114" s="11" t="str">
        <f t="shared" si="2"/>
        <v/>
      </c>
    </row>
    <row r="115" spans="4:4" x14ac:dyDescent="0.25">
      <c r="D115" s="11" t="str">
        <f t="shared" si="2"/>
        <v/>
      </c>
    </row>
    <row r="116" spans="4:4" x14ac:dyDescent="0.25">
      <c r="D116" s="11" t="str">
        <f t="shared" si="2"/>
        <v/>
      </c>
    </row>
    <row r="117" spans="4:4" x14ac:dyDescent="0.25">
      <c r="D117" s="11" t="str">
        <f t="shared" si="2"/>
        <v/>
      </c>
    </row>
    <row r="118" spans="4:4" x14ac:dyDescent="0.25">
      <c r="D118" s="11" t="str">
        <f t="shared" si="2"/>
        <v/>
      </c>
    </row>
    <row r="119" spans="4:4" x14ac:dyDescent="0.25">
      <c r="D119" s="11" t="str">
        <f t="shared" si="2"/>
        <v/>
      </c>
    </row>
    <row r="120" spans="4:4" x14ac:dyDescent="0.25">
      <c r="D120" s="11" t="str">
        <f t="shared" si="2"/>
        <v/>
      </c>
    </row>
    <row r="121" spans="4:4" x14ac:dyDescent="0.25">
      <c r="D121" s="11" t="str">
        <f t="shared" si="2"/>
        <v/>
      </c>
    </row>
    <row r="122" spans="4:4" x14ac:dyDescent="0.25">
      <c r="D122" s="11" t="str">
        <f t="shared" si="2"/>
        <v/>
      </c>
    </row>
    <row r="123" spans="4:4" x14ac:dyDescent="0.25">
      <c r="D123" s="11" t="str">
        <f t="shared" si="2"/>
        <v/>
      </c>
    </row>
    <row r="124" spans="4:4" x14ac:dyDescent="0.25">
      <c r="D124" s="11" t="str">
        <f t="shared" si="2"/>
        <v/>
      </c>
    </row>
    <row r="125" spans="4:4" x14ac:dyDescent="0.25">
      <c r="D125" s="11" t="str">
        <f t="shared" si="2"/>
        <v/>
      </c>
    </row>
    <row r="126" spans="4:4" x14ac:dyDescent="0.25">
      <c r="D126" s="11" t="str">
        <f t="shared" si="2"/>
        <v/>
      </c>
    </row>
    <row r="127" spans="4:4" x14ac:dyDescent="0.25">
      <c r="D127" s="11" t="str">
        <f t="shared" si="2"/>
        <v/>
      </c>
    </row>
    <row r="128" spans="4:4" x14ac:dyDescent="0.25">
      <c r="D128" s="11" t="str">
        <f t="shared" si="2"/>
        <v/>
      </c>
    </row>
    <row r="129" spans="4:4" x14ac:dyDescent="0.25">
      <c r="D129" s="11" t="str">
        <f t="shared" si="2"/>
        <v/>
      </c>
    </row>
    <row r="130" spans="4:4" x14ac:dyDescent="0.25">
      <c r="D130" s="11" t="str">
        <f t="shared" si="2"/>
        <v/>
      </c>
    </row>
    <row r="131" spans="4:4" x14ac:dyDescent="0.25">
      <c r="D131" s="11" t="str">
        <f t="shared" si="2"/>
        <v/>
      </c>
    </row>
    <row r="132" spans="4:4" x14ac:dyDescent="0.25">
      <c r="D132" s="11" t="str">
        <f t="shared" ref="D132:D172" si="3">IF(C132+B132&gt;0,B132/(B132+C132),"")</f>
        <v/>
      </c>
    </row>
    <row r="133" spans="4:4" x14ac:dyDescent="0.25">
      <c r="D133" s="11" t="str">
        <f t="shared" si="3"/>
        <v/>
      </c>
    </row>
    <row r="134" spans="4:4" x14ac:dyDescent="0.25">
      <c r="D134" s="11" t="str">
        <f t="shared" si="3"/>
        <v/>
      </c>
    </row>
    <row r="135" spans="4:4" x14ac:dyDescent="0.25">
      <c r="D135" s="11" t="str">
        <f t="shared" si="3"/>
        <v/>
      </c>
    </row>
    <row r="136" spans="4:4" x14ac:dyDescent="0.25">
      <c r="D136" s="11" t="str">
        <f t="shared" si="3"/>
        <v/>
      </c>
    </row>
    <row r="137" spans="4:4" x14ac:dyDescent="0.25">
      <c r="D137" s="11" t="str">
        <f t="shared" si="3"/>
        <v/>
      </c>
    </row>
    <row r="138" spans="4:4" x14ac:dyDescent="0.25">
      <c r="D138" s="11" t="str">
        <f t="shared" si="3"/>
        <v/>
      </c>
    </row>
    <row r="139" spans="4:4" x14ac:dyDescent="0.25">
      <c r="D139" s="11" t="str">
        <f t="shared" si="3"/>
        <v/>
      </c>
    </row>
    <row r="140" spans="4:4" x14ac:dyDescent="0.25">
      <c r="D140" s="11" t="str">
        <f t="shared" si="3"/>
        <v/>
      </c>
    </row>
    <row r="141" spans="4:4" x14ac:dyDescent="0.25">
      <c r="D141" s="11" t="str">
        <f t="shared" si="3"/>
        <v/>
      </c>
    </row>
    <row r="142" spans="4:4" x14ac:dyDescent="0.25">
      <c r="D142" s="11" t="str">
        <f t="shared" si="3"/>
        <v/>
      </c>
    </row>
    <row r="143" spans="4:4" x14ac:dyDescent="0.25">
      <c r="D143" s="11" t="str">
        <f t="shared" si="3"/>
        <v/>
      </c>
    </row>
    <row r="144" spans="4:4" x14ac:dyDescent="0.25">
      <c r="D144" s="11" t="str">
        <f t="shared" si="3"/>
        <v/>
      </c>
    </row>
    <row r="145" spans="4:4" x14ac:dyDescent="0.25">
      <c r="D145" s="11" t="str">
        <f t="shared" si="3"/>
        <v/>
      </c>
    </row>
    <row r="146" spans="4:4" x14ac:dyDescent="0.25">
      <c r="D146" s="11" t="str">
        <f t="shared" si="3"/>
        <v/>
      </c>
    </row>
    <row r="147" spans="4:4" x14ac:dyDescent="0.25">
      <c r="D147" s="11" t="str">
        <f t="shared" si="3"/>
        <v/>
      </c>
    </row>
    <row r="148" spans="4:4" x14ac:dyDescent="0.25">
      <c r="D148" s="11" t="str">
        <f t="shared" si="3"/>
        <v/>
      </c>
    </row>
    <row r="149" spans="4:4" x14ac:dyDescent="0.25">
      <c r="D149" s="11" t="str">
        <f t="shared" si="3"/>
        <v/>
      </c>
    </row>
    <row r="150" spans="4:4" x14ac:dyDescent="0.25">
      <c r="D150" s="11" t="str">
        <f t="shared" si="3"/>
        <v/>
      </c>
    </row>
    <row r="151" spans="4:4" x14ac:dyDescent="0.25">
      <c r="D151" s="11" t="str">
        <f t="shared" si="3"/>
        <v/>
      </c>
    </row>
    <row r="152" spans="4:4" x14ac:dyDescent="0.25">
      <c r="D152" s="11" t="str">
        <f t="shared" si="3"/>
        <v/>
      </c>
    </row>
    <row r="153" spans="4:4" x14ac:dyDescent="0.25">
      <c r="D153" s="11" t="str">
        <f t="shared" si="3"/>
        <v/>
      </c>
    </row>
    <row r="154" spans="4:4" x14ac:dyDescent="0.25">
      <c r="D154" s="11" t="str">
        <f t="shared" si="3"/>
        <v/>
      </c>
    </row>
    <row r="155" spans="4:4" x14ac:dyDescent="0.25">
      <c r="D155" s="11" t="str">
        <f t="shared" si="3"/>
        <v/>
      </c>
    </row>
    <row r="156" spans="4:4" x14ac:dyDescent="0.25">
      <c r="D156" s="11" t="str">
        <f t="shared" si="3"/>
        <v/>
      </c>
    </row>
    <row r="157" spans="4:4" x14ac:dyDescent="0.25">
      <c r="D157" s="11" t="str">
        <f t="shared" si="3"/>
        <v/>
      </c>
    </row>
    <row r="158" spans="4:4" x14ac:dyDescent="0.25">
      <c r="D158" s="11" t="str">
        <f t="shared" si="3"/>
        <v/>
      </c>
    </row>
    <row r="159" spans="4:4" x14ac:dyDescent="0.25">
      <c r="D159" s="11" t="str">
        <f t="shared" si="3"/>
        <v/>
      </c>
    </row>
    <row r="160" spans="4:4" x14ac:dyDescent="0.25">
      <c r="D160" s="11" t="str">
        <f t="shared" si="3"/>
        <v/>
      </c>
    </row>
    <row r="161" spans="4:4" x14ac:dyDescent="0.25">
      <c r="D161" s="11" t="str">
        <f t="shared" si="3"/>
        <v/>
      </c>
    </row>
    <row r="162" spans="4:4" x14ac:dyDescent="0.25">
      <c r="D162" s="11" t="str">
        <f t="shared" si="3"/>
        <v/>
      </c>
    </row>
    <row r="163" spans="4:4" x14ac:dyDescent="0.25">
      <c r="D163" s="11" t="str">
        <f t="shared" si="3"/>
        <v/>
      </c>
    </row>
    <row r="164" spans="4:4" x14ac:dyDescent="0.25">
      <c r="D164" s="11" t="str">
        <f t="shared" si="3"/>
        <v/>
      </c>
    </row>
    <row r="165" spans="4:4" x14ac:dyDescent="0.25">
      <c r="D165" s="11" t="str">
        <f t="shared" si="3"/>
        <v/>
      </c>
    </row>
    <row r="166" spans="4:4" x14ac:dyDescent="0.25">
      <c r="D166" s="11" t="str">
        <f t="shared" si="3"/>
        <v/>
      </c>
    </row>
    <row r="167" spans="4:4" x14ac:dyDescent="0.25">
      <c r="D167" s="11" t="str">
        <f t="shared" si="3"/>
        <v/>
      </c>
    </row>
    <row r="168" spans="4:4" x14ac:dyDescent="0.25">
      <c r="D168" s="11" t="str">
        <f t="shared" si="3"/>
        <v/>
      </c>
    </row>
    <row r="169" spans="4:4" x14ac:dyDescent="0.25">
      <c r="D169" s="11" t="str">
        <f t="shared" si="3"/>
        <v/>
      </c>
    </row>
    <row r="170" spans="4:4" x14ac:dyDescent="0.25">
      <c r="D170" s="11" t="str">
        <f t="shared" si="3"/>
        <v/>
      </c>
    </row>
    <row r="171" spans="4:4" x14ac:dyDescent="0.25">
      <c r="D171" s="11" t="str">
        <f t="shared" si="3"/>
        <v/>
      </c>
    </row>
    <row r="172" spans="4:4" x14ac:dyDescent="0.25">
      <c r="D172" s="11" t="str">
        <f t="shared" si="3"/>
        <v/>
      </c>
    </row>
    <row r="173" spans="4:4" x14ac:dyDescent="0.25">
      <c r="D173" s="4" t="str">
        <f t="shared" ref="D173:D236" si="4">IF(C173&gt;0,B173/(B173+C173),"")</f>
        <v/>
      </c>
    </row>
    <row r="174" spans="4:4" x14ac:dyDescent="0.25">
      <c r="D174" s="4" t="str">
        <f t="shared" si="4"/>
        <v/>
      </c>
    </row>
    <row r="175" spans="4:4" x14ac:dyDescent="0.25">
      <c r="D175" s="4" t="str">
        <f t="shared" si="4"/>
        <v/>
      </c>
    </row>
    <row r="176" spans="4:4" x14ac:dyDescent="0.25">
      <c r="D176" s="4" t="str">
        <f t="shared" si="4"/>
        <v/>
      </c>
    </row>
    <row r="177" spans="4:4" x14ac:dyDescent="0.25">
      <c r="D177" s="4" t="str">
        <f t="shared" si="4"/>
        <v/>
      </c>
    </row>
    <row r="178" spans="4:4" x14ac:dyDescent="0.25">
      <c r="D178" s="4" t="str">
        <f t="shared" si="4"/>
        <v/>
      </c>
    </row>
    <row r="179" spans="4:4" x14ac:dyDescent="0.25">
      <c r="D179" s="4" t="str">
        <f t="shared" si="4"/>
        <v/>
      </c>
    </row>
    <row r="180" spans="4:4" x14ac:dyDescent="0.25">
      <c r="D180" s="4" t="str">
        <f t="shared" si="4"/>
        <v/>
      </c>
    </row>
    <row r="181" spans="4:4" x14ac:dyDescent="0.25">
      <c r="D181" s="4" t="str">
        <f t="shared" si="4"/>
        <v/>
      </c>
    </row>
    <row r="182" spans="4:4" x14ac:dyDescent="0.25">
      <c r="D182" s="4" t="str">
        <f t="shared" si="4"/>
        <v/>
      </c>
    </row>
    <row r="183" spans="4:4" x14ac:dyDescent="0.25">
      <c r="D183" s="4" t="str">
        <f t="shared" si="4"/>
        <v/>
      </c>
    </row>
    <row r="184" spans="4:4" x14ac:dyDescent="0.25">
      <c r="D184" s="4" t="str">
        <f t="shared" si="4"/>
        <v/>
      </c>
    </row>
    <row r="185" spans="4:4" x14ac:dyDescent="0.25">
      <c r="D185" s="4" t="str">
        <f t="shared" si="4"/>
        <v/>
      </c>
    </row>
    <row r="186" spans="4:4" x14ac:dyDescent="0.25">
      <c r="D186" s="4" t="str">
        <f t="shared" si="4"/>
        <v/>
      </c>
    </row>
    <row r="187" spans="4:4" x14ac:dyDescent="0.25">
      <c r="D187" s="4" t="str">
        <f t="shared" si="4"/>
        <v/>
      </c>
    </row>
    <row r="188" spans="4:4" x14ac:dyDescent="0.25">
      <c r="D188" s="4" t="str">
        <f t="shared" si="4"/>
        <v/>
      </c>
    </row>
    <row r="189" spans="4:4" x14ac:dyDescent="0.25">
      <c r="D189" s="4" t="str">
        <f t="shared" si="4"/>
        <v/>
      </c>
    </row>
    <row r="190" spans="4:4" x14ac:dyDescent="0.25">
      <c r="D190" s="4" t="str">
        <f t="shared" si="4"/>
        <v/>
      </c>
    </row>
    <row r="191" spans="4:4" x14ac:dyDescent="0.25">
      <c r="D191" s="4" t="str">
        <f t="shared" si="4"/>
        <v/>
      </c>
    </row>
    <row r="192" spans="4:4" x14ac:dyDescent="0.25">
      <c r="D192" s="4" t="str">
        <f t="shared" si="4"/>
        <v/>
      </c>
    </row>
    <row r="193" spans="4:4" x14ac:dyDescent="0.25">
      <c r="D193" s="4" t="str">
        <f t="shared" si="4"/>
        <v/>
      </c>
    </row>
    <row r="194" spans="4:4" x14ac:dyDescent="0.25">
      <c r="D194" s="4" t="str">
        <f t="shared" si="4"/>
        <v/>
      </c>
    </row>
    <row r="195" spans="4:4" x14ac:dyDescent="0.25">
      <c r="D195" s="4" t="str">
        <f t="shared" si="4"/>
        <v/>
      </c>
    </row>
    <row r="196" spans="4:4" x14ac:dyDescent="0.25">
      <c r="D196" s="4" t="str">
        <f t="shared" si="4"/>
        <v/>
      </c>
    </row>
    <row r="197" spans="4:4" x14ac:dyDescent="0.25">
      <c r="D197" s="4" t="str">
        <f t="shared" si="4"/>
        <v/>
      </c>
    </row>
    <row r="198" spans="4:4" x14ac:dyDescent="0.25">
      <c r="D198" s="4" t="str">
        <f t="shared" si="4"/>
        <v/>
      </c>
    </row>
    <row r="199" spans="4:4" x14ac:dyDescent="0.25">
      <c r="D199" s="4" t="str">
        <f t="shared" si="4"/>
        <v/>
      </c>
    </row>
    <row r="200" spans="4:4" x14ac:dyDescent="0.25">
      <c r="D200" s="4" t="str">
        <f t="shared" si="4"/>
        <v/>
      </c>
    </row>
    <row r="201" spans="4:4" x14ac:dyDescent="0.25">
      <c r="D201" s="4" t="str">
        <f t="shared" si="4"/>
        <v/>
      </c>
    </row>
    <row r="202" spans="4:4" x14ac:dyDescent="0.25">
      <c r="D202" s="4" t="str">
        <f t="shared" si="4"/>
        <v/>
      </c>
    </row>
    <row r="203" spans="4:4" x14ac:dyDescent="0.25">
      <c r="D203" s="4" t="str">
        <f t="shared" si="4"/>
        <v/>
      </c>
    </row>
    <row r="204" spans="4:4" x14ac:dyDescent="0.25">
      <c r="D204" s="4" t="str">
        <f t="shared" si="4"/>
        <v/>
      </c>
    </row>
    <row r="205" spans="4:4" x14ac:dyDescent="0.25">
      <c r="D205" s="4" t="str">
        <f t="shared" si="4"/>
        <v/>
      </c>
    </row>
    <row r="206" spans="4:4" x14ac:dyDescent="0.25">
      <c r="D206" s="4" t="str">
        <f t="shared" si="4"/>
        <v/>
      </c>
    </row>
    <row r="207" spans="4:4" x14ac:dyDescent="0.25">
      <c r="D207" s="4" t="str">
        <f t="shared" si="4"/>
        <v/>
      </c>
    </row>
    <row r="208" spans="4:4" x14ac:dyDescent="0.25">
      <c r="D208" s="4" t="str">
        <f t="shared" si="4"/>
        <v/>
      </c>
    </row>
    <row r="209" spans="4:4" x14ac:dyDescent="0.25">
      <c r="D209" s="4" t="str">
        <f t="shared" si="4"/>
        <v/>
      </c>
    </row>
    <row r="210" spans="4:4" x14ac:dyDescent="0.25">
      <c r="D210" s="4" t="str">
        <f t="shared" si="4"/>
        <v/>
      </c>
    </row>
    <row r="211" spans="4:4" x14ac:dyDescent="0.25">
      <c r="D211" s="4" t="str">
        <f t="shared" si="4"/>
        <v/>
      </c>
    </row>
    <row r="212" spans="4:4" x14ac:dyDescent="0.25">
      <c r="D212" s="4" t="str">
        <f t="shared" si="4"/>
        <v/>
      </c>
    </row>
    <row r="213" spans="4:4" x14ac:dyDescent="0.25">
      <c r="D213" s="4" t="str">
        <f t="shared" si="4"/>
        <v/>
      </c>
    </row>
    <row r="214" spans="4:4" x14ac:dyDescent="0.25">
      <c r="D214" s="4" t="str">
        <f t="shared" si="4"/>
        <v/>
      </c>
    </row>
    <row r="215" spans="4:4" x14ac:dyDescent="0.25">
      <c r="D215" s="4" t="str">
        <f t="shared" si="4"/>
        <v/>
      </c>
    </row>
    <row r="216" spans="4:4" x14ac:dyDescent="0.25">
      <c r="D216" s="4" t="str">
        <f t="shared" si="4"/>
        <v/>
      </c>
    </row>
    <row r="217" spans="4:4" x14ac:dyDescent="0.25">
      <c r="D217" s="4" t="str">
        <f t="shared" si="4"/>
        <v/>
      </c>
    </row>
    <row r="218" spans="4:4" x14ac:dyDescent="0.25">
      <c r="D218" s="4" t="str">
        <f t="shared" si="4"/>
        <v/>
      </c>
    </row>
    <row r="219" spans="4:4" x14ac:dyDescent="0.25">
      <c r="D219" s="4" t="str">
        <f t="shared" si="4"/>
        <v/>
      </c>
    </row>
    <row r="220" spans="4:4" x14ac:dyDescent="0.25">
      <c r="D220" s="4" t="str">
        <f t="shared" si="4"/>
        <v/>
      </c>
    </row>
    <row r="221" spans="4:4" x14ac:dyDescent="0.25">
      <c r="D221" s="4" t="str">
        <f t="shared" si="4"/>
        <v/>
      </c>
    </row>
    <row r="222" spans="4:4" x14ac:dyDescent="0.25">
      <c r="D222" s="4" t="str">
        <f t="shared" si="4"/>
        <v/>
      </c>
    </row>
    <row r="223" spans="4:4" x14ac:dyDescent="0.25">
      <c r="D223" s="4" t="str">
        <f t="shared" si="4"/>
        <v/>
      </c>
    </row>
    <row r="224" spans="4:4" x14ac:dyDescent="0.25">
      <c r="D224" s="4" t="str">
        <f t="shared" si="4"/>
        <v/>
      </c>
    </row>
    <row r="225" spans="4:4" x14ac:dyDescent="0.25">
      <c r="D225" s="4" t="str">
        <f t="shared" si="4"/>
        <v/>
      </c>
    </row>
    <row r="226" spans="4:4" x14ac:dyDescent="0.25">
      <c r="D226" s="4" t="str">
        <f t="shared" si="4"/>
        <v/>
      </c>
    </row>
    <row r="227" spans="4:4" x14ac:dyDescent="0.25">
      <c r="D227" s="4" t="str">
        <f t="shared" si="4"/>
        <v/>
      </c>
    </row>
    <row r="228" spans="4:4" x14ac:dyDescent="0.25">
      <c r="D228" s="4" t="str">
        <f t="shared" si="4"/>
        <v/>
      </c>
    </row>
    <row r="229" spans="4:4" x14ac:dyDescent="0.25">
      <c r="D229" s="4" t="str">
        <f t="shared" si="4"/>
        <v/>
      </c>
    </row>
    <row r="230" spans="4:4" x14ac:dyDescent="0.25">
      <c r="D230" s="4" t="str">
        <f t="shared" si="4"/>
        <v/>
      </c>
    </row>
    <row r="231" spans="4:4" x14ac:dyDescent="0.25">
      <c r="D231" s="4" t="str">
        <f t="shared" si="4"/>
        <v/>
      </c>
    </row>
    <row r="232" spans="4:4" x14ac:dyDescent="0.25">
      <c r="D232" s="4" t="str">
        <f t="shared" si="4"/>
        <v/>
      </c>
    </row>
    <row r="233" spans="4:4" x14ac:dyDescent="0.25">
      <c r="D233" s="4" t="str">
        <f t="shared" si="4"/>
        <v/>
      </c>
    </row>
    <row r="234" spans="4:4" x14ac:dyDescent="0.25">
      <c r="D234" s="4" t="str">
        <f t="shared" si="4"/>
        <v/>
      </c>
    </row>
    <row r="235" spans="4:4" x14ac:dyDescent="0.25">
      <c r="D235" s="4" t="str">
        <f t="shared" si="4"/>
        <v/>
      </c>
    </row>
    <row r="236" spans="4:4" x14ac:dyDescent="0.25">
      <c r="D236" s="4" t="str">
        <f t="shared" si="4"/>
        <v/>
      </c>
    </row>
    <row r="237" spans="4:4" x14ac:dyDescent="0.25">
      <c r="D237" s="4" t="str">
        <f t="shared" ref="D237:D290" si="5">IF(C237&gt;0,B237/(B237+C237),"")</f>
        <v/>
      </c>
    </row>
    <row r="238" spans="4:4" x14ac:dyDescent="0.25">
      <c r="D238" s="4" t="str">
        <f t="shared" si="5"/>
        <v/>
      </c>
    </row>
    <row r="239" spans="4:4" x14ac:dyDescent="0.25">
      <c r="D239" s="4" t="str">
        <f t="shared" si="5"/>
        <v/>
      </c>
    </row>
    <row r="240" spans="4:4" x14ac:dyDescent="0.25">
      <c r="D240" s="4" t="str">
        <f t="shared" si="5"/>
        <v/>
      </c>
    </row>
    <row r="241" spans="4:4" x14ac:dyDescent="0.25">
      <c r="D241" s="4" t="str">
        <f t="shared" si="5"/>
        <v/>
      </c>
    </row>
    <row r="242" spans="4:4" x14ac:dyDescent="0.25">
      <c r="D242" s="4" t="str">
        <f t="shared" si="5"/>
        <v/>
      </c>
    </row>
    <row r="243" spans="4:4" x14ac:dyDescent="0.25">
      <c r="D243" s="4" t="str">
        <f t="shared" si="5"/>
        <v/>
      </c>
    </row>
    <row r="244" spans="4:4" x14ac:dyDescent="0.25">
      <c r="D244" s="4" t="str">
        <f t="shared" si="5"/>
        <v/>
      </c>
    </row>
    <row r="245" spans="4:4" x14ac:dyDescent="0.25">
      <c r="D245" s="4" t="str">
        <f t="shared" si="5"/>
        <v/>
      </c>
    </row>
    <row r="246" spans="4:4" x14ac:dyDescent="0.25">
      <c r="D246" s="4" t="str">
        <f t="shared" si="5"/>
        <v/>
      </c>
    </row>
    <row r="247" spans="4:4" x14ac:dyDescent="0.25">
      <c r="D247" s="4" t="str">
        <f t="shared" si="5"/>
        <v/>
      </c>
    </row>
    <row r="248" spans="4:4" x14ac:dyDescent="0.25">
      <c r="D248" s="4" t="str">
        <f t="shared" si="5"/>
        <v/>
      </c>
    </row>
    <row r="249" spans="4:4" x14ac:dyDescent="0.25">
      <c r="D249" s="4" t="str">
        <f t="shared" si="5"/>
        <v/>
      </c>
    </row>
    <row r="250" spans="4:4" x14ac:dyDescent="0.25">
      <c r="D250" s="4" t="str">
        <f t="shared" si="5"/>
        <v/>
      </c>
    </row>
    <row r="251" spans="4:4" x14ac:dyDescent="0.25">
      <c r="D251" s="4" t="str">
        <f t="shared" si="5"/>
        <v/>
      </c>
    </row>
    <row r="252" spans="4:4" x14ac:dyDescent="0.25">
      <c r="D252" s="4" t="str">
        <f t="shared" si="5"/>
        <v/>
      </c>
    </row>
    <row r="253" spans="4:4" x14ac:dyDescent="0.25">
      <c r="D253" s="4" t="str">
        <f t="shared" si="5"/>
        <v/>
      </c>
    </row>
    <row r="254" spans="4:4" x14ac:dyDescent="0.25">
      <c r="D254" s="4" t="str">
        <f t="shared" si="5"/>
        <v/>
      </c>
    </row>
    <row r="255" spans="4:4" x14ac:dyDescent="0.25">
      <c r="D255" s="4" t="str">
        <f t="shared" si="5"/>
        <v/>
      </c>
    </row>
    <row r="256" spans="4:4" x14ac:dyDescent="0.25">
      <c r="D256" s="4" t="str">
        <f t="shared" si="5"/>
        <v/>
      </c>
    </row>
    <row r="257" spans="4:4" x14ac:dyDescent="0.25">
      <c r="D257" s="4" t="str">
        <f t="shared" si="5"/>
        <v/>
      </c>
    </row>
    <row r="258" spans="4:4" x14ac:dyDescent="0.25">
      <c r="D258" s="4" t="str">
        <f t="shared" si="5"/>
        <v/>
      </c>
    </row>
    <row r="259" spans="4:4" x14ac:dyDescent="0.25">
      <c r="D259" s="4" t="str">
        <f t="shared" si="5"/>
        <v/>
      </c>
    </row>
    <row r="260" spans="4:4" x14ac:dyDescent="0.25">
      <c r="D260" s="4" t="str">
        <f t="shared" si="5"/>
        <v/>
      </c>
    </row>
    <row r="261" spans="4:4" x14ac:dyDescent="0.25">
      <c r="D261" s="4" t="str">
        <f t="shared" si="5"/>
        <v/>
      </c>
    </row>
    <row r="262" spans="4:4" x14ac:dyDescent="0.25">
      <c r="D262" s="4" t="str">
        <f t="shared" si="5"/>
        <v/>
      </c>
    </row>
    <row r="263" spans="4:4" x14ac:dyDescent="0.25">
      <c r="D263" s="4" t="str">
        <f t="shared" si="5"/>
        <v/>
      </c>
    </row>
    <row r="264" spans="4:4" x14ac:dyDescent="0.25">
      <c r="D264" s="4" t="str">
        <f t="shared" si="5"/>
        <v/>
      </c>
    </row>
    <row r="265" spans="4:4" x14ac:dyDescent="0.25">
      <c r="D265" s="4" t="str">
        <f t="shared" si="5"/>
        <v/>
      </c>
    </row>
    <row r="266" spans="4:4" x14ac:dyDescent="0.25">
      <c r="D266" s="4" t="str">
        <f t="shared" si="5"/>
        <v/>
      </c>
    </row>
    <row r="267" spans="4:4" x14ac:dyDescent="0.25">
      <c r="D267" s="4" t="str">
        <f t="shared" si="5"/>
        <v/>
      </c>
    </row>
    <row r="268" spans="4:4" x14ac:dyDescent="0.25">
      <c r="D268" s="4" t="str">
        <f t="shared" si="5"/>
        <v/>
      </c>
    </row>
    <row r="269" spans="4:4" x14ac:dyDescent="0.25">
      <c r="D269" s="4" t="str">
        <f t="shared" si="5"/>
        <v/>
      </c>
    </row>
    <row r="270" spans="4:4" x14ac:dyDescent="0.25">
      <c r="D270" s="4" t="str">
        <f t="shared" si="5"/>
        <v/>
      </c>
    </row>
    <row r="271" spans="4:4" x14ac:dyDescent="0.25">
      <c r="D271" s="4" t="str">
        <f t="shared" si="5"/>
        <v/>
      </c>
    </row>
    <row r="272" spans="4:4" x14ac:dyDescent="0.25">
      <c r="D272" s="4" t="str">
        <f t="shared" si="5"/>
        <v/>
      </c>
    </row>
    <row r="273" spans="4:4" x14ac:dyDescent="0.25">
      <c r="D273" s="4" t="str">
        <f t="shared" si="5"/>
        <v/>
      </c>
    </row>
    <row r="274" spans="4:4" x14ac:dyDescent="0.25">
      <c r="D274" s="4" t="str">
        <f t="shared" si="5"/>
        <v/>
      </c>
    </row>
    <row r="275" spans="4:4" x14ac:dyDescent="0.25">
      <c r="D275" s="4" t="str">
        <f t="shared" si="5"/>
        <v/>
      </c>
    </row>
    <row r="276" spans="4:4" x14ac:dyDescent="0.25">
      <c r="D276" s="4" t="str">
        <f t="shared" si="5"/>
        <v/>
      </c>
    </row>
    <row r="277" spans="4:4" x14ac:dyDescent="0.25">
      <c r="D277" s="4" t="str">
        <f t="shared" si="5"/>
        <v/>
      </c>
    </row>
    <row r="278" spans="4:4" x14ac:dyDescent="0.25">
      <c r="D278" s="4" t="str">
        <f t="shared" si="5"/>
        <v/>
      </c>
    </row>
    <row r="279" spans="4:4" x14ac:dyDescent="0.25">
      <c r="D279" s="4" t="str">
        <f t="shared" si="5"/>
        <v/>
      </c>
    </row>
    <row r="280" spans="4:4" x14ac:dyDescent="0.25">
      <c r="D280" s="4" t="str">
        <f t="shared" si="5"/>
        <v/>
      </c>
    </row>
    <row r="281" spans="4:4" x14ac:dyDescent="0.25">
      <c r="D281" s="4" t="str">
        <f t="shared" si="5"/>
        <v/>
      </c>
    </row>
    <row r="282" spans="4:4" x14ac:dyDescent="0.25">
      <c r="D282" s="4" t="str">
        <f t="shared" si="5"/>
        <v/>
      </c>
    </row>
    <row r="283" spans="4:4" x14ac:dyDescent="0.25">
      <c r="D283" s="4" t="str">
        <f t="shared" si="5"/>
        <v/>
      </c>
    </row>
    <row r="284" spans="4:4" x14ac:dyDescent="0.25">
      <c r="D284" s="4" t="str">
        <f t="shared" si="5"/>
        <v/>
      </c>
    </row>
    <row r="285" spans="4:4" x14ac:dyDescent="0.25">
      <c r="D285" s="4" t="str">
        <f t="shared" si="5"/>
        <v/>
      </c>
    </row>
    <row r="286" spans="4:4" x14ac:dyDescent="0.25">
      <c r="D286" s="4" t="str">
        <f t="shared" si="5"/>
        <v/>
      </c>
    </row>
    <row r="287" spans="4:4" x14ac:dyDescent="0.25">
      <c r="D287" s="4" t="str">
        <f t="shared" si="5"/>
        <v/>
      </c>
    </row>
    <row r="288" spans="4:4" x14ac:dyDescent="0.25">
      <c r="D288" s="4" t="str">
        <f t="shared" si="5"/>
        <v/>
      </c>
    </row>
    <row r="289" spans="4:4" x14ac:dyDescent="0.25">
      <c r="D289" s="4" t="str">
        <f t="shared" si="5"/>
        <v/>
      </c>
    </row>
    <row r="290" spans="4:4" x14ac:dyDescent="0.25">
      <c r="D290" s="4" t="str">
        <f t="shared" si="5"/>
        <v/>
      </c>
    </row>
  </sheetData>
  <conditionalFormatting sqref="Q2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R2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pane ySplit="1" topLeftCell="A2" activePane="bottomLeft" state="frozen"/>
      <selection pane="bottomLeft" activeCell="F21" sqref="F21"/>
    </sheetView>
  </sheetViews>
  <sheetFormatPr defaultRowHeight="15" x14ac:dyDescent="0.25"/>
  <cols>
    <col min="1" max="1" width="42.42578125" style="3" bestFit="1" customWidth="1"/>
    <col min="2" max="2" width="11.7109375" style="20" customWidth="1"/>
    <col min="3" max="3" width="12.42578125" style="23" customWidth="1"/>
    <col min="4" max="4" width="23.85546875" style="2" customWidth="1"/>
    <col min="5" max="7" width="10.7109375" style="23" customWidth="1"/>
    <col min="8" max="8" width="10.7109375" style="24" customWidth="1"/>
    <col min="9" max="10" width="4.71093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99</v>
      </c>
      <c r="B2" s="19" t="s">
        <v>38</v>
      </c>
      <c r="C2" s="21">
        <v>70</v>
      </c>
      <c r="D2" s="5" t="s">
        <v>99</v>
      </c>
      <c r="E2" s="21">
        <v>4</v>
      </c>
      <c r="F2" s="21">
        <v>0</v>
      </c>
      <c r="G2" s="21">
        <f>SUMIFS('Time Log'!B:B,'Time Log'!C:C,'Phase 3 Tasks'!C2)</f>
        <v>3</v>
      </c>
      <c r="H2" s="22">
        <f>IF(F2+G2&gt;0,G2/(G2+F2),"")</f>
        <v>1</v>
      </c>
    </row>
    <row r="3" spans="1:8" x14ac:dyDescent="0.25">
      <c r="A3" s="3" t="s">
        <v>104</v>
      </c>
      <c r="B3" s="20" t="s">
        <v>143</v>
      </c>
      <c r="C3" s="23">
        <f t="shared" ref="C3:C66" si="0">C2+1</f>
        <v>71</v>
      </c>
      <c r="D3" s="3" t="s">
        <v>100</v>
      </c>
      <c r="E3" s="23">
        <v>12</v>
      </c>
      <c r="F3" s="23">
        <v>0</v>
      </c>
      <c r="G3" s="21">
        <f>SUMIFS('Time Log'!B:B,'Time Log'!C:C,'Phase 3 Tasks'!C3)</f>
        <v>21.5</v>
      </c>
      <c r="H3" s="22">
        <f t="shared" ref="H3:H66" si="1">IF(F3+G3&gt;0,G3/(G3+F3),"")</f>
        <v>1</v>
      </c>
    </row>
    <row r="4" spans="1:8" x14ac:dyDescent="0.25">
      <c r="A4" s="3" t="s">
        <v>165</v>
      </c>
      <c r="B4" s="20" t="s">
        <v>38</v>
      </c>
      <c r="C4" s="23">
        <f t="shared" si="0"/>
        <v>72</v>
      </c>
      <c r="D4" s="2" t="s">
        <v>101</v>
      </c>
      <c r="E4" s="23">
        <v>2</v>
      </c>
      <c r="F4" s="23">
        <v>0</v>
      </c>
      <c r="G4" s="21">
        <f>SUMIFS('Time Log'!B:B,'Time Log'!C:C,'Phase 3 Tasks'!C4)</f>
        <v>2</v>
      </c>
      <c r="H4" s="22">
        <f t="shared" si="1"/>
        <v>1</v>
      </c>
    </row>
    <row r="5" spans="1:8" x14ac:dyDescent="0.25">
      <c r="C5" s="23">
        <f t="shared" si="0"/>
        <v>73</v>
      </c>
      <c r="E5" s="23">
        <v>0</v>
      </c>
      <c r="F5" s="23">
        <v>0</v>
      </c>
      <c r="G5" s="21">
        <f>SUMIFS('Time Log'!B:B,'Time Log'!C:C,'Phase 3 Tasks'!C5)</f>
        <v>0</v>
      </c>
      <c r="H5" s="22" t="str">
        <f t="shared" si="1"/>
        <v/>
      </c>
    </row>
    <row r="6" spans="1:8" x14ac:dyDescent="0.25">
      <c r="A6" s="3" t="s">
        <v>160</v>
      </c>
      <c r="B6" s="20" t="s">
        <v>38</v>
      </c>
      <c r="C6" s="23">
        <f t="shared" si="0"/>
        <v>74</v>
      </c>
      <c r="D6" s="3" t="s">
        <v>102</v>
      </c>
      <c r="E6" s="23">
        <v>1</v>
      </c>
      <c r="F6" s="23">
        <v>0</v>
      </c>
      <c r="G6" s="21">
        <f>SUMIFS('Time Log'!B:B,'Time Log'!C:C,'Phase 3 Tasks'!C6)</f>
        <v>1.5</v>
      </c>
      <c r="H6" s="22">
        <f t="shared" si="1"/>
        <v>1</v>
      </c>
    </row>
    <row r="7" spans="1:8" x14ac:dyDescent="0.25">
      <c r="A7" s="3" t="s">
        <v>162</v>
      </c>
      <c r="B7" s="20" t="s">
        <v>38</v>
      </c>
      <c r="C7" s="23">
        <f t="shared" si="0"/>
        <v>75</v>
      </c>
      <c r="D7" s="3" t="s">
        <v>103</v>
      </c>
      <c r="E7" s="23">
        <v>1</v>
      </c>
      <c r="F7" s="23">
        <v>0</v>
      </c>
      <c r="G7" s="21">
        <f>SUMIFS('Time Log'!B:B,'Time Log'!C:C,'Phase 3 Tasks'!C7)</f>
        <v>2</v>
      </c>
      <c r="H7" s="22">
        <f t="shared" si="1"/>
        <v>1</v>
      </c>
    </row>
    <row r="8" spans="1:8" x14ac:dyDescent="0.25">
      <c r="A8" s="3" t="s">
        <v>97</v>
      </c>
      <c r="B8" s="20" t="s">
        <v>38</v>
      </c>
      <c r="C8" s="23">
        <f t="shared" si="0"/>
        <v>76</v>
      </c>
      <c r="D8" s="2" t="s">
        <v>21</v>
      </c>
      <c r="E8" s="23">
        <v>2</v>
      </c>
      <c r="F8" s="23">
        <v>0</v>
      </c>
      <c r="G8" s="21">
        <f>SUMIFS('Time Log'!B:B,'Time Log'!C:C,'Phase 3 Tasks'!C8)</f>
        <v>2</v>
      </c>
      <c r="H8" s="22">
        <f t="shared" si="1"/>
        <v>1</v>
      </c>
    </row>
    <row r="9" spans="1:8" x14ac:dyDescent="0.25">
      <c r="A9" s="3" t="s">
        <v>28</v>
      </c>
      <c r="B9" s="20" t="s">
        <v>38</v>
      </c>
      <c r="C9" s="23">
        <f t="shared" si="0"/>
        <v>77</v>
      </c>
      <c r="D9" s="2" t="s">
        <v>21</v>
      </c>
      <c r="E9" s="23">
        <v>1</v>
      </c>
      <c r="F9" s="23">
        <v>0</v>
      </c>
      <c r="G9" s="21">
        <f>SUMIFS('Time Log'!B:B,'Time Log'!C:C,'Phase 3 Tasks'!C9)</f>
        <v>1</v>
      </c>
      <c r="H9" s="22">
        <f t="shared" si="1"/>
        <v>1</v>
      </c>
    </row>
    <row r="10" spans="1:8" x14ac:dyDescent="0.25">
      <c r="A10" s="3" t="s">
        <v>81</v>
      </c>
      <c r="B10" s="20" t="s">
        <v>38</v>
      </c>
      <c r="C10" s="23">
        <f t="shared" si="0"/>
        <v>78</v>
      </c>
      <c r="D10" s="2" t="s">
        <v>21</v>
      </c>
      <c r="E10" s="23">
        <v>1</v>
      </c>
      <c r="F10" s="23">
        <v>0</v>
      </c>
      <c r="G10" s="21">
        <f>SUMIFS('Time Log'!B:B,'Time Log'!C:C,'Phase 3 Tasks'!C10)</f>
        <v>1</v>
      </c>
      <c r="H10" s="22">
        <f t="shared" si="1"/>
        <v>1</v>
      </c>
    </row>
    <row r="11" spans="1:8" x14ac:dyDescent="0.25">
      <c r="A11" s="3" t="s">
        <v>155</v>
      </c>
      <c r="B11" s="20" t="s">
        <v>38</v>
      </c>
      <c r="C11" s="23">
        <f t="shared" si="0"/>
        <v>79</v>
      </c>
      <c r="D11" s="2" t="s">
        <v>89</v>
      </c>
      <c r="E11" s="23">
        <v>3</v>
      </c>
      <c r="F11" s="23">
        <v>0</v>
      </c>
      <c r="G11" s="21">
        <f>SUMIFS('Time Log'!B:B,'Time Log'!C:C,'Phase 3 Tasks'!C11)</f>
        <v>3</v>
      </c>
      <c r="H11" s="22">
        <f t="shared" si="1"/>
        <v>1</v>
      </c>
    </row>
    <row r="12" spans="1:8" x14ac:dyDescent="0.25">
      <c r="A12" s="3" t="s">
        <v>157</v>
      </c>
      <c r="B12" s="20" t="s">
        <v>38</v>
      </c>
      <c r="C12" s="23">
        <f t="shared" si="0"/>
        <v>80</v>
      </c>
      <c r="D12" s="2" t="s">
        <v>158</v>
      </c>
      <c r="E12" s="23">
        <v>1</v>
      </c>
      <c r="F12" s="23">
        <v>0</v>
      </c>
      <c r="G12" s="21">
        <f>SUMIFS('Time Log'!B:B,'Time Log'!C:C,'Phase 3 Tasks'!C12)</f>
        <v>1.5</v>
      </c>
      <c r="H12" s="22">
        <f t="shared" si="1"/>
        <v>1</v>
      </c>
    </row>
    <row r="13" spans="1:8" x14ac:dyDescent="0.25">
      <c r="A13" s="3" t="s">
        <v>159</v>
      </c>
      <c r="B13" s="20" t="s">
        <v>38</v>
      </c>
      <c r="C13" s="23">
        <f t="shared" si="0"/>
        <v>81</v>
      </c>
      <c r="D13" s="3" t="s">
        <v>102</v>
      </c>
      <c r="E13" s="23">
        <v>1</v>
      </c>
      <c r="F13" s="23">
        <v>0</v>
      </c>
      <c r="G13" s="21">
        <f>SUMIFS('Time Log'!B:B,'Time Log'!C:C,'Phase 3 Tasks'!C13)</f>
        <v>0.5</v>
      </c>
      <c r="H13" s="22">
        <f t="shared" si="1"/>
        <v>1</v>
      </c>
    </row>
    <row r="14" spans="1:8" x14ac:dyDescent="0.25">
      <c r="A14" s="3" t="s">
        <v>161</v>
      </c>
      <c r="B14" s="20" t="s">
        <v>38</v>
      </c>
      <c r="C14" s="23">
        <f t="shared" si="0"/>
        <v>82</v>
      </c>
      <c r="D14" s="3" t="s">
        <v>103</v>
      </c>
      <c r="E14" s="23">
        <v>1</v>
      </c>
      <c r="F14" s="23">
        <v>0</v>
      </c>
      <c r="G14" s="21">
        <f>SUMIFS('Time Log'!B:B,'Time Log'!C:C,'Phase 3 Tasks'!C14)</f>
        <v>0.5</v>
      </c>
      <c r="H14" s="22">
        <f t="shared" si="1"/>
        <v>1</v>
      </c>
    </row>
    <row r="15" spans="1:8" x14ac:dyDescent="0.25">
      <c r="A15" s="3" t="s">
        <v>163</v>
      </c>
      <c r="B15" s="20" t="s">
        <v>38</v>
      </c>
      <c r="C15" s="23">
        <f t="shared" si="0"/>
        <v>83</v>
      </c>
      <c r="D15" s="2" t="s">
        <v>158</v>
      </c>
      <c r="E15" s="23">
        <v>1</v>
      </c>
      <c r="F15" s="23">
        <v>0</v>
      </c>
      <c r="G15" s="21">
        <f>SUMIFS('Time Log'!B:B,'Time Log'!C:C,'Phase 3 Tasks'!C15)</f>
        <v>0.5</v>
      </c>
      <c r="H15" s="22">
        <f t="shared" si="1"/>
        <v>1</v>
      </c>
    </row>
    <row r="16" spans="1:8" x14ac:dyDescent="0.25">
      <c r="A16" s="3" t="s">
        <v>164</v>
      </c>
      <c r="B16" s="20" t="s">
        <v>38</v>
      </c>
      <c r="C16" s="23">
        <f t="shared" si="0"/>
        <v>84</v>
      </c>
      <c r="D16" s="2" t="s">
        <v>102</v>
      </c>
      <c r="E16" s="23">
        <v>1</v>
      </c>
      <c r="F16" s="23">
        <v>0</v>
      </c>
      <c r="G16" s="21">
        <f>SUMIFS('Time Log'!B:B,'Time Log'!C:C,'Phase 3 Tasks'!C16)</f>
        <v>1.5</v>
      </c>
      <c r="H16" s="22">
        <f t="shared" si="1"/>
        <v>1</v>
      </c>
    </row>
    <row r="17" spans="3:8" x14ac:dyDescent="0.25">
      <c r="C17" s="23">
        <f t="shared" si="0"/>
        <v>85</v>
      </c>
      <c r="G17" s="21">
        <f>SUMIFS('Time Log'!B:B,'Time Log'!C:C,'Phase 3 Tasks'!C17)</f>
        <v>0</v>
      </c>
      <c r="H17" s="22" t="str">
        <f t="shared" si="1"/>
        <v/>
      </c>
    </row>
    <row r="18" spans="3:8" x14ac:dyDescent="0.25">
      <c r="C18" s="23">
        <f t="shared" si="0"/>
        <v>86</v>
      </c>
      <c r="G18" s="21">
        <f>SUMIFS('Time Log'!B:B,'Time Log'!C:C,'Phase 3 Tasks'!C18)</f>
        <v>0</v>
      </c>
      <c r="H18" s="22" t="str">
        <f t="shared" si="1"/>
        <v/>
      </c>
    </row>
    <row r="19" spans="3:8" x14ac:dyDescent="0.25">
      <c r="C19" s="23">
        <f t="shared" si="0"/>
        <v>87</v>
      </c>
      <c r="G19" s="21">
        <f>SUMIFS('Time Log'!B:B,'Time Log'!C:C,'Phase 3 Tasks'!C19)</f>
        <v>0</v>
      </c>
      <c r="H19" s="22" t="str">
        <f t="shared" si="1"/>
        <v/>
      </c>
    </row>
    <row r="20" spans="3:8" x14ac:dyDescent="0.25">
      <c r="C20" s="23">
        <f t="shared" si="0"/>
        <v>88</v>
      </c>
      <c r="G20" s="21">
        <f>SUMIFS('Time Log'!B:B,'Time Log'!C:C,'Phase 3 Tasks'!C20)</f>
        <v>0</v>
      </c>
      <c r="H20" s="22" t="str">
        <f t="shared" si="1"/>
        <v/>
      </c>
    </row>
    <row r="21" spans="3:8" x14ac:dyDescent="0.25">
      <c r="C21" s="23">
        <f t="shared" si="0"/>
        <v>89</v>
      </c>
      <c r="G21" s="21">
        <f>SUMIFS('Time Log'!B:B,'Time Log'!C:C,'Phase 3 Tasks'!C21)</f>
        <v>0</v>
      </c>
      <c r="H21" s="22" t="str">
        <f t="shared" si="1"/>
        <v/>
      </c>
    </row>
    <row r="22" spans="3:8" x14ac:dyDescent="0.25">
      <c r="C22" s="23">
        <f t="shared" si="0"/>
        <v>90</v>
      </c>
      <c r="G22" s="21">
        <f>SUMIFS('Time Log'!B:B,'Time Log'!C:C,'Phase 3 Tasks'!C22)</f>
        <v>0</v>
      </c>
      <c r="H22" s="22" t="str">
        <f t="shared" si="1"/>
        <v/>
      </c>
    </row>
    <row r="23" spans="3:8" x14ac:dyDescent="0.25">
      <c r="C23" s="23">
        <f t="shared" si="0"/>
        <v>91</v>
      </c>
      <c r="G23" s="21">
        <f>SUMIFS('Time Log'!B:B,'Time Log'!C:C,'Phase 3 Tasks'!C23)</f>
        <v>0</v>
      </c>
      <c r="H23" s="22" t="str">
        <f t="shared" si="1"/>
        <v/>
      </c>
    </row>
    <row r="24" spans="3:8" x14ac:dyDescent="0.25">
      <c r="C24" s="23">
        <f t="shared" si="0"/>
        <v>92</v>
      </c>
      <c r="D24" s="10"/>
      <c r="G24" s="21">
        <f>SUMIFS('Time Log'!B:B,'Time Log'!C:C,'Phase 3 Tasks'!C24)</f>
        <v>0</v>
      </c>
      <c r="H24" s="22" t="str">
        <f>IF(F24+G24&gt;0,G24/(G24+F24),"")</f>
        <v/>
      </c>
    </row>
    <row r="25" spans="3:8" x14ac:dyDescent="0.25">
      <c r="C25" s="23">
        <f t="shared" si="0"/>
        <v>93</v>
      </c>
      <c r="G25" s="21">
        <f>SUMIFS('Time Log'!B:B,'Time Log'!C:C,'Phase 3 Tasks'!C25)</f>
        <v>0</v>
      </c>
      <c r="H25" s="22" t="str">
        <f t="shared" si="1"/>
        <v/>
      </c>
    </row>
    <row r="26" spans="3:8" x14ac:dyDescent="0.25">
      <c r="C26" s="23">
        <f t="shared" si="0"/>
        <v>94</v>
      </c>
      <c r="G26" s="21">
        <f>SUMIFS('Time Log'!B:B,'Time Log'!C:C,'Phase 3 Tasks'!C26)</f>
        <v>0</v>
      </c>
      <c r="H26" s="22" t="str">
        <f t="shared" si="1"/>
        <v/>
      </c>
    </row>
    <row r="27" spans="3:8" x14ac:dyDescent="0.25">
      <c r="C27" s="23">
        <f t="shared" si="0"/>
        <v>95</v>
      </c>
      <c r="G27" s="21">
        <f>SUMIFS('Time Log'!B:B,'Time Log'!C:C,'Phase 3 Tasks'!C27)</f>
        <v>0</v>
      </c>
      <c r="H27" s="22" t="str">
        <f t="shared" si="1"/>
        <v/>
      </c>
    </row>
    <row r="28" spans="3:8" x14ac:dyDescent="0.25">
      <c r="C28" s="23">
        <f t="shared" si="0"/>
        <v>96</v>
      </c>
      <c r="G28" s="21">
        <f>SUMIFS('Time Log'!B:B,'Time Log'!C:C,'Phase 3 Tasks'!C28)</f>
        <v>0</v>
      </c>
      <c r="H28" s="22" t="str">
        <f t="shared" si="1"/>
        <v/>
      </c>
    </row>
    <row r="29" spans="3:8" x14ac:dyDescent="0.25">
      <c r="C29" s="23">
        <f t="shared" si="0"/>
        <v>97</v>
      </c>
      <c r="H29" s="22" t="str">
        <f t="shared" si="1"/>
        <v/>
      </c>
    </row>
    <row r="30" spans="3:8" x14ac:dyDescent="0.25">
      <c r="C30" s="23">
        <f t="shared" si="0"/>
        <v>98</v>
      </c>
      <c r="H30" s="22" t="str">
        <f t="shared" si="1"/>
        <v/>
      </c>
    </row>
    <row r="31" spans="3:8" x14ac:dyDescent="0.25">
      <c r="C31" s="23">
        <f t="shared" si="0"/>
        <v>99</v>
      </c>
      <c r="H31" s="22" t="str">
        <f t="shared" si="1"/>
        <v/>
      </c>
    </row>
    <row r="32" spans="3:8" x14ac:dyDescent="0.25">
      <c r="C32" s="23">
        <f t="shared" si="0"/>
        <v>100</v>
      </c>
      <c r="H32" s="22" t="str">
        <f t="shared" si="1"/>
        <v/>
      </c>
    </row>
    <row r="33" spans="3:8" x14ac:dyDescent="0.25">
      <c r="C33" s="23">
        <f t="shared" si="0"/>
        <v>101</v>
      </c>
      <c r="H33" s="22" t="str">
        <f t="shared" si="1"/>
        <v/>
      </c>
    </row>
    <row r="34" spans="3:8" x14ac:dyDescent="0.25">
      <c r="C34" s="23">
        <f t="shared" si="0"/>
        <v>102</v>
      </c>
      <c r="H34" s="22" t="str">
        <f t="shared" si="1"/>
        <v/>
      </c>
    </row>
    <row r="35" spans="3:8" x14ac:dyDescent="0.25">
      <c r="C35" s="23">
        <f t="shared" si="0"/>
        <v>103</v>
      </c>
      <c r="H35" s="22" t="str">
        <f t="shared" si="1"/>
        <v/>
      </c>
    </row>
    <row r="36" spans="3:8" x14ac:dyDescent="0.25">
      <c r="C36" s="23">
        <f t="shared" si="0"/>
        <v>104</v>
      </c>
      <c r="H36" s="22" t="str">
        <f t="shared" si="1"/>
        <v/>
      </c>
    </row>
    <row r="37" spans="3:8" x14ac:dyDescent="0.25">
      <c r="C37" s="23">
        <f t="shared" si="0"/>
        <v>105</v>
      </c>
      <c r="H37" s="22" t="str">
        <f t="shared" si="1"/>
        <v/>
      </c>
    </row>
    <row r="38" spans="3:8" x14ac:dyDescent="0.25">
      <c r="C38" s="23">
        <f t="shared" si="0"/>
        <v>106</v>
      </c>
      <c r="H38" s="22" t="str">
        <f t="shared" si="1"/>
        <v/>
      </c>
    </row>
    <row r="39" spans="3:8" x14ac:dyDescent="0.25">
      <c r="C39" s="23">
        <f t="shared" si="0"/>
        <v>107</v>
      </c>
      <c r="H39" s="22" t="str">
        <f t="shared" si="1"/>
        <v/>
      </c>
    </row>
    <row r="40" spans="3:8" x14ac:dyDescent="0.25">
      <c r="C40" s="23">
        <f t="shared" si="0"/>
        <v>108</v>
      </c>
      <c r="H40" s="22" t="str">
        <f t="shared" si="1"/>
        <v/>
      </c>
    </row>
    <row r="41" spans="3:8" x14ac:dyDescent="0.25">
      <c r="C41" s="23">
        <f t="shared" si="0"/>
        <v>109</v>
      </c>
      <c r="H41" s="22" t="str">
        <f t="shared" si="1"/>
        <v/>
      </c>
    </row>
    <row r="42" spans="3:8" x14ac:dyDescent="0.25">
      <c r="C42" s="23">
        <f t="shared" si="0"/>
        <v>110</v>
      </c>
      <c r="H42" s="22" t="str">
        <f t="shared" si="1"/>
        <v/>
      </c>
    </row>
    <row r="43" spans="3:8" x14ac:dyDescent="0.25">
      <c r="C43" s="23">
        <f t="shared" si="0"/>
        <v>111</v>
      </c>
      <c r="H43" s="22" t="str">
        <f t="shared" si="1"/>
        <v/>
      </c>
    </row>
    <row r="44" spans="3:8" x14ac:dyDescent="0.25">
      <c r="C44" s="23">
        <f t="shared" si="0"/>
        <v>112</v>
      </c>
      <c r="H44" s="22" t="str">
        <f t="shared" si="1"/>
        <v/>
      </c>
    </row>
    <row r="45" spans="3:8" x14ac:dyDescent="0.25">
      <c r="C45" s="23">
        <f t="shared" si="0"/>
        <v>113</v>
      </c>
      <c r="H45" s="22" t="str">
        <f t="shared" si="1"/>
        <v/>
      </c>
    </row>
    <row r="46" spans="3:8" x14ac:dyDescent="0.25">
      <c r="C46" s="23">
        <f t="shared" si="0"/>
        <v>114</v>
      </c>
      <c r="H46" s="22" t="str">
        <f t="shared" si="1"/>
        <v/>
      </c>
    </row>
    <row r="47" spans="3:8" x14ac:dyDescent="0.25">
      <c r="C47" s="23">
        <f t="shared" si="0"/>
        <v>115</v>
      </c>
      <c r="H47" s="22" t="str">
        <f t="shared" si="1"/>
        <v/>
      </c>
    </row>
    <row r="48" spans="3:8" x14ac:dyDescent="0.25">
      <c r="C48" s="23">
        <f t="shared" si="0"/>
        <v>116</v>
      </c>
      <c r="H48" s="22" t="str">
        <f t="shared" si="1"/>
        <v/>
      </c>
    </row>
    <row r="49" spans="3:8" x14ac:dyDescent="0.25">
      <c r="C49" s="23">
        <f t="shared" si="0"/>
        <v>117</v>
      </c>
      <c r="H49" s="22" t="str">
        <f t="shared" si="1"/>
        <v/>
      </c>
    </row>
    <row r="50" spans="3:8" x14ac:dyDescent="0.25">
      <c r="C50" s="23">
        <f t="shared" si="0"/>
        <v>118</v>
      </c>
      <c r="H50" s="22" t="str">
        <f t="shared" si="1"/>
        <v/>
      </c>
    </row>
    <row r="51" spans="3:8" x14ac:dyDescent="0.25">
      <c r="C51" s="23">
        <f t="shared" si="0"/>
        <v>119</v>
      </c>
      <c r="H51" s="22" t="str">
        <f t="shared" si="1"/>
        <v/>
      </c>
    </row>
    <row r="52" spans="3:8" x14ac:dyDescent="0.25">
      <c r="C52" s="23">
        <f t="shared" si="0"/>
        <v>120</v>
      </c>
      <c r="H52" s="22" t="str">
        <f t="shared" si="1"/>
        <v/>
      </c>
    </row>
    <row r="53" spans="3:8" x14ac:dyDescent="0.25">
      <c r="C53" s="23">
        <f t="shared" si="0"/>
        <v>121</v>
      </c>
      <c r="H53" s="22" t="str">
        <f t="shared" si="1"/>
        <v/>
      </c>
    </row>
    <row r="54" spans="3:8" x14ac:dyDescent="0.25">
      <c r="C54" s="23">
        <f t="shared" si="0"/>
        <v>122</v>
      </c>
      <c r="H54" s="22" t="str">
        <f t="shared" si="1"/>
        <v/>
      </c>
    </row>
    <row r="55" spans="3:8" x14ac:dyDescent="0.25">
      <c r="C55" s="23">
        <f t="shared" si="0"/>
        <v>123</v>
      </c>
      <c r="H55" s="22" t="str">
        <f t="shared" si="1"/>
        <v/>
      </c>
    </row>
    <row r="56" spans="3:8" x14ac:dyDescent="0.25">
      <c r="C56" s="23">
        <f t="shared" si="0"/>
        <v>124</v>
      </c>
      <c r="H56" s="22" t="str">
        <f t="shared" si="1"/>
        <v/>
      </c>
    </row>
    <row r="57" spans="3:8" x14ac:dyDescent="0.25">
      <c r="C57" s="23">
        <f t="shared" si="0"/>
        <v>125</v>
      </c>
      <c r="H57" s="22" t="str">
        <f t="shared" si="1"/>
        <v/>
      </c>
    </row>
    <row r="58" spans="3:8" x14ac:dyDescent="0.25">
      <c r="C58" s="23">
        <f t="shared" si="0"/>
        <v>126</v>
      </c>
      <c r="H58" s="22" t="str">
        <f t="shared" si="1"/>
        <v/>
      </c>
    </row>
    <row r="59" spans="3:8" x14ac:dyDescent="0.25">
      <c r="C59" s="23">
        <f t="shared" si="0"/>
        <v>127</v>
      </c>
      <c r="H59" s="22" t="str">
        <f t="shared" si="1"/>
        <v/>
      </c>
    </row>
    <row r="60" spans="3:8" x14ac:dyDescent="0.25">
      <c r="C60" s="23">
        <f t="shared" si="0"/>
        <v>128</v>
      </c>
      <c r="H60" s="22" t="str">
        <f t="shared" si="1"/>
        <v/>
      </c>
    </row>
    <row r="61" spans="3:8" x14ac:dyDescent="0.25">
      <c r="C61" s="23">
        <f t="shared" si="0"/>
        <v>129</v>
      </c>
      <c r="H61" s="22" t="str">
        <f t="shared" si="1"/>
        <v/>
      </c>
    </row>
    <row r="62" spans="3:8" x14ac:dyDescent="0.25">
      <c r="C62" s="23">
        <f t="shared" si="0"/>
        <v>130</v>
      </c>
      <c r="H62" s="22" t="str">
        <f t="shared" si="1"/>
        <v/>
      </c>
    </row>
    <row r="63" spans="3:8" x14ac:dyDescent="0.25">
      <c r="C63" s="23">
        <f t="shared" si="0"/>
        <v>131</v>
      </c>
      <c r="H63" s="22" t="str">
        <f t="shared" si="1"/>
        <v/>
      </c>
    </row>
    <row r="64" spans="3:8" x14ac:dyDescent="0.25">
      <c r="C64" s="23">
        <f t="shared" si="0"/>
        <v>132</v>
      </c>
      <c r="H64" s="22" t="str">
        <f t="shared" si="1"/>
        <v/>
      </c>
    </row>
    <row r="65" spans="3:8" x14ac:dyDescent="0.25">
      <c r="C65" s="23">
        <f t="shared" si="0"/>
        <v>133</v>
      </c>
      <c r="H65" s="22" t="str">
        <f t="shared" si="1"/>
        <v/>
      </c>
    </row>
    <row r="66" spans="3:8" x14ac:dyDescent="0.25">
      <c r="C66" s="23">
        <f t="shared" si="0"/>
        <v>134</v>
      </c>
      <c r="H66" s="22" t="str">
        <f t="shared" si="1"/>
        <v/>
      </c>
    </row>
    <row r="67" spans="3:8" x14ac:dyDescent="0.25">
      <c r="C67" s="23">
        <f t="shared" ref="C67:C130" si="2">C66+1</f>
        <v>135</v>
      </c>
      <c r="H67" s="22" t="str">
        <f t="shared" ref="H67:H130" si="3">IF(F67+G67&gt;0,G67/(G67+F67),"")</f>
        <v/>
      </c>
    </row>
    <row r="68" spans="3:8" x14ac:dyDescent="0.25">
      <c r="C68" s="23">
        <f t="shared" si="2"/>
        <v>136</v>
      </c>
      <c r="H68" s="22" t="str">
        <f t="shared" si="3"/>
        <v/>
      </c>
    </row>
    <row r="69" spans="3:8" x14ac:dyDescent="0.25">
      <c r="C69" s="23">
        <f t="shared" si="2"/>
        <v>137</v>
      </c>
      <c r="H69" s="22" t="str">
        <f t="shared" si="3"/>
        <v/>
      </c>
    </row>
    <row r="70" spans="3:8" x14ac:dyDescent="0.25">
      <c r="C70" s="23">
        <f t="shared" si="2"/>
        <v>138</v>
      </c>
      <c r="H70" s="22" t="str">
        <f t="shared" si="3"/>
        <v/>
      </c>
    </row>
    <row r="71" spans="3:8" x14ac:dyDescent="0.25">
      <c r="C71" s="23">
        <f t="shared" si="2"/>
        <v>139</v>
      </c>
      <c r="H71" s="22" t="str">
        <f t="shared" si="3"/>
        <v/>
      </c>
    </row>
    <row r="72" spans="3:8" x14ac:dyDescent="0.25">
      <c r="C72" s="23">
        <f t="shared" si="2"/>
        <v>140</v>
      </c>
      <c r="H72" s="22" t="str">
        <f t="shared" si="3"/>
        <v/>
      </c>
    </row>
    <row r="73" spans="3:8" x14ac:dyDescent="0.25">
      <c r="C73" s="23">
        <f t="shared" si="2"/>
        <v>141</v>
      </c>
      <c r="H73" s="22" t="str">
        <f t="shared" si="3"/>
        <v/>
      </c>
    </row>
    <row r="74" spans="3:8" x14ac:dyDescent="0.25">
      <c r="C74" s="23">
        <f t="shared" si="2"/>
        <v>142</v>
      </c>
      <c r="H74" s="22" t="str">
        <f t="shared" si="3"/>
        <v/>
      </c>
    </row>
    <row r="75" spans="3:8" x14ac:dyDescent="0.25">
      <c r="C75" s="23">
        <f t="shared" si="2"/>
        <v>143</v>
      </c>
      <c r="H75" s="22" t="str">
        <f t="shared" si="3"/>
        <v/>
      </c>
    </row>
    <row r="76" spans="3:8" x14ac:dyDescent="0.25">
      <c r="C76" s="23">
        <f t="shared" si="2"/>
        <v>144</v>
      </c>
      <c r="H76" s="22" t="str">
        <f t="shared" si="3"/>
        <v/>
      </c>
    </row>
    <row r="77" spans="3:8" x14ac:dyDescent="0.25">
      <c r="C77" s="23">
        <f t="shared" si="2"/>
        <v>145</v>
      </c>
      <c r="H77" s="22" t="str">
        <f t="shared" si="3"/>
        <v/>
      </c>
    </row>
    <row r="78" spans="3:8" x14ac:dyDescent="0.25">
      <c r="C78" s="23">
        <f t="shared" si="2"/>
        <v>146</v>
      </c>
      <c r="H78" s="22" t="str">
        <f t="shared" si="3"/>
        <v/>
      </c>
    </row>
    <row r="79" spans="3:8" x14ac:dyDescent="0.25">
      <c r="C79" s="23">
        <f t="shared" si="2"/>
        <v>147</v>
      </c>
      <c r="H79" s="22" t="str">
        <f t="shared" si="3"/>
        <v/>
      </c>
    </row>
    <row r="80" spans="3:8" x14ac:dyDescent="0.25">
      <c r="C80" s="23">
        <f t="shared" si="2"/>
        <v>148</v>
      </c>
      <c r="H80" s="22" t="str">
        <f t="shared" si="3"/>
        <v/>
      </c>
    </row>
    <row r="81" spans="3:8" x14ac:dyDescent="0.25">
      <c r="C81" s="23">
        <f t="shared" si="2"/>
        <v>149</v>
      </c>
      <c r="H81" s="22" t="str">
        <f t="shared" si="3"/>
        <v/>
      </c>
    </row>
    <row r="82" spans="3:8" x14ac:dyDescent="0.25">
      <c r="C82" s="23">
        <f t="shared" si="2"/>
        <v>150</v>
      </c>
      <c r="H82" s="22" t="str">
        <f t="shared" si="3"/>
        <v/>
      </c>
    </row>
    <row r="83" spans="3:8" x14ac:dyDescent="0.25">
      <c r="C83" s="23">
        <f t="shared" si="2"/>
        <v>151</v>
      </c>
      <c r="H83" s="22" t="str">
        <f t="shared" si="3"/>
        <v/>
      </c>
    </row>
    <row r="84" spans="3:8" x14ac:dyDescent="0.25">
      <c r="C84" s="23">
        <f t="shared" si="2"/>
        <v>152</v>
      </c>
      <c r="H84" s="22" t="str">
        <f t="shared" si="3"/>
        <v/>
      </c>
    </row>
    <row r="85" spans="3:8" x14ac:dyDescent="0.25">
      <c r="C85" s="23">
        <f t="shared" si="2"/>
        <v>153</v>
      </c>
      <c r="H85" s="22" t="str">
        <f t="shared" si="3"/>
        <v/>
      </c>
    </row>
    <row r="86" spans="3:8" x14ac:dyDescent="0.25">
      <c r="C86" s="23">
        <f t="shared" si="2"/>
        <v>154</v>
      </c>
      <c r="H86" s="22" t="str">
        <f t="shared" si="3"/>
        <v/>
      </c>
    </row>
    <row r="87" spans="3:8" x14ac:dyDescent="0.25">
      <c r="C87" s="23">
        <f t="shared" si="2"/>
        <v>155</v>
      </c>
      <c r="H87" s="22" t="str">
        <f t="shared" si="3"/>
        <v/>
      </c>
    </row>
    <row r="88" spans="3:8" x14ac:dyDescent="0.25">
      <c r="C88" s="23">
        <f t="shared" si="2"/>
        <v>156</v>
      </c>
      <c r="H88" s="22" t="str">
        <f t="shared" si="3"/>
        <v/>
      </c>
    </row>
    <row r="89" spans="3:8" x14ac:dyDescent="0.25">
      <c r="C89" s="23">
        <f t="shared" si="2"/>
        <v>157</v>
      </c>
      <c r="H89" s="22" t="str">
        <f t="shared" si="3"/>
        <v/>
      </c>
    </row>
    <row r="90" spans="3:8" x14ac:dyDescent="0.25">
      <c r="C90" s="23">
        <f t="shared" si="2"/>
        <v>158</v>
      </c>
      <c r="H90" s="22" t="str">
        <f t="shared" si="3"/>
        <v/>
      </c>
    </row>
    <row r="91" spans="3:8" x14ac:dyDescent="0.25">
      <c r="C91" s="23">
        <f t="shared" si="2"/>
        <v>159</v>
      </c>
      <c r="H91" s="22" t="str">
        <f t="shared" si="3"/>
        <v/>
      </c>
    </row>
    <row r="92" spans="3:8" x14ac:dyDescent="0.25">
      <c r="C92" s="23">
        <f t="shared" si="2"/>
        <v>160</v>
      </c>
      <c r="H92" s="22" t="str">
        <f t="shared" si="3"/>
        <v/>
      </c>
    </row>
    <row r="93" spans="3:8" x14ac:dyDescent="0.25">
      <c r="C93" s="23">
        <f t="shared" si="2"/>
        <v>161</v>
      </c>
      <c r="H93" s="22" t="str">
        <f t="shared" si="3"/>
        <v/>
      </c>
    </row>
    <row r="94" spans="3:8" x14ac:dyDescent="0.25">
      <c r="C94" s="23">
        <f t="shared" si="2"/>
        <v>162</v>
      </c>
      <c r="H94" s="22" t="str">
        <f t="shared" si="3"/>
        <v/>
      </c>
    </row>
    <row r="95" spans="3:8" x14ac:dyDescent="0.25">
      <c r="C95" s="23">
        <f t="shared" si="2"/>
        <v>163</v>
      </c>
      <c r="H95" s="22" t="str">
        <f t="shared" si="3"/>
        <v/>
      </c>
    </row>
    <row r="96" spans="3:8" x14ac:dyDescent="0.25">
      <c r="C96" s="23">
        <f t="shared" si="2"/>
        <v>164</v>
      </c>
      <c r="H96" s="22" t="str">
        <f t="shared" si="3"/>
        <v/>
      </c>
    </row>
    <row r="97" spans="3:8" x14ac:dyDescent="0.25">
      <c r="C97" s="23">
        <f t="shared" si="2"/>
        <v>165</v>
      </c>
      <c r="H97" s="22" t="str">
        <f t="shared" si="3"/>
        <v/>
      </c>
    </row>
    <row r="98" spans="3:8" x14ac:dyDescent="0.25">
      <c r="C98" s="23">
        <f t="shared" si="2"/>
        <v>166</v>
      </c>
      <c r="H98" s="22" t="str">
        <f t="shared" si="3"/>
        <v/>
      </c>
    </row>
    <row r="99" spans="3:8" x14ac:dyDescent="0.25">
      <c r="C99" s="23">
        <f t="shared" si="2"/>
        <v>167</v>
      </c>
      <c r="H99" s="22" t="str">
        <f t="shared" si="3"/>
        <v/>
      </c>
    </row>
    <row r="100" spans="3:8" x14ac:dyDescent="0.25">
      <c r="C100" s="23">
        <f t="shared" si="2"/>
        <v>168</v>
      </c>
      <c r="H100" s="22" t="str">
        <f t="shared" si="3"/>
        <v/>
      </c>
    </row>
    <row r="101" spans="3:8" x14ac:dyDescent="0.25">
      <c r="C101" s="23">
        <f t="shared" si="2"/>
        <v>169</v>
      </c>
      <c r="H101" s="22" t="str">
        <f t="shared" si="3"/>
        <v/>
      </c>
    </row>
    <row r="102" spans="3:8" x14ac:dyDescent="0.25">
      <c r="C102" s="23">
        <f t="shared" si="2"/>
        <v>170</v>
      </c>
      <c r="H102" s="22" t="str">
        <f t="shared" si="3"/>
        <v/>
      </c>
    </row>
    <row r="103" spans="3:8" x14ac:dyDescent="0.25">
      <c r="C103" s="23">
        <f t="shared" si="2"/>
        <v>171</v>
      </c>
      <c r="H103" s="22" t="str">
        <f t="shared" si="3"/>
        <v/>
      </c>
    </row>
    <row r="104" spans="3:8" x14ac:dyDescent="0.25">
      <c r="C104" s="23">
        <f t="shared" si="2"/>
        <v>172</v>
      </c>
      <c r="H104" s="22" t="str">
        <f t="shared" si="3"/>
        <v/>
      </c>
    </row>
    <row r="105" spans="3:8" x14ac:dyDescent="0.25">
      <c r="C105" s="23">
        <f t="shared" si="2"/>
        <v>173</v>
      </c>
      <c r="H105" s="22" t="str">
        <f t="shared" si="3"/>
        <v/>
      </c>
    </row>
    <row r="106" spans="3:8" x14ac:dyDescent="0.25">
      <c r="C106" s="23">
        <f t="shared" si="2"/>
        <v>174</v>
      </c>
      <c r="H106" s="22" t="str">
        <f t="shared" si="3"/>
        <v/>
      </c>
    </row>
    <row r="107" spans="3:8" x14ac:dyDescent="0.25">
      <c r="C107" s="23">
        <f t="shared" si="2"/>
        <v>175</v>
      </c>
      <c r="H107" s="22" t="str">
        <f t="shared" si="3"/>
        <v/>
      </c>
    </row>
    <row r="108" spans="3:8" x14ac:dyDescent="0.25">
      <c r="C108" s="23">
        <f t="shared" si="2"/>
        <v>176</v>
      </c>
      <c r="H108" s="22" t="str">
        <f t="shared" si="3"/>
        <v/>
      </c>
    </row>
    <row r="109" spans="3:8" x14ac:dyDescent="0.25">
      <c r="C109" s="23">
        <f t="shared" si="2"/>
        <v>177</v>
      </c>
      <c r="H109" s="22" t="str">
        <f t="shared" si="3"/>
        <v/>
      </c>
    </row>
    <row r="110" spans="3:8" x14ac:dyDescent="0.25">
      <c r="C110" s="23">
        <f t="shared" si="2"/>
        <v>178</v>
      </c>
      <c r="H110" s="22" t="str">
        <f t="shared" si="3"/>
        <v/>
      </c>
    </row>
    <row r="111" spans="3:8" x14ac:dyDescent="0.25">
      <c r="C111" s="23">
        <f t="shared" si="2"/>
        <v>179</v>
      </c>
      <c r="H111" s="22" t="str">
        <f t="shared" si="3"/>
        <v/>
      </c>
    </row>
    <row r="112" spans="3:8" x14ac:dyDescent="0.25">
      <c r="C112" s="23">
        <f t="shared" si="2"/>
        <v>180</v>
      </c>
      <c r="H112" s="22" t="str">
        <f t="shared" si="3"/>
        <v/>
      </c>
    </row>
    <row r="113" spans="3:8" x14ac:dyDescent="0.25">
      <c r="C113" s="23">
        <f t="shared" si="2"/>
        <v>181</v>
      </c>
      <c r="H113" s="22" t="str">
        <f t="shared" si="3"/>
        <v/>
      </c>
    </row>
    <row r="114" spans="3:8" x14ac:dyDescent="0.25">
      <c r="C114" s="23">
        <f t="shared" si="2"/>
        <v>182</v>
      </c>
      <c r="H114" s="22" t="str">
        <f t="shared" si="3"/>
        <v/>
      </c>
    </row>
    <row r="115" spans="3:8" x14ac:dyDescent="0.25">
      <c r="C115" s="23">
        <f t="shared" si="2"/>
        <v>183</v>
      </c>
      <c r="H115" s="22" t="str">
        <f t="shared" si="3"/>
        <v/>
      </c>
    </row>
    <row r="116" spans="3:8" x14ac:dyDescent="0.25">
      <c r="C116" s="23">
        <f t="shared" si="2"/>
        <v>184</v>
      </c>
      <c r="H116" s="22" t="str">
        <f t="shared" si="3"/>
        <v/>
      </c>
    </row>
    <row r="117" spans="3:8" x14ac:dyDescent="0.25">
      <c r="C117" s="23">
        <f t="shared" si="2"/>
        <v>185</v>
      </c>
      <c r="H117" s="22" t="str">
        <f t="shared" si="3"/>
        <v/>
      </c>
    </row>
    <row r="118" spans="3:8" x14ac:dyDescent="0.25">
      <c r="C118" s="23">
        <f t="shared" si="2"/>
        <v>186</v>
      </c>
      <c r="H118" s="22" t="str">
        <f t="shared" si="3"/>
        <v/>
      </c>
    </row>
    <row r="119" spans="3:8" x14ac:dyDescent="0.25">
      <c r="C119" s="23">
        <f t="shared" si="2"/>
        <v>187</v>
      </c>
      <c r="H119" s="22" t="str">
        <f t="shared" si="3"/>
        <v/>
      </c>
    </row>
    <row r="120" spans="3:8" x14ac:dyDescent="0.25">
      <c r="C120" s="23">
        <f t="shared" si="2"/>
        <v>188</v>
      </c>
      <c r="H120" s="22" t="str">
        <f t="shared" si="3"/>
        <v/>
      </c>
    </row>
    <row r="121" spans="3:8" x14ac:dyDescent="0.25">
      <c r="C121" s="23">
        <f t="shared" si="2"/>
        <v>189</v>
      </c>
      <c r="H121" s="22" t="str">
        <f t="shared" si="3"/>
        <v/>
      </c>
    </row>
    <row r="122" spans="3:8" x14ac:dyDescent="0.25">
      <c r="C122" s="23">
        <f t="shared" si="2"/>
        <v>190</v>
      </c>
      <c r="H122" s="22" t="str">
        <f t="shared" si="3"/>
        <v/>
      </c>
    </row>
    <row r="123" spans="3:8" x14ac:dyDescent="0.25">
      <c r="C123" s="23">
        <f t="shared" si="2"/>
        <v>191</v>
      </c>
      <c r="H123" s="22" t="str">
        <f t="shared" si="3"/>
        <v/>
      </c>
    </row>
    <row r="124" spans="3:8" x14ac:dyDescent="0.25">
      <c r="C124" s="23">
        <f t="shared" si="2"/>
        <v>192</v>
      </c>
      <c r="H124" s="22" t="str">
        <f t="shared" si="3"/>
        <v/>
      </c>
    </row>
    <row r="125" spans="3:8" x14ac:dyDescent="0.25">
      <c r="C125" s="23">
        <f t="shared" si="2"/>
        <v>193</v>
      </c>
      <c r="H125" s="22" t="str">
        <f t="shared" si="3"/>
        <v/>
      </c>
    </row>
    <row r="126" spans="3:8" x14ac:dyDescent="0.25">
      <c r="C126" s="23">
        <f t="shared" si="2"/>
        <v>194</v>
      </c>
      <c r="H126" s="22" t="str">
        <f t="shared" si="3"/>
        <v/>
      </c>
    </row>
    <row r="127" spans="3:8" x14ac:dyDescent="0.25">
      <c r="C127" s="23">
        <f t="shared" si="2"/>
        <v>195</v>
      </c>
      <c r="H127" s="22" t="str">
        <f t="shared" si="3"/>
        <v/>
      </c>
    </row>
    <row r="128" spans="3:8" x14ac:dyDescent="0.25">
      <c r="C128" s="23">
        <f t="shared" si="2"/>
        <v>196</v>
      </c>
      <c r="H128" s="22" t="str">
        <f t="shared" si="3"/>
        <v/>
      </c>
    </row>
    <row r="129" spans="3:8" x14ac:dyDescent="0.25">
      <c r="C129" s="23">
        <f t="shared" si="2"/>
        <v>197</v>
      </c>
      <c r="H129" s="22" t="str">
        <f t="shared" si="3"/>
        <v/>
      </c>
    </row>
    <row r="130" spans="3:8" x14ac:dyDescent="0.25">
      <c r="C130" s="23">
        <f t="shared" si="2"/>
        <v>198</v>
      </c>
      <c r="H130" s="22" t="str">
        <f t="shared" si="3"/>
        <v/>
      </c>
    </row>
    <row r="131" spans="3:8" x14ac:dyDescent="0.25">
      <c r="C131" s="23">
        <f t="shared" ref="C131:C193" si="4">C130+1</f>
        <v>199</v>
      </c>
      <c r="H131" s="22" t="str">
        <f t="shared" ref="H131:H194" si="5">IF(F131+G131&gt;0,G131/(G131+F131),"")</f>
        <v/>
      </c>
    </row>
    <row r="132" spans="3:8" x14ac:dyDescent="0.25">
      <c r="C132" s="23">
        <f t="shared" si="4"/>
        <v>200</v>
      </c>
      <c r="H132" s="22" t="str">
        <f t="shared" si="5"/>
        <v/>
      </c>
    </row>
    <row r="133" spans="3:8" x14ac:dyDescent="0.25">
      <c r="C133" s="23">
        <f t="shared" si="4"/>
        <v>201</v>
      </c>
      <c r="H133" s="22" t="str">
        <f t="shared" si="5"/>
        <v/>
      </c>
    </row>
    <row r="134" spans="3:8" x14ac:dyDescent="0.25">
      <c r="C134" s="23">
        <f t="shared" si="4"/>
        <v>202</v>
      </c>
      <c r="H134" s="22" t="str">
        <f t="shared" si="5"/>
        <v/>
      </c>
    </row>
    <row r="135" spans="3:8" x14ac:dyDescent="0.25">
      <c r="C135" s="23">
        <f t="shared" si="4"/>
        <v>203</v>
      </c>
      <c r="H135" s="22" t="str">
        <f t="shared" si="5"/>
        <v/>
      </c>
    </row>
    <row r="136" spans="3:8" x14ac:dyDescent="0.25">
      <c r="C136" s="23">
        <f t="shared" si="4"/>
        <v>204</v>
      </c>
      <c r="H136" s="22" t="str">
        <f t="shared" si="5"/>
        <v/>
      </c>
    </row>
    <row r="137" spans="3:8" x14ac:dyDescent="0.25">
      <c r="C137" s="23">
        <f t="shared" si="4"/>
        <v>205</v>
      </c>
      <c r="H137" s="22" t="str">
        <f t="shared" si="5"/>
        <v/>
      </c>
    </row>
    <row r="138" spans="3:8" x14ac:dyDescent="0.25">
      <c r="C138" s="23">
        <f t="shared" si="4"/>
        <v>206</v>
      </c>
      <c r="H138" s="22" t="str">
        <f t="shared" si="5"/>
        <v/>
      </c>
    </row>
    <row r="139" spans="3:8" x14ac:dyDescent="0.25">
      <c r="C139" s="23">
        <f t="shared" si="4"/>
        <v>207</v>
      </c>
      <c r="H139" s="22" t="str">
        <f t="shared" si="5"/>
        <v/>
      </c>
    </row>
    <row r="140" spans="3:8" x14ac:dyDescent="0.25">
      <c r="C140" s="23">
        <f t="shared" si="4"/>
        <v>208</v>
      </c>
      <c r="H140" s="22" t="str">
        <f t="shared" si="5"/>
        <v/>
      </c>
    </row>
    <row r="141" spans="3:8" x14ac:dyDescent="0.25">
      <c r="C141" s="23">
        <f t="shared" si="4"/>
        <v>209</v>
      </c>
      <c r="H141" s="22" t="str">
        <f t="shared" si="5"/>
        <v/>
      </c>
    </row>
    <row r="142" spans="3:8" x14ac:dyDescent="0.25">
      <c r="C142" s="23">
        <f t="shared" si="4"/>
        <v>210</v>
      </c>
      <c r="H142" s="22" t="str">
        <f t="shared" si="5"/>
        <v/>
      </c>
    </row>
    <row r="143" spans="3:8" x14ac:dyDescent="0.25">
      <c r="C143" s="23">
        <f t="shared" si="4"/>
        <v>211</v>
      </c>
      <c r="H143" s="22" t="str">
        <f t="shared" si="5"/>
        <v/>
      </c>
    </row>
    <row r="144" spans="3:8" x14ac:dyDescent="0.25">
      <c r="C144" s="23">
        <f t="shared" si="4"/>
        <v>212</v>
      </c>
      <c r="H144" s="22" t="str">
        <f t="shared" si="5"/>
        <v/>
      </c>
    </row>
    <row r="145" spans="3:8" x14ac:dyDescent="0.25">
      <c r="C145" s="23">
        <f t="shared" si="4"/>
        <v>213</v>
      </c>
      <c r="H145" s="22" t="str">
        <f t="shared" si="5"/>
        <v/>
      </c>
    </row>
    <row r="146" spans="3:8" x14ac:dyDescent="0.25">
      <c r="C146" s="23">
        <f t="shared" si="4"/>
        <v>214</v>
      </c>
      <c r="H146" s="22" t="str">
        <f t="shared" si="5"/>
        <v/>
      </c>
    </row>
    <row r="147" spans="3:8" x14ac:dyDescent="0.25">
      <c r="C147" s="23">
        <f t="shared" si="4"/>
        <v>215</v>
      </c>
      <c r="H147" s="22" t="str">
        <f t="shared" si="5"/>
        <v/>
      </c>
    </row>
    <row r="148" spans="3:8" x14ac:dyDescent="0.25">
      <c r="C148" s="23">
        <f t="shared" si="4"/>
        <v>216</v>
      </c>
      <c r="H148" s="22" t="str">
        <f t="shared" si="5"/>
        <v/>
      </c>
    </row>
    <row r="149" spans="3:8" x14ac:dyDescent="0.25">
      <c r="C149" s="23">
        <f t="shared" si="4"/>
        <v>217</v>
      </c>
      <c r="H149" s="22" t="str">
        <f t="shared" si="5"/>
        <v/>
      </c>
    </row>
    <row r="150" spans="3:8" x14ac:dyDescent="0.25">
      <c r="C150" s="23">
        <f t="shared" si="4"/>
        <v>218</v>
      </c>
      <c r="H150" s="22" t="str">
        <f t="shared" si="5"/>
        <v/>
      </c>
    </row>
    <row r="151" spans="3:8" x14ac:dyDescent="0.25">
      <c r="C151" s="23">
        <f t="shared" si="4"/>
        <v>219</v>
      </c>
      <c r="H151" s="22" t="str">
        <f t="shared" si="5"/>
        <v/>
      </c>
    </row>
    <row r="152" spans="3:8" x14ac:dyDescent="0.25">
      <c r="C152" s="23">
        <f t="shared" si="4"/>
        <v>220</v>
      </c>
      <c r="H152" s="22" t="str">
        <f t="shared" si="5"/>
        <v/>
      </c>
    </row>
    <row r="153" spans="3:8" x14ac:dyDescent="0.25">
      <c r="C153" s="23">
        <f t="shared" si="4"/>
        <v>221</v>
      </c>
      <c r="H153" s="22" t="str">
        <f t="shared" si="5"/>
        <v/>
      </c>
    </row>
    <row r="154" spans="3:8" x14ac:dyDescent="0.25">
      <c r="C154" s="23">
        <f t="shared" si="4"/>
        <v>222</v>
      </c>
      <c r="H154" s="22" t="str">
        <f t="shared" si="5"/>
        <v/>
      </c>
    </row>
    <row r="155" spans="3:8" x14ac:dyDescent="0.25">
      <c r="C155" s="23">
        <f t="shared" si="4"/>
        <v>223</v>
      </c>
      <c r="H155" s="22" t="str">
        <f t="shared" si="5"/>
        <v/>
      </c>
    </row>
    <row r="156" spans="3:8" x14ac:dyDescent="0.25">
      <c r="C156" s="23">
        <f t="shared" si="4"/>
        <v>224</v>
      </c>
      <c r="H156" s="22" t="str">
        <f t="shared" si="5"/>
        <v/>
      </c>
    </row>
    <row r="157" spans="3:8" x14ac:dyDescent="0.25">
      <c r="C157" s="23">
        <f t="shared" si="4"/>
        <v>225</v>
      </c>
      <c r="H157" s="22" t="str">
        <f t="shared" si="5"/>
        <v/>
      </c>
    </row>
    <row r="158" spans="3:8" x14ac:dyDescent="0.25">
      <c r="C158" s="23">
        <f t="shared" si="4"/>
        <v>226</v>
      </c>
      <c r="H158" s="22" t="str">
        <f t="shared" si="5"/>
        <v/>
      </c>
    </row>
    <row r="159" spans="3:8" x14ac:dyDescent="0.25">
      <c r="C159" s="23">
        <f t="shared" si="4"/>
        <v>227</v>
      </c>
      <c r="H159" s="22" t="str">
        <f t="shared" si="5"/>
        <v/>
      </c>
    </row>
    <row r="160" spans="3:8" x14ac:dyDescent="0.25">
      <c r="C160" s="23">
        <f t="shared" si="4"/>
        <v>228</v>
      </c>
      <c r="H160" s="22" t="str">
        <f t="shared" si="5"/>
        <v/>
      </c>
    </row>
    <row r="161" spans="3:8" x14ac:dyDescent="0.25">
      <c r="C161" s="23">
        <f t="shared" si="4"/>
        <v>229</v>
      </c>
      <c r="H161" s="22" t="str">
        <f t="shared" si="5"/>
        <v/>
      </c>
    </row>
    <row r="162" spans="3:8" x14ac:dyDescent="0.25">
      <c r="C162" s="23">
        <f t="shared" si="4"/>
        <v>230</v>
      </c>
      <c r="H162" s="22" t="str">
        <f t="shared" si="5"/>
        <v/>
      </c>
    </row>
    <row r="163" spans="3:8" x14ac:dyDescent="0.25">
      <c r="C163" s="23">
        <f t="shared" si="4"/>
        <v>231</v>
      </c>
      <c r="H163" s="22" t="str">
        <f t="shared" si="5"/>
        <v/>
      </c>
    </row>
    <row r="164" spans="3:8" x14ac:dyDescent="0.25">
      <c r="C164" s="23">
        <f t="shared" si="4"/>
        <v>232</v>
      </c>
      <c r="H164" s="22" t="str">
        <f t="shared" si="5"/>
        <v/>
      </c>
    </row>
    <row r="165" spans="3:8" x14ac:dyDescent="0.25">
      <c r="C165" s="23">
        <f t="shared" si="4"/>
        <v>233</v>
      </c>
      <c r="H165" s="22" t="str">
        <f t="shared" si="5"/>
        <v/>
      </c>
    </row>
    <row r="166" spans="3:8" x14ac:dyDescent="0.25">
      <c r="C166" s="23">
        <f t="shared" si="4"/>
        <v>234</v>
      </c>
      <c r="H166" s="22" t="str">
        <f t="shared" si="5"/>
        <v/>
      </c>
    </row>
    <row r="167" spans="3:8" x14ac:dyDescent="0.25">
      <c r="C167" s="23">
        <f t="shared" si="4"/>
        <v>235</v>
      </c>
      <c r="H167" s="22" t="str">
        <f t="shared" si="5"/>
        <v/>
      </c>
    </row>
    <row r="168" spans="3:8" x14ac:dyDescent="0.25">
      <c r="C168" s="23">
        <f t="shared" si="4"/>
        <v>236</v>
      </c>
      <c r="H168" s="22" t="str">
        <f t="shared" si="5"/>
        <v/>
      </c>
    </row>
    <row r="169" spans="3:8" x14ac:dyDescent="0.25">
      <c r="C169" s="23">
        <f t="shared" si="4"/>
        <v>237</v>
      </c>
      <c r="H169" s="22" t="str">
        <f t="shared" si="5"/>
        <v/>
      </c>
    </row>
    <row r="170" spans="3:8" x14ac:dyDescent="0.25">
      <c r="C170" s="23">
        <f t="shared" si="4"/>
        <v>238</v>
      </c>
      <c r="H170" s="22" t="str">
        <f t="shared" si="5"/>
        <v/>
      </c>
    </row>
    <row r="171" spans="3:8" x14ac:dyDescent="0.25">
      <c r="C171" s="23">
        <f t="shared" si="4"/>
        <v>239</v>
      </c>
      <c r="H171" s="22" t="str">
        <f t="shared" si="5"/>
        <v/>
      </c>
    </row>
    <row r="172" spans="3:8" x14ac:dyDescent="0.25">
      <c r="C172" s="23">
        <f t="shared" si="4"/>
        <v>240</v>
      </c>
      <c r="H172" s="22" t="str">
        <f t="shared" si="5"/>
        <v/>
      </c>
    </row>
    <row r="173" spans="3:8" x14ac:dyDescent="0.25">
      <c r="C173" s="23">
        <f t="shared" si="4"/>
        <v>241</v>
      </c>
      <c r="H173" s="22" t="str">
        <f t="shared" si="5"/>
        <v/>
      </c>
    </row>
    <row r="174" spans="3:8" x14ac:dyDescent="0.25">
      <c r="C174" s="23">
        <f t="shared" si="4"/>
        <v>242</v>
      </c>
      <c r="H174" s="22" t="str">
        <f t="shared" si="5"/>
        <v/>
      </c>
    </row>
    <row r="175" spans="3:8" x14ac:dyDescent="0.25">
      <c r="C175" s="23">
        <f t="shared" si="4"/>
        <v>243</v>
      </c>
      <c r="H175" s="22" t="str">
        <f t="shared" si="5"/>
        <v/>
      </c>
    </row>
    <row r="176" spans="3:8" x14ac:dyDescent="0.25">
      <c r="C176" s="23">
        <f t="shared" si="4"/>
        <v>244</v>
      </c>
      <c r="H176" s="22" t="str">
        <f t="shared" si="5"/>
        <v/>
      </c>
    </row>
    <row r="177" spans="3:8" x14ac:dyDescent="0.25">
      <c r="C177" s="23">
        <f t="shared" si="4"/>
        <v>245</v>
      </c>
      <c r="H177" s="22" t="str">
        <f t="shared" si="5"/>
        <v/>
      </c>
    </row>
    <row r="178" spans="3:8" x14ac:dyDescent="0.25">
      <c r="C178" s="23">
        <f t="shared" si="4"/>
        <v>246</v>
      </c>
      <c r="H178" s="22" t="str">
        <f t="shared" si="5"/>
        <v/>
      </c>
    </row>
    <row r="179" spans="3:8" x14ac:dyDescent="0.25">
      <c r="C179" s="23">
        <f t="shared" si="4"/>
        <v>247</v>
      </c>
      <c r="H179" s="22" t="str">
        <f t="shared" si="5"/>
        <v/>
      </c>
    </row>
    <row r="180" spans="3:8" x14ac:dyDescent="0.25">
      <c r="C180" s="23">
        <f t="shared" si="4"/>
        <v>248</v>
      </c>
      <c r="H180" s="22" t="str">
        <f t="shared" si="5"/>
        <v/>
      </c>
    </row>
    <row r="181" spans="3:8" x14ac:dyDescent="0.25">
      <c r="C181" s="23">
        <f t="shared" si="4"/>
        <v>249</v>
      </c>
      <c r="H181" s="22" t="str">
        <f t="shared" si="5"/>
        <v/>
      </c>
    </row>
    <row r="182" spans="3:8" x14ac:dyDescent="0.25">
      <c r="C182" s="23">
        <f t="shared" si="4"/>
        <v>250</v>
      </c>
      <c r="H182" s="22" t="str">
        <f t="shared" si="5"/>
        <v/>
      </c>
    </row>
    <row r="183" spans="3:8" x14ac:dyDescent="0.25">
      <c r="C183" s="23">
        <f t="shared" si="4"/>
        <v>251</v>
      </c>
      <c r="H183" s="22" t="str">
        <f t="shared" si="5"/>
        <v/>
      </c>
    </row>
    <row r="184" spans="3:8" x14ac:dyDescent="0.25">
      <c r="C184" s="23">
        <f t="shared" si="4"/>
        <v>252</v>
      </c>
      <c r="H184" s="22" t="str">
        <f t="shared" si="5"/>
        <v/>
      </c>
    </row>
    <row r="185" spans="3:8" x14ac:dyDescent="0.25">
      <c r="C185" s="23">
        <f t="shared" si="4"/>
        <v>253</v>
      </c>
      <c r="H185" s="22" t="str">
        <f t="shared" si="5"/>
        <v/>
      </c>
    </row>
    <row r="186" spans="3:8" x14ac:dyDescent="0.25">
      <c r="C186" s="23">
        <f t="shared" si="4"/>
        <v>254</v>
      </c>
      <c r="H186" s="22" t="str">
        <f t="shared" si="5"/>
        <v/>
      </c>
    </row>
    <row r="187" spans="3:8" x14ac:dyDescent="0.25">
      <c r="C187" s="23">
        <f t="shared" si="4"/>
        <v>255</v>
      </c>
      <c r="H187" s="22" t="str">
        <f t="shared" si="5"/>
        <v/>
      </c>
    </row>
    <row r="188" spans="3:8" x14ac:dyDescent="0.25">
      <c r="C188" s="23">
        <f t="shared" si="4"/>
        <v>256</v>
      </c>
      <c r="H188" s="22" t="str">
        <f t="shared" si="5"/>
        <v/>
      </c>
    </row>
    <row r="189" spans="3:8" x14ac:dyDescent="0.25">
      <c r="C189" s="23">
        <f t="shared" si="4"/>
        <v>257</v>
      </c>
      <c r="H189" s="22" t="str">
        <f t="shared" si="5"/>
        <v/>
      </c>
    </row>
    <row r="190" spans="3:8" x14ac:dyDescent="0.25">
      <c r="C190" s="23">
        <f t="shared" si="4"/>
        <v>258</v>
      </c>
      <c r="H190" s="22" t="str">
        <f t="shared" si="5"/>
        <v/>
      </c>
    </row>
    <row r="191" spans="3:8" x14ac:dyDescent="0.25">
      <c r="C191" s="23">
        <f t="shared" si="4"/>
        <v>259</v>
      </c>
      <c r="H191" s="22" t="str">
        <f t="shared" si="5"/>
        <v/>
      </c>
    </row>
    <row r="192" spans="3:8" x14ac:dyDescent="0.25">
      <c r="C192" s="23">
        <f t="shared" si="4"/>
        <v>260</v>
      </c>
      <c r="H192" s="22" t="str">
        <f t="shared" si="5"/>
        <v/>
      </c>
    </row>
    <row r="193" spans="3:8" x14ac:dyDescent="0.25">
      <c r="C193" s="23">
        <f t="shared" si="4"/>
        <v>261</v>
      </c>
      <c r="H193" s="22" t="str">
        <f t="shared" si="5"/>
        <v/>
      </c>
    </row>
    <row r="194" spans="3:8" x14ac:dyDescent="0.25">
      <c r="H194" s="22" t="str">
        <f t="shared" si="5"/>
        <v/>
      </c>
    </row>
    <row r="195" spans="3:8" x14ac:dyDescent="0.25">
      <c r="H195" s="22" t="str">
        <f t="shared" ref="H195:H258" si="6">IF(F195+G195&gt;0,G195/(G195+F195),"")</f>
        <v/>
      </c>
    </row>
    <row r="196" spans="3:8" x14ac:dyDescent="0.25">
      <c r="H196" s="22" t="str">
        <f t="shared" si="6"/>
        <v/>
      </c>
    </row>
    <row r="197" spans="3:8" x14ac:dyDescent="0.25">
      <c r="H197" s="22" t="str">
        <f t="shared" si="6"/>
        <v/>
      </c>
    </row>
    <row r="198" spans="3:8" x14ac:dyDescent="0.25">
      <c r="H198" s="22" t="str">
        <f t="shared" si="6"/>
        <v/>
      </c>
    </row>
    <row r="199" spans="3:8" x14ac:dyDescent="0.25">
      <c r="H199" s="22" t="str">
        <f t="shared" si="6"/>
        <v/>
      </c>
    </row>
    <row r="200" spans="3:8" x14ac:dyDescent="0.25">
      <c r="H200" s="22" t="str">
        <f t="shared" si="6"/>
        <v/>
      </c>
    </row>
    <row r="201" spans="3:8" x14ac:dyDescent="0.25">
      <c r="H201" s="22" t="str">
        <f t="shared" si="6"/>
        <v/>
      </c>
    </row>
    <row r="202" spans="3:8" x14ac:dyDescent="0.25">
      <c r="H202" s="22" t="str">
        <f t="shared" si="6"/>
        <v/>
      </c>
    </row>
    <row r="203" spans="3:8" x14ac:dyDescent="0.25">
      <c r="H203" s="22" t="str">
        <f t="shared" si="6"/>
        <v/>
      </c>
    </row>
    <row r="204" spans="3:8" x14ac:dyDescent="0.25">
      <c r="H204" s="22" t="str">
        <f t="shared" si="6"/>
        <v/>
      </c>
    </row>
    <row r="205" spans="3:8" x14ac:dyDescent="0.25">
      <c r="H205" s="22" t="str">
        <f t="shared" si="6"/>
        <v/>
      </c>
    </row>
    <row r="206" spans="3:8" x14ac:dyDescent="0.25">
      <c r="H206" s="22" t="str">
        <f t="shared" si="6"/>
        <v/>
      </c>
    </row>
    <row r="207" spans="3:8" x14ac:dyDescent="0.25">
      <c r="H207" s="22" t="str">
        <f t="shared" si="6"/>
        <v/>
      </c>
    </row>
    <row r="208" spans="3:8" x14ac:dyDescent="0.25">
      <c r="H208" s="22" t="str">
        <f t="shared" si="6"/>
        <v/>
      </c>
    </row>
    <row r="209" spans="8:8" x14ac:dyDescent="0.25">
      <c r="H209" s="22" t="str">
        <f t="shared" si="6"/>
        <v/>
      </c>
    </row>
    <row r="210" spans="8:8" x14ac:dyDescent="0.25">
      <c r="H210" s="22" t="str">
        <f t="shared" si="6"/>
        <v/>
      </c>
    </row>
    <row r="211" spans="8:8" x14ac:dyDescent="0.25">
      <c r="H211" s="22" t="str">
        <f t="shared" si="6"/>
        <v/>
      </c>
    </row>
    <row r="212" spans="8:8" x14ac:dyDescent="0.25">
      <c r="H212" s="22" t="str">
        <f t="shared" si="6"/>
        <v/>
      </c>
    </row>
    <row r="213" spans="8:8" x14ac:dyDescent="0.25">
      <c r="H213" s="22" t="str">
        <f t="shared" si="6"/>
        <v/>
      </c>
    </row>
    <row r="214" spans="8:8" x14ac:dyDescent="0.25">
      <c r="H214" s="22" t="str">
        <f t="shared" si="6"/>
        <v/>
      </c>
    </row>
    <row r="215" spans="8:8" x14ac:dyDescent="0.25">
      <c r="H215" s="22" t="str">
        <f t="shared" si="6"/>
        <v/>
      </c>
    </row>
    <row r="216" spans="8:8" x14ac:dyDescent="0.25">
      <c r="H216" s="22" t="str">
        <f t="shared" si="6"/>
        <v/>
      </c>
    </row>
    <row r="217" spans="8:8" x14ac:dyDescent="0.25">
      <c r="H217" s="22" t="str">
        <f t="shared" si="6"/>
        <v/>
      </c>
    </row>
    <row r="218" spans="8:8" x14ac:dyDescent="0.25">
      <c r="H218" s="22" t="str">
        <f t="shared" si="6"/>
        <v/>
      </c>
    </row>
    <row r="219" spans="8:8" x14ac:dyDescent="0.25">
      <c r="H219" s="22" t="str">
        <f t="shared" si="6"/>
        <v/>
      </c>
    </row>
    <row r="220" spans="8:8" x14ac:dyDescent="0.25">
      <c r="H220" s="22" t="str">
        <f t="shared" si="6"/>
        <v/>
      </c>
    </row>
    <row r="221" spans="8:8" x14ac:dyDescent="0.25">
      <c r="H221" s="22" t="str">
        <f t="shared" si="6"/>
        <v/>
      </c>
    </row>
    <row r="222" spans="8:8" x14ac:dyDescent="0.25">
      <c r="H222" s="22" t="str">
        <f t="shared" si="6"/>
        <v/>
      </c>
    </row>
    <row r="223" spans="8:8" x14ac:dyDescent="0.25">
      <c r="H223" s="22" t="str">
        <f t="shared" si="6"/>
        <v/>
      </c>
    </row>
    <row r="224" spans="8:8" x14ac:dyDescent="0.25">
      <c r="H224" s="22" t="str">
        <f t="shared" si="6"/>
        <v/>
      </c>
    </row>
    <row r="225" spans="8:8" x14ac:dyDescent="0.25">
      <c r="H225" s="22" t="str">
        <f t="shared" si="6"/>
        <v/>
      </c>
    </row>
    <row r="226" spans="8:8" x14ac:dyDescent="0.25">
      <c r="H226" s="22" t="str">
        <f t="shared" si="6"/>
        <v/>
      </c>
    </row>
    <row r="227" spans="8:8" x14ac:dyDescent="0.25">
      <c r="H227" s="22" t="str">
        <f t="shared" si="6"/>
        <v/>
      </c>
    </row>
    <row r="228" spans="8:8" x14ac:dyDescent="0.25">
      <c r="H228" s="22" t="str">
        <f t="shared" si="6"/>
        <v/>
      </c>
    </row>
    <row r="229" spans="8:8" x14ac:dyDescent="0.25">
      <c r="H229" s="22" t="str">
        <f t="shared" si="6"/>
        <v/>
      </c>
    </row>
    <row r="230" spans="8:8" x14ac:dyDescent="0.25">
      <c r="H230" s="22" t="str">
        <f t="shared" si="6"/>
        <v/>
      </c>
    </row>
    <row r="231" spans="8:8" x14ac:dyDescent="0.25">
      <c r="H231" s="22" t="str">
        <f t="shared" si="6"/>
        <v/>
      </c>
    </row>
    <row r="232" spans="8:8" x14ac:dyDescent="0.25">
      <c r="H232" s="22" t="str">
        <f t="shared" si="6"/>
        <v/>
      </c>
    </row>
    <row r="233" spans="8:8" x14ac:dyDescent="0.25">
      <c r="H233" s="22" t="str">
        <f t="shared" si="6"/>
        <v/>
      </c>
    </row>
    <row r="234" spans="8:8" x14ac:dyDescent="0.25">
      <c r="H234" s="22" t="str">
        <f t="shared" si="6"/>
        <v/>
      </c>
    </row>
    <row r="235" spans="8:8" x14ac:dyDescent="0.25">
      <c r="H235" s="22" t="str">
        <f t="shared" si="6"/>
        <v/>
      </c>
    </row>
    <row r="236" spans="8:8" x14ac:dyDescent="0.25">
      <c r="H236" s="22" t="str">
        <f t="shared" si="6"/>
        <v/>
      </c>
    </row>
    <row r="237" spans="8:8" x14ac:dyDescent="0.25">
      <c r="H237" s="22" t="str">
        <f t="shared" si="6"/>
        <v/>
      </c>
    </row>
    <row r="238" spans="8:8" x14ac:dyDescent="0.25">
      <c r="H238" s="22" t="str">
        <f t="shared" si="6"/>
        <v/>
      </c>
    </row>
    <row r="239" spans="8:8" x14ac:dyDescent="0.25">
      <c r="H239" s="22" t="str">
        <f t="shared" si="6"/>
        <v/>
      </c>
    </row>
    <row r="240" spans="8:8" x14ac:dyDescent="0.25">
      <c r="H240" s="22" t="str">
        <f t="shared" si="6"/>
        <v/>
      </c>
    </row>
    <row r="241" spans="8:8" x14ac:dyDescent="0.25">
      <c r="H241" s="22" t="str">
        <f t="shared" si="6"/>
        <v/>
      </c>
    </row>
    <row r="242" spans="8:8" x14ac:dyDescent="0.25">
      <c r="H242" s="22" t="str">
        <f t="shared" si="6"/>
        <v/>
      </c>
    </row>
    <row r="243" spans="8:8" x14ac:dyDescent="0.25">
      <c r="H243" s="22" t="str">
        <f t="shared" si="6"/>
        <v/>
      </c>
    </row>
    <row r="244" spans="8:8" x14ac:dyDescent="0.25">
      <c r="H244" s="22" t="str">
        <f t="shared" si="6"/>
        <v/>
      </c>
    </row>
    <row r="245" spans="8:8" x14ac:dyDescent="0.25">
      <c r="H245" s="22" t="str">
        <f t="shared" si="6"/>
        <v/>
      </c>
    </row>
    <row r="246" spans="8:8" x14ac:dyDescent="0.25">
      <c r="H246" s="22" t="str">
        <f t="shared" si="6"/>
        <v/>
      </c>
    </row>
    <row r="247" spans="8:8" x14ac:dyDescent="0.25">
      <c r="H247" s="22" t="str">
        <f t="shared" si="6"/>
        <v/>
      </c>
    </row>
    <row r="248" spans="8:8" x14ac:dyDescent="0.25">
      <c r="H248" s="22" t="str">
        <f t="shared" si="6"/>
        <v/>
      </c>
    </row>
    <row r="249" spans="8:8" x14ac:dyDescent="0.25">
      <c r="H249" s="22" t="str">
        <f t="shared" si="6"/>
        <v/>
      </c>
    </row>
    <row r="250" spans="8:8" x14ac:dyDescent="0.25">
      <c r="H250" s="22" t="str">
        <f t="shared" si="6"/>
        <v/>
      </c>
    </row>
    <row r="251" spans="8:8" x14ac:dyDescent="0.25">
      <c r="H251" s="22" t="str">
        <f t="shared" si="6"/>
        <v/>
      </c>
    </row>
    <row r="252" spans="8:8" x14ac:dyDescent="0.25">
      <c r="H252" s="22" t="str">
        <f t="shared" si="6"/>
        <v/>
      </c>
    </row>
    <row r="253" spans="8:8" x14ac:dyDescent="0.25">
      <c r="H253" s="22" t="str">
        <f t="shared" si="6"/>
        <v/>
      </c>
    </row>
    <row r="254" spans="8:8" x14ac:dyDescent="0.25">
      <c r="H254" s="22" t="str">
        <f t="shared" si="6"/>
        <v/>
      </c>
    </row>
    <row r="255" spans="8:8" x14ac:dyDescent="0.25">
      <c r="H255" s="22" t="str">
        <f t="shared" si="6"/>
        <v/>
      </c>
    </row>
    <row r="256" spans="8:8" x14ac:dyDescent="0.25">
      <c r="H256" s="22" t="str">
        <f t="shared" si="6"/>
        <v/>
      </c>
    </row>
    <row r="257" spans="8:8" x14ac:dyDescent="0.25">
      <c r="H257" s="22" t="str">
        <f t="shared" si="6"/>
        <v/>
      </c>
    </row>
    <row r="258" spans="8:8" x14ac:dyDescent="0.25">
      <c r="H258" s="22" t="str">
        <f t="shared" si="6"/>
        <v/>
      </c>
    </row>
    <row r="259" spans="8:8" x14ac:dyDescent="0.25">
      <c r="H259" s="22" t="str">
        <f t="shared" ref="H259:H280" si="7">IF(F259+G259&gt;0,G259/(G259+F259),"")</f>
        <v/>
      </c>
    </row>
    <row r="260" spans="8:8" x14ac:dyDescent="0.25">
      <c r="H260" s="22" t="str">
        <f t="shared" si="7"/>
        <v/>
      </c>
    </row>
    <row r="261" spans="8:8" x14ac:dyDescent="0.25">
      <c r="H261" s="22" t="str">
        <f t="shared" si="7"/>
        <v/>
      </c>
    </row>
    <row r="262" spans="8:8" x14ac:dyDescent="0.25">
      <c r="H262" s="22" t="str">
        <f t="shared" si="7"/>
        <v/>
      </c>
    </row>
    <row r="263" spans="8:8" x14ac:dyDescent="0.25">
      <c r="H263" s="22" t="str">
        <f t="shared" si="7"/>
        <v/>
      </c>
    </row>
    <row r="264" spans="8:8" x14ac:dyDescent="0.25">
      <c r="H264" s="22" t="str">
        <f t="shared" si="7"/>
        <v/>
      </c>
    </row>
    <row r="265" spans="8:8" x14ac:dyDescent="0.25">
      <c r="H265" s="22" t="str">
        <f t="shared" si="7"/>
        <v/>
      </c>
    </row>
    <row r="266" spans="8:8" x14ac:dyDescent="0.25">
      <c r="H266" s="22" t="str">
        <f t="shared" si="7"/>
        <v/>
      </c>
    </row>
    <row r="267" spans="8:8" x14ac:dyDescent="0.25">
      <c r="H267" s="22" t="str">
        <f t="shared" si="7"/>
        <v/>
      </c>
    </row>
    <row r="268" spans="8:8" x14ac:dyDescent="0.25">
      <c r="H268" s="22" t="str">
        <f t="shared" si="7"/>
        <v/>
      </c>
    </row>
    <row r="269" spans="8:8" x14ac:dyDescent="0.25">
      <c r="H269" s="22" t="str">
        <f t="shared" si="7"/>
        <v/>
      </c>
    </row>
    <row r="270" spans="8:8" x14ac:dyDescent="0.25">
      <c r="H270" s="22" t="str">
        <f t="shared" si="7"/>
        <v/>
      </c>
    </row>
    <row r="271" spans="8:8" x14ac:dyDescent="0.25">
      <c r="H271" s="22" t="str">
        <f t="shared" si="7"/>
        <v/>
      </c>
    </row>
    <row r="272" spans="8:8" x14ac:dyDescent="0.25">
      <c r="H272" s="22" t="str">
        <f t="shared" si="7"/>
        <v/>
      </c>
    </row>
    <row r="273" spans="8:8" x14ac:dyDescent="0.25">
      <c r="H273" s="22" t="str">
        <f t="shared" si="7"/>
        <v/>
      </c>
    </row>
    <row r="274" spans="8:8" x14ac:dyDescent="0.25">
      <c r="H274" s="22" t="str">
        <f t="shared" si="7"/>
        <v/>
      </c>
    </row>
    <row r="275" spans="8:8" x14ac:dyDescent="0.25">
      <c r="H275" s="22" t="str">
        <f t="shared" si="7"/>
        <v/>
      </c>
    </row>
    <row r="276" spans="8:8" x14ac:dyDescent="0.25">
      <c r="H276" s="22" t="str">
        <f t="shared" si="7"/>
        <v/>
      </c>
    </row>
    <row r="277" spans="8:8" x14ac:dyDescent="0.25">
      <c r="H277" s="22" t="str">
        <f t="shared" si="7"/>
        <v/>
      </c>
    </row>
    <row r="278" spans="8:8" x14ac:dyDescent="0.25">
      <c r="H278" s="22" t="str">
        <f t="shared" si="7"/>
        <v/>
      </c>
    </row>
    <row r="279" spans="8:8" x14ac:dyDescent="0.25">
      <c r="H279" s="22" t="str">
        <f t="shared" si="7"/>
        <v/>
      </c>
    </row>
    <row r="280" spans="8:8" x14ac:dyDescent="0.25">
      <c r="H280" s="22" t="str">
        <f t="shared" si="7"/>
        <v/>
      </c>
    </row>
    <row r="281" spans="8:8" x14ac:dyDescent="0.25">
      <c r="H281" s="24" t="str">
        <f t="shared" ref="H281:H302" si="8">IF(F281&gt;0,G281/(G281+F281),"")</f>
        <v/>
      </c>
    </row>
    <row r="282" spans="8:8" x14ac:dyDescent="0.25">
      <c r="H282" s="24" t="str">
        <f t="shared" si="8"/>
        <v/>
      </c>
    </row>
    <row r="283" spans="8:8" x14ac:dyDescent="0.25">
      <c r="H283" s="24" t="str">
        <f t="shared" si="8"/>
        <v/>
      </c>
    </row>
    <row r="284" spans="8:8" x14ac:dyDescent="0.25">
      <c r="H284" s="24" t="str">
        <f t="shared" si="8"/>
        <v/>
      </c>
    </row>
    <row r="285" spans="8:8" x14ac:dyDescent="0.25">
      <c r="H285" s="24" t="str">
        <f t="shared" si="8"/>
        <v/>
      </c>
    </row>
    <row r="286" spans="8:8" x14ac:dyDescent="0.25">
      <c r="H286" s="24" t="str">
        <f t="shared" si="8"/>
        <v/>
      </c>
    </row>
    <row r="287" spans="8:8" x14ac:dyDescent="0.25">
      <c r="H287" s="24" t="str">
        <f t="shared" si="8"/>
        <v/>
      </c>
    </row>
    <row r="288" spans="8:8" x14ac:dyDescent="0.25">
      <c r="H288" s="24" t="str">
        <f t="shared" si="8"/>
        <v/>
      </c>
    </row>
    <row r="289" spans="8:8" x14ac:dyDescent="0.25">
      <c r="H289" s="24" t="str">
        <f t="shared" si="8"/>
        <v/>
      </c>
    </row>
    <row r="290" spans="8:8" x14ac:dyDescent="0.25">
      <c r="H290" s="24" t="str">
        <f t="shared" si="8"/>
        <v/>
      </c>
    </row>
    <row r="291" spans="8:8" x14ac:dyDescent="0.25">
      <c r="H291" s="24" t="str">
        <f t="shared" si="8"/>
        <v/>
      </c>
    </row>
    <row r="292" spans="8:8" x14ac:dyDescent="0.25">
      <c r="H292" s="24" t="str">
        <f t="shared" si="8"/>
        <v/>
      </c>
    </row>
    <row r="293" spans="8:8" x14ac:dyDescent="0.25">
      <c r="H293" s="24" t="str">
        <f t="shared" si="8"/>
        <v/>
      </c>
    </row>
    <row r="294" spans="8:8" x14ac:dyDescent="0.25">
      <c r="H294" s="24" t="str">
        <f t="shared" si="8"/>
        <v/>
      </c>
    </row>
    <row r="295" spans="8:8" x14ac:dyDescent="0.25">
      <c r="H295" s="24" t="str">
        <f t="shared" si="8"/>
        <v/>
      </c>
    </row>
    <row r="296" spans="8:8" x14ac:dyDescent="0.25">
      <c r="H296" s="24" t="str">
        <f t="shared" si="8"/>
        <v/>
      </c>
    </row>
    <row r="297" spans="8:8" x14ac:dyDescent="0.25">
      <c r="H297" s="24" t="str">
        <f t="shared" si="8"/>
        <v/>
      </c>
    </row>
    <row r="298" spans="8:8" x14ac:dyDescent="0.25">
      <c r="H298" s="24" t="str">
        <f t="shared" si="8"/>
        <v/>
      </c>
    </row>
    <row r="299" spans="8:8" x14ac:dyDescent="0.25">
      <c r="H299" s="24" t="str">
        <f t="shared" si="8"/>
        <v/>
      </c>
    </row>
    <row r="300" spans="8:8" x14ac:dyDescent="0.25">
      <c r="H300" s="24" t="str">
        <f t="shared" si="8"/>
        <v/>
      </c>
    </row>
    <row r="301" spans="8:8" x14ac:dyDescent="0.25">
      <c r="H301" s="24" t="str">
        <f t="shared" si="8"/>
        <v/>
      </c>
    </row>
    <row r="302" spans="8:8" x14ac:dyDescent="0.25">
      <c r="H302" s="24" t="str">
        <f t="shared" si="8"/>
        <v/>
      </c>
    </row>
  </sheetData>
  <autoFilter ref="A1:H302"/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8"/>
  <sheetViews>
    <sheetView workbookViewId="0">
      <pane ySplit="1" topLeftCell="A2" activePane="bottomLeft" state="frozen"/>
      <selection pane="bottomLeft" activeCell="K30" sqref="K30"/>
    </sheetView>
  </sheetViews>
  <sheetFormatPr defaultRowHeight="15" x14ac:dyDescent="0.25"/>
  <cols>
    <col min="1" max="1" width="20.140625" style="3" customWidth="1"/>
    <col min="2" max="2" width="10.5703125" style="2" bestFit="1" customWidth="1"/>
    <col min="3" max="3" width="10.85546875" style="2" bestFit="1" customWidth="1"/>
    <col min="4" max="4" width="9.140625" style="4"/>
    <col min="5" max="6" width="4.7109375" customWidth="1"/>
    <col min="7" max="7" width="7.7109375" customWidth="1"/>
    <col min="8" max="8" width="7.42578125" customWidth="1"/>
    <col min="9" max="9" width="8.5703125" style="1" bestFit="1" customWidth="1"/>
    <col min="11" max="13" width="12.7109375" customWidth="1"/>
    <col min="16" max="16" width="11.85546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49</v>
      </c>
      <c r="L1" s="13" t="s">
        <v>50</v>
      </c>
      <c r="M1" s="13" t="s">
        <v>51</v>
      </c>
      <c r="N1" s="13" t="s">
        <v>48</v>
      </c>
      <c r="O1" s="13" t="s">
        <v>52</v>
      </c>
      <c r="P1" s="8" t="s">
        <v>55</v>
      </c>
      <c r="Q1" s="13" t="s">
        <v>53</v>
      </c>
      <c r="R1" s="29" t="s">
        <v>56</v>
      </c>
    </row>
    <row r="2" spans="1:18" x14ac:dyDescent="0.25">
      <c r="A2" s="10" t="s">
        <v>16</v>
      </c>
      <c r="B2" s="5">
        <f>SUMIFS('Phase 3 Tasks'!G:G,'Phase 3 Tasks'!D:D,A2)</f>
        <v>0</v>
      </c>
      <c r="C2" s="5">
        <f>SUMIFS('Phase 3 Tasks'!F:F,'Phase 3 Tasks'!D:D,A2)</f>
        <v>0</v>
      </c>
      <c r="D2" s="11" t="str">
        <f>IF(C2+B2&gt;0,B2/(B2+C2),"")</f>
        <v/>
      </c>
      <c r="G2" s="5">
        <f>SUM(B:B)</f>
        <v>41.5</v>
      </c>
      <c r="H2" s="5">
        <f>SUM(C:C)</f>
        <v>0</v>
      </c>
      <c r="I2" s="6">
        <f>IF(H2+G2&gt;0,G2/(G2+H2),"")</f>
        <v>1</v>
      </c>
      <c r="K2" s="16">
        <v>42667</v>
      </c>
      <c r="L2" s="16">
        <f ca="1">TODAY()</f>
        <v>42715</v>
      </c>
      <c r="M2" s="16">
        <v>42716</v>
      </c>
      <c r="N2" s="5">
        <f ca="1">L2-K2</f>
        <v>48</v>
      </c>
      <c r="O2" s="5">
        <f ca="1">M2-L2</f>
        <v>1</v>
      </c>
      <c r="P2" s="28">
        <f ca="1">IF(N2&gt;0,N2/(N2+O2),0)</f>
        <v>0.97959183673469385</v>
      </c>
      <c r="Q2" s="6">
        <f ca="1">I2-P2</f>
        <v>2.0408163265306145E-2</v>
      </c>
      <c r="R2" s="30">
        <f ca="1">Q2*(N2+O2)</f>
        <v>1.0000000000000011</v>
      </c>
    </row>
    <row r="3" spans="1:18" x14ac:dyDescent="0.25">
      <c r="A3" s="3" t="s">
        <v>99</v>
      </c>
      <c r="B3" s="5">
        <f>SUMIFS('Phase 3 Tasks'!G:G,'Phase 3 Tasks'!D:D,A3)</f>
        <v>3</v>
      </c>
      <c r="C3" s="5">
        <f>SUMIFS('Phase 3 Tasks'!F:F,'Phase 3 Tasks'!D:D,A3)</f>
        <v>0</v>
      </c>
      <c r="D3" s="11">
        <f t="shared" ref="D3:D65" si="0">IF(C3+B3&gt;0,B3/(B3+C3),"")</f>
        <v>1</v>
      </c>
    </row>
    <row r="4" spans="1:18" x14ac:dyDescent="0.25">
      <c r="A4" s="3" t="s">
        <v>100</v>
      </c>
      <c r="B4" s="5">
        <f>SUMIFS('Phase 3 Tasks'!G:G,'Phase 3 Tasks'!D:D,A4)</f>
        <v>21.5</v>
      </c>
      <c r="C4" s="5">
        <f>SUMIFS('Phase 3 Tasks'!F:F,'Phase 3 Tasks'!D:D,A4)</f>
        <v>0</v>
      </c>
      <c r="D4" s="11">
        <f t="shared" si="0"/>
        <v>1</v>
      </c>
    </row>
    <row r="5" spans="1:18" x14ac:dyDescent="0.25">
      <c r="A5" s="3" t="s">
        <v>101</v>
      </c>
      <c r="B5" s="5">
        <f>SUMIFS('Phase 3 Tasks'!G:G,'Phase 3 Tasks'!D:D,A5)</f>
        <v>2</v>
      </c>
      <c r="C5" s="5">
        <f>SUMIFS('Phase 3 Tasks'!F:F,'Phase 3 Tasks'!D:D,A5)</f>
        <v>0</v>
      </c>
      <c r="D5" s="11">
        <f t="shared" si="0"/>
        <v>1</v>
      </c>
    </row>
    <row r="6" spans="1:18" x14ac:dyDescent="0.25">
      <c r="A6" s="3" t="s">
        <v>102</v>
      </c>
      <c r="B6" s="5">
        <f>SUMIFS('Phase 3 Tasks'!G:G,'Phase 3 Tasks'!D:D,A6)</f>
        <v>3.5</v>
      </c>
      <c r="C6" s="5">
        <f>SUMIFS('Phase 3 Tasks'!F:F,'Phase 3 Tasks'!D:D,A6)</f>
        <v>0</v>
      </c>
      <c r="D6" s="11">
        <f t="shared" si="0"/>
        <v>1</v>
      </c>
    </row>
    <row r="7" spans="1:18" x14ac:dyDescent="0.25">
      <c r="A7" s="3" t="s">
        <v>103</v>
      </c>
      <c r="B7" s="5">
        <f>SUMIFS('Phase 3 Tasks'!G:G,'Phase 3 Tasks'!D:D,A7)</f>
        <v>2.5</v>
      </c>
      <c r="C7" s="5">
        <f>SUMIFS('Phase 3 Tasks'!F:F,'Phase 3 Tasks'!D:D,A7)</f>
        <v>0</v>
      </c>
      <c r="D7" s="11">
        <f t="shared" si="0"/>
        <v>1</v>
      </c>
    </row>
    <row r="8" spans="1:18" x14ac:dyDescent="0.25">
      <c r="A8" s="3" t="s">
        <v>21</v>
      </c>
      <c r="B8" s="5">
        <f>SUMIFS('Phase 3 Tasks'!G:G,'Phase 3 Tasks'!D:D,A8)</f>
        <v>4</v>
      </c>
      <c r="C8" s="5">
        <f>SUMIFS('Phase 3 Tasks'!F:F,'Phase 3 Tasks'!D:D,A8)</f>
        <v>0</v>
      </c>
      <c r="D8" s="11">
        <f t="shared" si="0"/>
        <v>1</v>
      </c>
    </row>
    <row r="9" spans="1:18" x14ac:dyDescent="0.25">
      <c r="A9" s="3" t="s">
        <v>89</v>
      </c>
      <c r="B9" s="5">
        <f>SUMIFS('Phase 3 Tasks'!G:G,'Phase 3 Tasks'!D:D,A9)</f>
        <v>3</v>
      </c>
      <c r="C9" s="5">
        <f>SUMIFS('Phase 3 Tasks'!F:F,'Phase 3 Tasks'!D:D,A9)</f>
        <v>0</v>
      </c>
      <c r="D9" s="11">
        <f t="shared" ref="D9" si="1">IF(C9+B9&gt;0,B9/(B9+C9),"")</f>
        <v>1</v>
      </c>
    </row>
    <row r="10" spans="1:18" x14ac:dyDescent="0.25">
      <c r="A10" s="3" t="s">
        <v>158</v>
      </c>
      <c r="B10" s="5">
        <f>SUMIFS('Phase 3 Tasks'!G:G,'Phase 3 Tasks'!D:D,A10)</f>
        <v>2</v>
      </c>
      <c r="C10" s="5">
        <f>SUMIFS('Phase 3 Tasks'!F:F,'Phase 3 Tasks'!D:D,A10)</f>
        <v>0</v>
      </c>
      <c r="D10" s="11">
        <f t="shared" ref="D10" si="2">IF(C10+B10&gt;0,B10/(B10+C10),"")</f>
        <v>1</v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ref="D66:D129" si="3">IF(C66+B66&gt;0,B66/(B66+C66),"")</f>
        <v/>
      </c>
    </row>
    <row r="67" spans="4:4" x14ac:dyDescent="0.25">
      <c r="D67" s="11" t="str">
        <f t="shared" si="3"/>
        <v/>
      </c>
    </row>
    <row r="68" spans="4:4" x14ac:dyDescent="0.25">
      <c r="D68" s="11" t="str">
        <f t="shared" si="3"/>
        <v/>
      </c>
    </row>
    <row r="69" spans="4:4" x14ac:dyDescent="0.25">
      <c r="D69" s="11" t="str">
        <f t="shared" si="3"/>
        <v/>
      </c>
    </row>
    <row r="70" spans="4:4" x14ac:dyDescent="0.25">
      <c r="D70" s="11" t="str">
        <f t="shared" si="3"/>
        <v/>
      </c>
    </row>
    <row r="71" spans="4:4" x14ac:dyDescent="0.25">
      <c r="D71" s="11" t="str">
        <f t="shared" si="3"/>
        <v/>
      </c>
    </row>
    <row r="72" spans="4:4" x14ac:dyDescent="0.25">
      <c r="D72" s="11" t="str">
        <f t="shared" si="3"/>
        <v/>
      </c>
    </row>
    <row r="73" spans="4:4" x14ac:dyDescent="0.25">
      <c r="D73" s="11" t="str">
        <f t="shared" si="3"/>
        <v/>
      </c>
    </row>
    <row r="74" spans="4:4" x14ac:dyDescent="0.25">
      <c r="D74" s="11" t="str">
        <f t="shared" si="3"/>
        <v/>
      </c>
    </row>
    <row r="75" spans="4:4" x14ac:dyDescent="0.25">
      <c r="D75" s="11" t="str">
        <f t="shared" si="3"/>
        <v/>
      </c>
    </row>
    <row r="76" spans="4:4" x14ac:dyDescent="0.25">
      <c r="D76" s="11" t="str">
        <f t="shared" si="3"/>
        <v/>
      </c>
    </row>
    <row r="77" spans="4:4" x14ac:dyDescent="0.25">
      <c r="D77" s="11" t="str">
        <f t="shared" si="3"/>
        <v/>
      </c>
    </row>
    <row r="78" spans="4:4" x14ac:dyDescent="0.25">
      <c r="D78" s="11" t="str">
        <f t="shared" si="3"/>
        <v/>
      </c>
    </row>
    <row r="79" spans="4:4" x14ac:dyDescent="0.25">
      <c r="D79" s="11" t="str">
        <f t="shared" si="3"/>
        <v/>
      </c>
    </row>
    <row r="80" spans="4:4" x14ac:dyDescent="0.25">
      <c r="D80" s="11" t="str">
        <f t="shared" si="3"/>
        <v/>
      </c>
    </row>
    <row r="81" spans="4:4" x14ac:dyDescent="0.25">
      <c r="D81" s="11" t="str">
        <f t="shared" si="3"/>
        <v/>
      </c>
    </row>
    <row r="82" spans="4:4" x14ac:dyDescent="0.25">
      <c r="D82" s="11" t="str">
        <f t="shared" si="3"/>
        <v/>
      </c>
    </row>
    <row r="83" spans="4:4" x14ac:dyDescent="0.25">
      <c r="D83" s="11" t="str">
        <f t="shared" si="3"/>
        <v/>
      </c>
    </row>
    <row r="84" spans="4:4" x14ac:dyDescent="0.25">
      <c r="D84" s="11" t="str">
        <f t="shared" si="3"/>
        <v/>
      </c>
    </row>
    <row r="85" spans="4:4" x14ac:dyDescent="0.25">
      <c r="D85" s="11" t="str">
        <f t="shared" si="3"/>
        <v/>
      </c>
    </row>
    <row r="86" spans="4:4" x14ac:dyDescent="0.25">
      <c r="D86" s="11" t="str">
        <f t="shared" si="3"/>
        <v/>
      </c>
    </row>
    <row r="87" spans="4:4" x14ac:dyDescent="0.25">
      <c r="D87" s="11" t="str">
        <f t="shared" si="3"/>
        <v/>
      </c>
    </row>
    <row r="88" spans="4:4" x14ac:dyDescent="0.25">
      <c r="D88" s="11" t="str">
        <f t="shared" si="3"/>
        <v/>
      </c>
    </row>
    <row r="89" spans="4:4" x14ac:dyDescent="0.25">
      <c r="D89" s="11" t="str">
        <f t="shared" si="3"/>
        <v/>
      </c>
    </row>
    <row r="90" spans="4:4" x14ac:dyDescent="0.25">
      <c r="D90" s="11" t="str">
        <f t="shared" si="3"/>
        <v/>
      </c>
    </row>
    <row r="91" spans="4:4" x14ac:dyDescent="0.25">
      <c r="D91" s="11" t="str">
        <f t="shared" si="3"/>
        <v/>
      </c>
    </row>
    <row r="92" spans="4:4" x14ac:dyDescent="0.25">
      <c r="D92" s="11" t="str">
        <f t="shared" si="3"/>
        <v/>
      </c>
    </row>
    <row r="93" spans="4:4" x14ac:dyDescent="0.25">
      <c r="D93" s="11" t="str">
        <f t="shared" si="3"/>
        <v/>
      </c>
    </row>
    <row r="94" spans="4:4" x14ac:dyDescent="0.25">
      <c r="D94" s="11" t="str">
        <f t="shared" si="3"/>
        <v/>
      </c>
    </row>
    <row r="95" spans="4:4" x14ac:dyDescent="0.25">
      <c r="D95" s="11" t="str">
        <f t="shared" si="3"/>
        <v/>
      </c>
    </row>
    <row r="96" spans="4:4" x14ac:dyDescent="0.25">
      <c r="D96" s="11" t="str">
        <f t="shared" si="3"/>
        <v/>
      </c>
    </row>
    <row r="97" spans="4:4" x14ac:dyDescent="0.25">
      <c r="D97" s="11" t="str">
        <f t="shared" si="3"/>
        <v/>
      </c>
    </row>
    <row r="98" spans="4:4" x14ac:dyDescent="0.25">
      <c r="D98" s="11" t="str">
        <f t="shared" si="3"/>
        <v/>
      </c>
    </row>
    <row r="99" spans="4:4" x14ac:dyDescent="0.25">
      <c r="D99" s="11" t="str">
        <f t="shared" si="3"/>
        <v/>
      </c>
    </row>
    <row r="100" spans="4:4" x14ac:dyDescent="0.25">
      <c r="D100" s="11" t="str">
        <f t="shared" si="3"/>
        <v/>
      </c>
    </row>
    <row r="101" spans="4:4" x14ac:dyDescent="0.25">
      <c r="D101" s="11" t="str">
        <f t="shared" si="3"/>
        <v/>
      </c>
    </row>
    <row r="102" spans="4:4" x14ac:dyDescent="0.25">
      <c r="D102" s="11" t="str">
        <f t="shared" si="3"/>
        <v/>
      </c>
    </row>
    <row r="103" spans="4:4" x14ac:dyDescent="0.25">
      <c r="D103" s="11" t="str">
        <f t="shared" si="3"/>
        <v/>
      </c>
    </row>
    <row r="104" spans="4:4" x14ac:dyDescent="0.25">
      <c r="D104" s="11" t="str">
        <f t="shared" si="3"/>
        <v/>
      </c>
    </row>
    <row r="105" spans="4:4" x14ac:dyDescent="0.25">
      <c r="D105" s="11" t="str">
        <f t="shared" si="3"/>
        <v/>
      </c>
    </row>
    <row r="106" spans="4:4" x14ac:dyDescent="0.25">
      <c r="D106" s="11" t="str">
        <f t="shared" si="3"/>
        <v/>
      </c>
    </row>
    <row r="107" spans="4:4" x14ac:dyDescent="0.25">
      <c r="D107" s="11" t="str">
        <f t="shared" si="3"/>
        <v/>
      </c>
    </row>
    <row r="108" spans="4:4" x14ac:dyDescent="0.25">
      <c r="D108" s="11" t="str">
        <f t="shared" si="3"/>
        <v/>
      </c>
    </row>
    <row r="109" spans="4:4" x14ac:dyDescent="0.25">
      <c r="D109" s="11" t="str">
        <f t="shared" si="3"/>
        <v/>
      </c>
    </row>
    <row r="110" spans="4:4" x14ac:dyDescent="0.25">
      <c r="D110" s="11" t="str">
        <f t="shared" si="3"/>
        <v/>
      </c>
    </row>
    <row r="111" spans="4:4" x14ac:dyDescent="0.25">
      <c r="D111" s="11" t="str">
        <f t="shared" si="3"/>
        <v/>
      </c>
    </row>
    <row r="112" spans="4:4" x14ac:dyDescent="0.25">
      <c r="D112" s="11" t="str">
        <f t="shared" si="3"/>
        <v/>
      </c>
    </row>
    <row r="113" spans="4:4" x14ac:dyDescent="0.25">
      <c r="D113" s="11" t="str">
        <f t="shared" si="3"/>
        <v/>
      </c>
    </row>
    <row r="114" spans="4:4" x14ac:dyDescent="0.25">
      <c r="D114" s="11" t="str">
        <f t="shared" si="3"/>
        <v/>
      </c>
    </row>
    <row r="115" spans="4:4" x14ac:dyDescent="0.25">
      <c r="D115" s="11" t="str">
        <f t="shared" si="3"/>
        <v/>
      </c>
    </row>
    <row r="116" spans="4:4" x14ac:dyDescent="0.25">
      <c r="D116" s="11" t="str">
        <f t="shared" si="3"/>
        <v/>
      </c>
    </row>
    <row r="117" spans="4:4" x14ac:dyDescent="0.25">
      <c r="D117" s="11" t="str">
        <f t="shared" si="3"/>
        <v/>
      </c>
    </row>
    <row r="118" spans="4:4" x14ac:dyDescent="0.25">
      <c r="D118" s="11" t="str">
        <f t="shared" si="3"/>
        <v/>
      </c>
    </row>
    <row r="119" spans="4:4" x14ac:dyDescent="0.25">
      <c r="D119" s="11" t="str">
        <f t="shared" si="3"/>
        <v/>
      </c>
    </row>
    <row r="120" spans="4:4" x14ac:dyDescent="0.25">
      <c r="D120" s="11" t="str">
        <f t="shared" si="3"/>
        <v/>
      </c>
    </row>
    <row r="121" spans="4:4" x14ac:dyDescent="0.25">
      <c r="D121" s="11" t="str">
        <f t="shared" si="3"/>
        <v/>
      </c>
    </row>
    <row r="122" spans="4:4" x14ac:dyDescent="0.25">
      <c r="D122" s="11" t="str">
        <f t="shared" si="3"/>
        <v/>
      </c>
    </row>
    <row r="123" spans="4:4" x14ac:dyDescent="0.25">
      <c r="D123" s="11" t="str">
        <f t="shared" si="3"/>
        <v/>
      </c>
    </row>
    <row r="124" spans="4:4" x14ac:dyDescent="0.25">
      <c r="D124" s="11" t="str">
        <f t="shared" si="3"/>
        <v/>
      </c>
    </row>
    <row r="125" spans="4:4" x14ac:dyDescent="0.25">
      <c r="D125" s="11" t="str">
        <f t="shared" si="3"/>
        <v/>
      </c>
    </row>
    <row r="126" spans="4:4" x14ac:dyDescent="0.25">
      <c r="D126" s="11" t="str">
        <f t="shared" si="3"/>
        <v/>
      </c>
    </row>
    <row r="127" spans="4:4" x14ac:dyDescent="0.25">
      <c r="D127" s="11" t="str">
        <f t="shared" si="3"/>
        <v/>
      </c>
    </row>
    <row r="128" spans="4:4" x14ac:dyDescent="0.25">
      <c r="D128" s="11" t="str">
        <f t="shared" si="3"/>
        <v/>
      </c>
    </row>
    <row r="129" spans="4:4" x14ac:dyDescent="0.25">
      <c r="D129" s="11" t="str">
        <f t="shared" si="3"/>
        <v/>
      </c>
    </row>
    <row r="130" spans="4:4" x14ac:dyDescent="0.25">
      <c r="D130" s="11" t="str">
        <f t="shared" ref="D130:D170" si="4">IF(C130+B130&gt;0,B130/(B130+C130),"")</f>
        <v/>
      </c>
    </row>
    <row r="131" spans="4:4" x14ac:dyDescent="0.25">
      <c r="D131" s="11" t="str">
        <f t="shared" si="4"/>
        <v/>
      </c>
    </row>
    <row r="132" spans="4:4" x14ac:dyDescent="0.25">
      <c r="D132" s="11" t="str">
        <f t="shared" si="4"/>
        <v/>
      </c>
    </row>
    <row r="133" spans="4:4" x14ac:dyDescent="0.25">
      <c r="D133" s="11" t="str">
        <f t="shared" si="4"/>
        <v/>
      </c>
    </row>
    <row r="134" spans="4:4" x14ac:dyDescent="0.25">
      <c r="D134" s="11" t="str">
        <f t="shared" si="4"/>
        <v/>
      </c>
    </row>
    <row r="135" spans="4:4" x14ac:dyDescent="0.25">
      <c r="D135" s="11" t="str">
        <f t="shared" si="4"/>
        <v/>
      </c>
    </row>
    <row r="136" spans="4:4" x14ac:dyDescent="0.25">
      <c r="D136" s="11" t="str">
        <f t="shared" si="4"/>
        <v/>
      </c>
    </row>
    <row r="137" spans="4:4" x14ac:dyDescent="0.25">
      <c r="D137" s="11" t="str">
        <f t="shared" si="4"/>
        <v/>
      </c>
    </row>
    <row r="138" spans="4:4" x14ac:dyDescent="0.25">
      <c r="D138" s="11" t="str">
        <f t="shared" si="4"/>
        <v/>
      </c>
    </row>
    <row r="139" spans="4:4" x14ac:dyDescent="0.25">
      <c r="D139" s="11" t="str">
        <f t="shared" si="4"/>
        <v/>
      </c>
    </row>
    <row r="140" spans="4:4" x14ac:dyDescent="0.25">
      <c r="D140" s="11" t="str">
        <f t="shared" si="4"/>
        <v/>
      </c>
    </row>
    <row r="141" spans="4:4" x14ac:dyDescent="0.25">
      <c r="D141" s="11" t="str">
        <f t="shared" si="4"/>
        <v/>
      </c>
    </row>
    <row r="142" spans="4:4" x14ac:dyDescent="0.25">
      <c r="D142" s="11" t="str">
        <f t="shared" si="4"/>
        <v/>
      </c>
    </row>
    <row r="143" spans="4:4" x14ac:dyDescent="0.25">
      <c r="D143" s="11" t="str">
        <f t="shared" si="4"/>
        <v/>
      </c>
    </row>
    <row r="144" spans="4:4" x14ac:dyDescent="0.25">
      <c r="D144" s="11" t="str">
        <f t="shared" si="4"/>
        <v/>
      </c>
    </row>
    <row r="145" spans="4:4" x14ac:dyDescent="0.25">
      <c r="D145" s="11" t="str">
        <f t="shared" si="4"/>
        <v/>
      </c>
    </row>
    <row r="146" spans="4:4" x14ac:dyDescent="0.25">
      <c r="D146" s="11" t="str">
        <f t="shared" si="4"/>
        <v/>
      </c>
    </row>
    <row r="147" spans="4:4" x14ac:dyDescent="0.25">
      <c r="D147" s="11" t="str">
        <f t="shared" si="4"/>
        <v/>
      </c>
    </row>
    <row r="148" spans="4:4" x14ac:dyDescent="0.25">
      <c r="D148" s="11" t="str">
        <f t="shared" si="4"/>
        <v/>
      </c>
    </row>
    <row r="149" spans="4:4" x14ac:dyDescent="0.25">
      <c r="D149" s="11" t="str">
        <f t="shared" si="4"/>
        <v/>
      </c>
    </row>
    <row r="150" spans="4:4" x14ac:dyDescent="0.25">
      <c r="D150" s="11" t="str">
        <f t="shared" si="4"/>
        <v/>
      </c>
    </row>
    <row r="151" spans="4:4" x14ac:dyDescent="0.25">
      <c r="D151" s="11" t="str">
        <f t="shared" si="4"/>
        <v/>
      </c>
    </row>
    <row r="152" spans="4:4" x14ac:dyDescent="0.25">
      <c r="D152" s="11" t="str">
        <f t="shared" si="4"/>
        <v/>
      </c>
    </row>
    <row r="153" spans="4:4" x14ac:dyDescent="0.25">
      <c r="D153" s="11" t="str">
        <f t="shared" si="4"/>
        <v/>
      </c>
    </row>
    <row r="154" spans="4:4" x14ac:dyDescent="0.25">
      <c r="D154" s="11" t="str">
        <f t="shared" si="4"/>
        <v/>
      </c>
    </row>
    <row r="155" spans="4:4" x14ac:dyDescent="0.25">
      <c r="D155" s="11" t="str">
        <f t="shared" si="4"/>
        <v/>
      </c>
    </row>
    <row r="156" spans="4:4" x14ac:dyDescent="0.25">
      <c r="D156" s="11" t="str">
        <f t="shared" si="4"/>
        <v/>
      </c>
    </row>
    <row r="157" spans="4:4" x14ac:dyDescent="0.25">
      <c r="D157" s="11" t="str">
        <f t="shared" si="4"/>
        <v/>
      </c>
    </row>
    <row r="158" spans="4:4" x14ac:dyDescent="0.25">
      <c r="D158" s="11" t="str">
        <f t="shared" si="4"/>
        <v/>
      </c>
    </row>
    <row r="159" spans="4:4" x14ac:dyDescent="0.25">
      <c r="D159" s="11" t="str">
        <f t="shared" si="4"/>
        <v/>
      </c>
    </row>
    <row r="160" spans="4:4" x14ac:dyDescent="0.25">
      <c r="D160" s="11" t="str">
        <f t="shared" si="4"/>
        <v/>
      </c>
    </row>
    <row r="161" spans="4:4" x14ac:dyDescent="0.25">
      <c r="D161" s="11" t="str">
        <f t="shared" si="4"/>
        <v/>
      </c>
    </row>
    <row r="162" spans="4:4" x14ac:dyDescent="0.25">
      <c r="D162" s="11" t="str">
        <f t="shared" si="4"/>
        <v/>
      </c>
    </row>
    <row r="163" spans="4:4" x14ac:dyDescent="0.25">
      <c r="D163" s="11" t="str">
        <f t="shared" si="4"/>
        <v/>
      </c>
    </row>
    <row r="164" spans="4:4" x14ac:dyDescent="0.25">
      <c r="D164" s="11" t="str">
        <f t="shared" si="4"/>
        <v/>
      </c>
    </row>
    <row r="165" spans="4:4" x14ac:dyDescent="0.25">
      <c r="D165" s="11" t="str">
        <f t="shared" si="4"/>
        <v/>
      </c>
    </row>
    <row r="166" spans="4:4" x14ac:dyDescent="0.25">
      <c r="D166" s="11" t="str">
        <f t="shared" si="4"/>
        <v/>
      </c>
    </row>
    <row r="167" spans="4:4" x14ac:dyDescent="0.25">
      <c r="D167" s="11" t="str">
        <f t="shared" si="4"/>
        <v/>
      </c>
    </row>
    <row r="168" spans="4:4" x14ac:dyDescent="0.25">
      <c r="D168" s="11" t="str">
        <f t="shared" si="4"/>
        <v/>
      </c>
    </row>
    <row r="169" spans="4:4" x14ac:dyDescent="0.25">
      <c r="D169" s="11" t="str">
        <f t="shared" si="4"/>
        <v/>
      </c>
    </row>
    <row r="170" spans="4:4" x14ac:dyDescent="0.25">
      <c r="D170" s="11" t="str">
        <f t="shared" si="4"/>
        <v/>
      </c>
    </row>
    <row r="171" spans="4:4" x14ac:dyDescent="0.25">
      <c r="D171" s="4" t="str">
        <f t="shared" ref="D171:D234" si="5">IF(C171&gt;0,B171/(B171+C171),"")</f>
        <v/>
      </c>
    </row>
    <row r="172" spans="4:4" x14ac:dyDescent="0.25">
      <c r="D172" s="4" t="str">
        <f t="shared" si="5"/>
        <v/>
      </c>
    </row>
    <row r="173" spans="4:4" x14ac:dyDescent="0.25">
      <c r="D173" s="4" t="str">
        <f t="shared" si="5"/>
        <v/>
      </c>
    </row>
    <row r="174" spans="4:4" x14ac:dyDescent="0.25">
      <c r="D174" s="4" t="str">
        <f t="shared" si="5"/>
        <v/>
      </c>
    </row>
    <row r="175" spans="4:4" x14ac:dyDescent="0.25">
      <c r="D175" s="4" t="str">
        <f t="shared" si="5"/>
        <v/>
      </c>
    </row>
    <row r="176" spans="4:4" x14ac:dyDescent="0.25">
      <c r="D176" s="4" t="str">
        <f t="shared" si="5"/>
        <v/>
      </c>
    </row>
    <row r="177" spans="4:4" x14ac:dyDescent="0.25">
      <c r="D177" s="4" t="str">
        <f t="shared" si="5"/>
        <v/>
      </c>
    </row>
    <row r="178" spans="4:4" x14ac:dyDescent="0.25">
      <c r="D178" s="4" t="str">
        <f t="shared" si="5"/>
        <v/>
      </c>
    </row>
    <row r="179" spans="4:4" x14ac:dyDescent="0.25">
      <c r="D179" s="4" t="str">
        <f t="shared" si="5"/>
        <v/>
      </c>
    </row>
    <row r="180" spans="4:4" x14ac:dyDescent="0.25">
      <c r="D180" s="4" t="str">
        <f t="shared" si="5"/>
        <v/>
      </c>
    </row>
    <row r="181" spans="4:4" x14ac:dyDescent="0.25">
      <c r="D181" s="4" t="str">
        <f t="shared" si="5"/>
        <v/>
      </c>
    </row>
    <row r="182" spans="4:4" x14ac:dyDescent="0.25">
      <c r="D182" s="4" t="str">
        <f t="shared" si="5"/>
        <v/>
      </c>
    </row>
    <row r="183" spans="4:4" x14ac:dyDescent="0.25">
      <c r="D183" s="4" t="str">
        <f t="shared" si="5"/>
        <v/>
      </c>
    </row>
    <row r="184" spans="4:4" x14ac:dyDescent="0.25">
      <c r="D184" s="4" t="str">
        <f t="shared" si="5"/>
        <v/>
      </c>
    </row>
    <row r="185" spans="4:4" x14ac:dyDescent="0.25">
      <c r="D185" s="4" t="str">
        <f t="shared" si="5"/>
        <v/>
      </c>
    </row>
    <row r="186" spans="4:4" x14ac:dyDescent="0.25">
      <c r="D186" s="4" t="str">
        <f t="shared" si="5"/>
        <v/>
      </c>
    </row>
    <row r="187" spans="4:4" x14ac:dyDescent="0.25">
      <c r="D187" s="4" t="str">
        <f t="shared" si="5"/>
        <v/>
      </c>
    </row>
    <row r="188" spans="4:4" x14ac:dyDescent="0.25">
      <c r="D188" s="4" t="str">
        <f t="shared" si="5"/>
        <v/>
      </c>
    </row>
    <row r="189" spans="4:4" x14ac:dyDescent="0.25">
      <c r="D189" s="4" t="str">
        <f t="shared" si="5"/>
        <v/>
      </c>
    </row>
    <row r="190" spans="4:4" x14ac:dyDescent="0.25">
      <c r="D190" s="4" t="str">
        <f t="shared" si="5"/>
        <v/>
      </c>
    </row>
    <row r="191" spans="4:4" x14ac:dyDescent="0.25">
      <c r="D191" s="4" t="str">
        <f t="shared" si="5"/>
        <v/>
      </c>
    </row>
    <row r="192" spans="4:4" x14ac:dyDescent="0.25">
      <c r="D192" s="4" t="str">
        <f t="shared" si="5"/>
        <v/>
      </c>
    </row>
    <row r="193" spans="4:4" x14ac:dyDescent="0.25">
      <c r="D193" s="4" t="str">
        <f t="shared" si="5"/>
        <v/>
      </c>
    </row>
    <row r="194" spans="4:4" x14ac:dyDescent="0.25">
      <c r="D194" s="4" t="str">
        <f t="shared" si="5"/>
        <v/>
      </c>
    </row>
    <row r="195" spans="4:4" x14ac:dyDescent="0.25">
      <c r="D195" s="4" t="str">
        <f t="shared" si="5"/>
        <v/>
      </c>
    </row>
    <row r="196" spans="4:4" x14ac:dyDescent="0.25">
      <c r="D196" s="4" t="str">
        <f t="shared" si="5"/>
        <v/>
      </c>
    </row>
    <row r="197" spans="4:4" x14ac:dyDescent="0.25">
      <c r="D197" s="4" t="str">
        <f t="shared" si="5"/>
        <v/>
      </c>
    </row>
    <row r="198" spans="4:4" x14ac:dyDescent="0.25">
      <c r="D198" s="4" t="str">
        <f t="shared" si="5"/>
        <v/>
      </c>
    </row>
    <row r="199" spans="4:4" x14ac:dyDescent="0.25">
      <c r="D199" s="4" t="str">
        <f t="shared" si="5"/>
        <v/>
      </c>
    </row>
    <row r="200" spans="4:4" x14ac:dyDescent="0.25">
      <c r="D200" s="4" t="str">
        <f t="shared" si="5"/>
        <v/>
      </c>
    </row>
    <row r="201" spans="4:4" x14ac:dyDescent="0.25">
      <c r="D201" s="4" t="str">
        <f t="shared" si="5"/>
        <v/>
      </c>
    </row>
    <row r="202" spans="4:4" x14ac:dyDescent="0.25">
      <c r="D202" s="4" t="str">
        <f t="shared" si="5"/>
        <v/>
      </c>
    </row>
    <row r="203" spans="4:4" x14ac:dyDescent="0.25">
      <c r="D203" s="4" t="str">
        <f t="shared" si="5"/>
        <v/>
      </c>
    </row>
    <row r="204" spans="4:4" x14ac:dyDescent="0.25">
      <c r="D204" s="4" t="str">
        <f t="shared" si="5"/>
        <v/>
      </c>
    </row>
    <row r="205" spans="4:4" x14ac:dyDescent="0.25">
      <c r="D205" s="4" t="str">
        <f t="shared" si="5"/>
        <v/>
      </c>
    </row>
    <row r="206" spans="4:4" x14ac:dyDescent="0.25">
      <c r="D206" s="4" t="str">
        <f t="shared" si="5"/>
        <v/>
      </c>
    </row>
    <row r="207" spans="4:4" x14ac:dyDescent="0.25">
      <c r="D207" s="4" t="str">
        <f t="shared" si="5"/>
        <v/>
      </c>
    </row>
    <row r="208" spans="4:4" x14ac:dyDescent="0.25">
      <c r="D208" s="4" t="str">
        <f t="shared" si="5"/>
        <v/>
      </c>
    </row>
    <row r="209" spans="4:4" x14ac:dyDescent="0.25">
      <c r="D209" s="4" t="str">
        <f t="shared" si="5"/>
        <v/>
      </c>
    </row>
    <row r="210" spans="4:4" x14ac:dyDescent="0.25">
      <c r="D210" s="4" t="str">
        <f t="shared" si="5"/>
        <v/>
      </c>
    </row>
    <row r="211" spans="4:4" x14ac:dyDescent="0.25">
      <c r="D211" s="4" t="str">
        <f t="shared" si="5"/>
        <v/>
      </c>
    </row>
    <row r="212" spans="4:4" x14ac:dyDescent="0.25">
      <c r="D212" s="4" t="str">
        <f t="shared" si="5"/>
        <v/>
      </c>
    </row>
    <row r="213" spans="4:4" x14ac:dyDescent="0.25">
      <c r="D213" s="4" t="str">
        <f t="shared" si="5"/>
        <v/>
      </c>
    </row>
    <row r="214" spans="4:4" x14ac:dyDescent="0.25">
      <c r="D214" s="4" t="str">
        <f t="shared" si="5"/>
        <v/>
      </c>
    </row>
    <row r="215" spans="4:4" x14ac:dyDescent="0.25">
      <c r="D215" s="4" t="str">
        <f t="shared" si="5"/>
        <v/>
      </c>
    </row>
    <row r="216" spans="4:4" x14ac:dyDescent="0.25">
      <c r="D216" s="4" t="str">
        <f t="shared" si="5"/>
        <v/>
      </c>
    </row>
    <row r="217" spans="4:4" x14ac:dyDescent="0.25">
      <c r="D217" s="4" t="str">
        <f t="shared" si="5"/>
        <v/>
      </c>
    </row>
    <row r="218" spans="4:4" x14ac:dyDescent="0.25">
      <c r="D218" s="4" t="str">
        <f t="shared" si="5"/>
        <v/>
      </c>
    </row>
    <row r="219" spans="4:4" x14ac:dyDescent="0.25">
      <c r="D219" s="4" t="str">
        <f t="shared" si="5"/>
        <v/>
      </c>
    </row>
    <row r="220" spans="4:4" x14ac:dyDescent="0.25">
      <c r="D220" s="4" t="str">
        <f t="shared" si="5"/>
        <v/>
      </c>
    </row>
    <row r="221" spans="4:4" x14ac:dyDescent="0.25">
      <c r="D221" s="4" t="str">
        <f t="shared" si="5"/>
        <v/>
      </c>
    </row>
    <row r="222" spans="4:4" x14ac:dyDescent="0.25">
      <c r="D222" s="4" t="str">
        <f t="shared" si="5"/>
        <v/>
      </c>
    </row>
    <row r="223" spans="4:4" x14ac:dyDescent="0.25">
      <c r="D223" s="4" t="str">
        <f t="shared" si="5"/>
        <v/>
      </c>
    </row>
    <row r="224" spans="4:4" x14ac:dyDescent="0.25">
      <c r="D224" s="4" t="str">
        <f t="shared" si="5"/>
        <v/>
      </c>
    </row>
    <row r="225" spans="4:4" x14ac:dyDescent="0.25">
      <c r="D225" s="4" t="str">
        <f t="shared" si="5"/>
        <v/>
      </c>
    </row>
    <row r="226" spans="4:4" x14ac:dyDescent="0.25">
      <c r="D226" s="4" t="str">
        <f t="shared" si="5"/>
        <v/>
      </c>
    </row>
    <row r="227" spans="4:4" x14ac:dyDescent="0.25">
      <c r="D227" s="4" t="str">
        <f t="shared" si="5"/>
        <v/>
      </c>
    </row>
    <row r="228" spans="4:4" x14ac:dyDescent="0.25">
      <c r="D228" s="4" t="str">
        <f t="shared" si="5"/>
        <v/>
      </c>
    </row>
    <row r="229" spans="4:4" x14ac:dyDescent="0.25">
      <c r="D229" s="4" t="str">
        <f t="shared" si="5"/>
        <v/>
      </c>
    </row>
    <row r="230" spans="4:4" x14ac:dyDescent="0.25">
      <c r="D230" s="4" t="str">
        <f t="shared" si="5"/>
        <v/>
      </c>
    </row>
    <row r="231" spans="4:4" x14ac:dyDescent="0.25">
      <c r="D231" s="4" t="str">
        <f t="shared" si="5"/>
        <v/>
      </c>
    </row>
    <row r="232" spans="4:4" x14ac:dyDescent="0.25">
      <c r="D232" s="4" t="str">
        <f t="shared" si="5"/>
        <v/>
      </c>
    </row>
    <row r="233" spans="4:4" x14ac:dyDescent="0.25">
      <c r="D233" s="4" t="str">
        <f t="shared" si="5"/>
        <v/>
      </c>
    </row>
    <row r="234" spans="4:4" x14ac:dyDescent="0.25">
      <c r="D234" s="4" t="str">
        <f t="shared" si="5"/>
        <v/>
      </c>
    </row>
    <row r="235" spans="4:4" x14ac:dyDescent="0.25">
      <c r="D235" s="4" t="str">
        <f t="shared" ref="D235:D288" si="6">IF(C235&gt;0,B235/(B235+C235),"")</f>
        <v/>
      </c>
    </row>
    <row r="236" spans="4:4" x14ac:dyDescent="0.25">
      <c r="D236" s="4" t="str">
        <f t="shared" si="6"/>
        <v/>
      </c>
    </row>
    <row r="237" spans="4:4" x14ac:dyDescent="0.25">
      <c r="D237" s="4" t="str">
        <f t="shared" si="6"/>
        <v/>
      </c>
    </row>
    <row r="238" spans="4:4" x14ac:dyDescent="0.25">
      <c r="D238" s="4" t="str">
        <f t="shared" si="6"/>
        <v/>
      </c>
    </row>
    <row r="239" spans="4:4" x14ac:dyDescent="0.25">
      <c r="D239" s="4" t="str">
        <f t="shared" si="6"/>
        <v/>
      </c>
    </row>
    <row r="240" spans="4:4" x14ac:dyDescent="0.25">
      <c r="D240" s="4" t="str">
        <f t="shared" si="6"/>
        <v/>
      </c>
    </row>
    <row r="241" spans="4:4" x14ac:dyDescent="0.25">
      <c r="D241" s="4" t="str">
        <f t="shared" si="6"/>
        <v/>
      </c>
    </row>
    <row r="242" spans="4:4" x14ac:dyDescent="0.25">
      <c r="D242" s="4" t="str">
        <f t="shared" si="6"/>
        <v/>
      </c>
    </row>
    <row r="243" spans="4:4" x14ac:dyDescent="0.25">
      <c r="D243" s="4" t="str">
        <f t="shared" si="6"/>
        <v/>
      </c>
    </row>
    <row r="244" spans="4:4" x14ac:dyDescent="0.25">
      <c r="D244" s="4" t="str">
        <f t="shared" si="6"/>
        <v/>
      </c>
    </row>
    <row r="245" spans="4:4" x14ac:dyDescent="0.25">
      <c r="D245" s="4" t="str">
        <f t="shared" si="6"/>
        <v/>
      </c>
    </row>
    <row r="246" spans="4:4" x14ac:dyDescent="0.25">
      <c r="D246" s="4" t="str">
        <f t="shared" si="6"/>
        <v/>
      </c>
    </row>
    <row r="247" spans="4:4" x14ac:dyDescent="0.25">
      <c r="D247" s="4" t="str">
        <f t="shared" si="6"/>
        <v/>
      </c>
    </row>
    <row r="248" spans="4:4" x14ac:dyDescent="0.25">
      <c r="D248" s="4" t="str">
        <f t="shared" si="6"/>
        <v/>
      </c>
    </row>
    <row r="249" spans="4:4" x14ac:dyDescent="0.25">
      <c r="D249" s="4" t="str">
        <f t="shared" si="6"/>
        <v/>
      </c>
    </row>
    <row r="250" spans="4:4" x14ac:dyDescent="0.25">
      <c r="D250" s="4" t="str">
        <f t="shared" si="6"/>
        <v/>
      </c>
    </row>
    <row r="251" spans="4:4" x14ac:dyDescent="0.25">
      <c r="D251" s="4" t="str">
        <f t="shared" si="6"/>
        <v/>
      </c>
    </row>
    <row r="252" spans="4:4" x14ac:dyDescent="0.25">
      <c r="D252" s="4" t="str">
        <f t="shared" si="6"/>
        <v/>
      </c>
    </row>
    <row r="253" spans="4:4" x14ac:dyDescent="0.25">
      <c r="D253" s="4" t="str">
        <f t="shared" si="6"/>
        <v/>
      </c>
    </row>
    <row r="254" spans="4:4" x14ac:dyDescent="0.25">
      <c r="D254" s="4" t="str">
        <f t="shared" si="6"/>
        <v/>
      </c>
    </row>
    <row r="255" spans="4:4" x14ac:dyDescent="0.25">
      <c r="D255" s="4" t="str">
        <f t="shared" si="6"/>
        <v/>
      </c>
    </row>
    <row r="256" spans="4:4" x14ac:dyDescent="0.25">
      <c r="D256" s="4" t="str">
        <f t="shared" si="6"/>
        <v/>
      </c>
    </row>
    <row r="257" spans="4:4" x14ac:dyDescent="0.25">
      <c r="D257" s="4" t="str">
        <f t="shared" si="6"/>
        <v/>
      </c>
    </row>
    <row r="258" spans="4:4" x14ac:dyDescent="0.25">
      <c r="D258" s="4" t="str">
        <f t="shared" si="6"/>
        <v/>
      </c>
    </row>
    <row r="259" spans="4:4" x14ac:dyDescent="0.25">
      <c r="D259" s="4" t="str">
        <f t="shared" si="6"/>
        <v/>
      </c>
    </row>
    <row r="260" spans="4:4" x14ac:dyDescent="0.25">
      <c r="D260" s="4" t="str">
        <f t="shared" si="6"/>
        <v/>
      </c>
    </row>
    <row r="261" spans="4:4" x14ac:dyDescent="0.25">
      <c r="D261" s="4" t="str">
        <f t="shared" si="6"/>
        <v/>
      </c>
    </row>
    <row r="262" spans="4:4" x14ac:dyDescent="0.25">
      <c r="D262" s="4" t="str">
        <f t="shared" si="6"/>
        <v/>
      </c>
    </row>
    <row r="263" spans="4:4" x14ac:dyDescent="0.25">
      <c r="D263" s="4" t="str">
        <f t="shared" si="6"/>
        <v/>
      </c>
    </row>
    <row r="264" spans="4:4" x14ac:dyDescent="0.25">
      <c r="D264" s="4" t="str">
        <f t="shared" si="6"/>
        <v/>
      </c>
    </row>
    <row r="265" spans="4:4" x14ac:dyDescent="0.25">
      <c r="D265" s="4" t="str">
        <f t="shared" si="6"/>
        <v/>
      </c>
    </row>
    <row r="266" spans="4:4" x14ac:dyDescent="0.25">
      <c r="D266" s="4" t="str">
        <f t="shared" si="6"/>
        <v/>
      </c>
    </row>
    <row r="267" spans="4:4" x14ac:dyDescent="0.25">
      <c r="D267" s="4" t="str">
        <f t="shared" si="6"/>
        <v/>
      </c>
    </row>
    <row r="268" spans="4:4" x14ac:dyDescent="0.25">
      <c r="D268" s="4" t="str">
        <f t="shared" si="6"/>
        <v/>
      </c>
    </row>
    <row r="269" spans="4:4" x14ac:dyDescent="0.25">
      <c r="D269" s="4" t="str">
        <f t="shared" si="6"/>
        <v/>
      </c>
    </row>
    <row r="270" spans="4:4" x14ac:dyDescent="0.25">
      <c r="D270" s="4" t="str">
        <f t="shared" si="6"/>
        <v/>
      </c>
    </row>
    <row r="271" spans="4:4" x14ac:dyDescent="0.25">
      <c r="D271" s="4" t="str">
        <f t="shared" si="6"/>
        <v/>
      </c>
    </row>
    <row r="272" spans="4:4" x14ac:dyDescent="0.25">
      <c r="D272" s="4" t="str">
        <f t="shared" si="6"/>
        <v/>
      </c>
    </row>
    <row r="273" spans="4:4" x14ac:dyDescent="0.25">
      <c r="D273" s="4" t="str">
        <f t="shared" si="6"/>
        <v/>
      </c>
    </row>
    <row r="274" spans="4:4" x14ac:dyDescent="0.25">
      <c r="D274" s="4" t="str">
        <f t="shared" si="6"/>
        <v/>
      </c>
    </row>
    <row r="275" spans="4:4" x14ac:dyDescent="0.25">
      <c r="D275" s="4" t="str">
        <f t="shared" si="6"/>
        <v/>
      </c>
    </row>
    <row r="276" spans="4:4" x14ac:dyDescent="0.25">
      <c r="D276" s="4" t="str">
        <f t="shared" si="6"/>
        <v/>
      </c>
    </row>
    <row r="277" spans="4:4" x14ac:dyDescent="0.25">
      <c r="D277" s="4" t="str">
        <f t="shared" si="6"/>
        <v/>
      </c>
    </row>
    <row r="278" spans="4:4" x14ac:dyDescent="0.25">
      <c r="D278" s="4" t="str">
        <f t="shared" si="6"/>
        <v/>
      </c>
    </row>
    <row r="279" spans="4:4" x14ac:dyDescent="0.25">
      <c r="D279" s="4" t="str">
        <f t="shared" si="6"/>
        <v/>
      </c>
    </row>
    <row r="280" spans="4:4" x14ac:dyDescent="0.25">
      <c r="D280" s="4" t="str">
        <f t="shared" si="6"/>
        <v/>
      </c>
    </row>
    <row r="281" spans="4:4" x14ac:dyDescent="0.25">
      <c r="D281" s="4" t="str">
        <f t="shared" si="6"/>
        <v/>
      </c>
    </row>
    <row r="282" spans="4:4" x14ac:dyDescent="0.25">
      <c r="D282" s="4" t="str">
        <f t="shared" si="6"/>
        <v/>
      </c>
    </row>
    <row r="283" spans="4:4" x14ac:dyDescent="0.25">
      <c r="D283" s="4" t="str">
        <f t="shared" si="6"/>
        <v/>
      </c>
    </row>
    <row r="284" spans="4:4" x14ac:dyDescent="0.25">
      <c r="D284" s="4" t="str">
        <f t="shared" si="6"/>
        <v/>
      </c>
    </row>
    <row r="285" spans="4:4" x14ac:dyDescent="0.25">
      <c r="D285" s="4" t="str">
        <f t="shared" si="6"/>
        <v/>
      </c>
    </row>
    <row r="286" spans="4:4" x14ac:dyDescent="0.25">
      <c r="D286" s="4" t="str">
        <f t="shared" si="6"/>
        <v/>
      </c>
    </row>
    <row r="287" spans="4:4" x14ac:dyDescent="0.25">
      <c r="D287" s="4" t="str">
        <f t="shared" si="6"/>
        <v/>
      </c>
    </row>
    <row r="288" spans="4:4" x14ac:dyDescent="0.25">
      <c r="D288" s="4" t="str">
        <f t="shared" si="6"/>
        <v/>
      </c>
    </row>
  </sheetData>
  <conditionalFormatting sqref="Q2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R2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topLeftCell="A46" workbookViewId="0">
      <selection activeCell="H59" sqref="H59"/>
    </sheetView>
  </sheetViews>
  <sheetFormatPr defaultRowHeight="15" x14ac:dyDescent="0.25"/>
  <cols>
    <col min="13" max="15" width="12.7109375" customWidth="1"/>
    <col min="17" max="17" width="10.5703125" bestFit="1" customWidth="1"/>
    <col min="19" max="19" width="16.28515625" customWidth="1"/>
    <col min="21" max="21" width="13.140625" customWidth="1"/>
  </cols>
  <sheetData>
    <row r="1" spans="1:22" ht="15.75" thickBot="1" x14ac:dyDescent="0.3">
      <c r="A1" s="36" t="s">
        <v>105</v>
      </c>
      <c r="B1" s="37"/>
      <c r="C1" s="38"/>
      <c r="E1" s="36" t="s">
        <v>106</v>
      </c>
      <c r="F1" s="37"/>
      <c r="G1" s="38"/>
      <c r="I1" s="36" t="s">
        <v>107</v>
      </c>
      <c r="J1" s="37"/>
      <c r="K1" s="38"/>
      <c r="M1" s="2" t="s">
        <v>49</v>
      </c>
      <c r="N1" s="2" t="s">
        <v>108</v>
      </c>
      <c r="O1" s="2" t="s">
        <v>51</v>
      </c>
      <c r="P1" s="13" t="s">
        <v>48</v>
      </c>
      <c r="Q1" s="13" t="s">
        <v>110</v>
      </c>
      <c r="R1" s="13" t="s">
        <v>52</v>
      </c>
      <c r="S1" s="8" t="s">
        <v>55</v>
      </c>
      <c r="T1" s="13" t="s">
        <v>53</v>
      </c>
      <c r="U1" s="29" t="s">
        <v>56</v>
      </c>
    </row>
    <row r="2" spans="1:22" x14ac:dyDescent="0.25">
      <c r="A2" s="10" t="s">
        <v>38</v>
      </c>
      <c r="B2" s="5" t="s">
        <v>7</v>
      </c>
      <c r="C2" s="34" t="s">
        <v>9</v>
      </c>
      <c r="E2" s="10" t="s">
        <v>38</v>
      </c>
      <c r="F2" s="5" t="s">
        <v>7</v>
      </c>
      <c r="G2" s="34" t="s">
        <v>9</v>
      </c>
      <c r="I2" s="10" t="s">
        <v>38</v>
      </c>
      <c r="J2" s="5" t="s">
        <v>7</v>
      </c>
      <c r="K2" s="34" t="s">
        <v>9</v>
      </c>
      <c r="M2" s="17">
        <v>42527</v>
      </c>
      <c r="N2" s="17">
        <f ca="1">TODAY()</f>
        <v>42715</v>
      </c>
      <c r="O2" s="17">
        <v>42716</v>
      </c>
      <c r="P2" s="5">
        <f ca="1">N2-M2</f>
        <v>188</v>
      </c>
      <c r="Q2" s="5">
        <v>25</v>
      </c>
      <c r="R2" s="5">
        <f ca="1">O2-N2</f>
        <v>1</v>
      </c>
      <c r="S2" s="28">
        <f ca="1">IF(P2&gt;0,(P2-Q2)/(P2+R2-Q2),0)</f>
        <v>0.99390243902439024</v>
      </c>
      <c r="T2" s="6">
        <f ca="1">G10-S2</f>
        <v>6.0975609756097615E-3</v>
      </c>
      <c r="U2" s="30">
        <f ca="1">T2*(P2+R2-Q2)</f>
        <v>1.0000000000000009</v>
      </c>
    </row>
    <row r="3" spans="1:22" ht="15.75" thickBot="1" x14ac:dyDescent="0.3">
      <c r="A3" s="31">
        <f>'Phase 1 Portfolio'!G2</f>
        <v>42.5</v>
      </c>
      <c r="B3" s="32">
        <f>'Phase 1 Portfolio'!H2</f>
        <v>0</v>
      </c>
      <c r="C3" s="33">
        <f>'Phase 1 Portfolio'!I2</f>
        <v>1</v>
      </c>
      <c r="E3" s="31">
        <f>'Phase 2 Portfolio'!G2</f>
        <v>30.5</v>
      </c>
      <c r="F3" s="32">
        <f>'Phase 2 Portfolio'!H2</f>
        <v>0</v>
      </c>
      <c r="G3" s="33">
        <f>'Phase 2 Portfolio'!I2</f>
        <v>1</v>
      </c>
      <c r="I3" s="31">
        <f>'Phase 3 Portfolio'!G2</f>
        <v>41.5</v>
      </c>
      <c r="J3" s="32">
        <f>'Phase 3 Portfolio'!H2</f>
        <v>0</v>
      </c>
      <c r="K3" s="33">
        <f>'Phase 3 Portfolio'!I2</f>
        <v>1</v>
      </c>
    </row>
    <row r="7" spans="1:22" ht="15.75" thickBot="1" x14ac:dyDescent="0.3"/>
    <row r="8" spans="1:22" ht="15.75" thickBot="1" x14ac:dyDescent="0.3">
      <c r="E8" s="36" t="s">
        <v>109</v>
      </c>
      <c r="F8" s="37"/>
      <c r="G8" s="38"/>
    </row>
    <row r="9" spans="1:22" x14ac:dyDescent="0.25">
      <c r="E9" s="10" t="s">
        <v>38</v>
      </c>
      <c r="F9" s="5" t="s">
        <v>7</v>
      </c>
      <c r="G9" s="34" t="s">
        <v>9</v>
      </c>
      <c r="U9" t="s">
        <v>174</v>
      </c>
      <c r="V9" t="s">
        <v>175</v>
      </c>
    </row>
    <row r="10" spans="1:22" ht="15.75" thickBot="1" x14ac:dyDescent="0.3">
      <c r="E10" s="31">
        <f>A3+E3+I3</f>
        <v>114.5</v>
      </c>
      <c r="F10" s="32">
        <f>B3+F3+J3</f>
        <v>0</v>
      </c>
      <c r="G10" s="33">
        <f>E10/(E10+F10)</f>
        <v>1</v>
      </c>
      <c r="U10" t="s">
        <v>105</v>
      </c>
      <c r="V10" s="35">
        <f>(A3+B3)/($E$10+$F$10)</f>
        <v>0.37117903930131002</v>
      </c>
    </row>
    <row r="11" spans="1:22" x14ac:dyDescent="0.25">
      <c r="U11" t="s">
        <v>106</v>
      </c>
      <c r="V11" s="35">
        <f>(E3+F3)/($E$10+$F$10)</f>
        <v>0.26637554585152839</v>
      </c>
    </row>
    <row r="12" spans="1:22" x14ac:dyDescent="0.25">
      <c r="U12" t="s">
        <v>107</v>
      </c>
      <c r="V12" s="35">
        <f>(I3+J3)/($E$10+$F$10)</f>
        <v>0.36244541484716158</v>
      </c>
    </row>
    <row r="24" spans="21:22" x14ac:dyDescent="0.25">
      <c r="U24" t="s">
        <v>174</v>
      </c>
      <c r="V24" t="s">
        <v>176</v>
      </c>
    </row>
    <row r="25" spans="21:22" x14ac:dyDescent="0.25">
      <c r="U25" t="s">
        <v>105</v>
      </c>
      <c r="V25" s="35">
        <f>SUM('Phase 1 Tasks'!E2:E28)/(SUM('Phase 1 Tasks'!G2:G28)+SUM('Phase 1 Tasks'!F2:F28))</f>
        <v>1.1882352941176471</v>
      </c>
    </row>
    <row r="26" spans="21:22" x14ac:dyDescent="0.25">
      <c r="U26" t="s">
        <v>106</v>
      </c>
      <c r="V26" s="35">
        <f>SUM('Phase 2 Tasks'!E2:E29)/(SUM('Phase 2 Tasks'!F2:F29)+SUM('Phase 2 Tasks'!G2:G29))</f>
        <v>1.1065573770491803</v>
      </c>
    </row>
    <row r="27" spans="21:22" x14ac:dyDescent="0.25">
      <c r="U27" t="s">
        <v>107</v>
      </c>
      <c r="V27" s="35">
        <f>SUM('Phase 3 Tasks'!E2:E17)/(SUM('Phase 3 Tasks'!F2:F17)+SUM('Phase 3 Tasks'!G2:G16))</f>
        <v>0.77108433734939763</v>
      </c>
    </row>
  </sheetData>
  <mergeCells count="4">
    <mergeCell ref="A1:C1"/>
    <mergeCell ref="E1:G1"/>
    <mergeCell ref="I1:K1"/>
    <mergeCell ref="E8:G8"/>
  </mergeCells>
  <conditionalFormatting sqref="T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U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 Log</vt:lpstr>
      <vt:lpstr>Phase 1 Tasks</vt:lpstr>
      <vt:lpstr>Phase 1 Portfolio</vt:lpstr>
      <vt:lpstr>Phase 2 Tasks</vt:lpstr>
      <vt:lpstr>Phase 2 Portfolio</vt:lpstr>
      <vt:lpstr>Phase 3 Tasks</vt:lpstr>
      <vt:lpstr>Phase 3 Portfolio</vt:lpstr>
      <vt:lpstr>Project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Marshall</dc:creator>
  <cp:lastModifiedBy>Tracy Marshall</cp:lastModifiedBy>
  <dcterms:created xsi:type="dcterms:W3CDTF">2016-06-18T18:46:39Z</dcterms:created>
  <dcterms:modified xsi:type="dcterms:W3CDTF">2016-12-11T21:12:59Z</dcterms:modified>
</cp:coreProperties>
</file>