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activeTab="4"/>
  </bookViews>
  <sheets>
    <sheet name="Time Log" sheetId="1" r:id="rId1"/>
    <sheet name="Phase 1 Tasks" sheetId="2" r:id="rId2"/>
    <sheet name="Phase 1 Portfolio" sheetId="3" r:id="rId3"/>
    <sheet name="Phase 2 Tasks" sheetId="4" r:id="rId4"/>
    <sheet name="Phase 2 Portfolio" sheetId="5" r:id="rId5"/>
    <sheet name="Phase 3 Tasks" sheetId="6" r:id="rId6"/>
    <sheet name="Phase 3 Portfolio" sheetId="7" r:id="rId7"/>
    <sheet name="Project Overview" sheetId="8" r:id="rId8"/>
  </sheets>
  <definedNames>
    <definedName name="_xlnm._FilterDatabase" localSheetId="1" hidden="1">'Phase 1 Tasks'!$A$1:$H$302</definedName>
    <definedName name="_xlnm._FilterDatabase" localSheetId="3" hidden="1">'Phase 2 Tasks'!$A$1:$H$303</definedName>
    <definedName name="_xlnm._FilterDatabase" localSheetId="5" hidden="1">'Phase 3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R2" i="8" s="1"/>
  <c r="J3" i="8"/>
  <c r="C3" i="7"/>
  <c r="C4" i="7"/>
  <c r="C5" i="7"/>
  <c r="C6" i="7"/>
  <c r="C7" i="7"/>
  <c r="C8" i="7"/>
  <c r="C2" i="7"/>
  <c r="D10" i="7"/>
  <c r="D11" i="7"/>
  <c r="D12" i="7"/>
  <c r="D16" i="7"/>
  <c r="D17" i="7"/>
  <c r="D18" i="7"/>
  <c r="D22" i="7"/>
  <c r="D23" i="7"/>
  <c r="D24" i="7"/>
  <c r="D28" i="7"/>
  <c r="D29" i="7"/>
  <c r="D30" i="7"/>
  <c r="D34" i="7"/>
  <c r="D35" i="7"/>
  <c r="D36" i="7"/>
  <c r="D40" i="7"/>
  <c r="D41" i="7"/>
  <c r="D42" i="7"/>
  <c r="D46" i="7"/>
  <c r="D47" i="7"/>
  <c r="D48" i="7"/>
  <c r="D52" i="7"/>
  <c r="D53" i="7"/>
  <c r="D54" i="7"/>
  <c r="D58" i="7"/>
  <c r="D59" i="7"/>
  <c r="D60" i="7"/>
  <c r="D64" i="7"/>
  <c r="D65" i="7"/>
  <c r="D66" i="7"/>
  <c r="D70" i="7"/>
  <c r="D71" i="7"/>
  <c r="D72" i="7"/>
  <c r="D76" i="7"/>
  <c r="D77" i="7"/>
  <c r="D78" i="7"/>
  <c r="D82" i="7"/>
  <c r="B2" i="7"/>
  <c r="G2" i="6"/>
  <c r="B3" i="7" s="1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1" i="7"/>
  <c r="D80" i="7"/>
  <c r="D79" i="7"/>
  <c r="D75" i="7"/>
  <c r="D74" i="7"/>
  <c r="D73" i="7"/>
  <c r="D69" i="7"/>
  <c r="D68" i="7"/>
  <c r="D67" i="7"/>
  <c r="D63" i="7"/>
  <c r="D62" i="7"/>
  <c r="D61" i="7"/>
  <c r="D57" i="7"/>
  <c r="D56" i="7"/>
  <c r="D55" i="7"/>
  <c r="D51" i="7"/>
  <c r="D50" i="7"/>
  <c r="D49" i="7"/>
  <c r="D45" i="7"/>
  <c r="D44" i="7"/>
  <c r="D43" i="7"/>
  <c r="D39" i="7"/>
  <c r="D38" i="7"/>
  <c r="D37" i="7"/>
  <c r="D33" i="7"/>
  <c r="D32" i="7"/>
  <c r="D31" i="7"/>
  <c r="D27" i="7"/>
  <c r="D26" i="7"/>
  <c r="D25" i="7"/>
  <c r="D21" i="7"/>
  <c r="D20" i="7"/>
  <c r="D19" i="7"/>
  <c r="D15" i="7"/>
  <c r="D14" i="7"/>
  <c r="D13" i="7"/>
  <c r="D9" i="7"/>
  <c r="L2" i="7"/>
  <c r="O2" i="7" s="1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C3" i="6"/>
  <c r="C4" i="6" s="1"/>
  <c r="C5" i="6" s="1"/>
  <c r="C3" i="5"/>
  <c r="C4" i="5"/>
  <c r="C5" i="5"/>
  <c r="C6" i="5"/>
  <c r="C7" i="5"/>
  <c r="C8" i="5"/>
  <c r="C9" i="5"/>
  <c r="C10" i="5"/>
  <c r="C2" i="5"/>
  <c r="G2" i="4"/>
  <c r="B2" i="5" s="1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L2" i="5"/>
  <c r="O2" i="5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C3" i="4"/>
  <c r="C4" i="4" s="1"/>
  <c r="H2" i="4" l="1"/>
  <c r="H2" i="6"/>
  <c r="D3" i="7"/>
  <c r="P2" i="8"/>
  <c r="S2" i="8" s="1"/>
  <c r="H2" i="7"/>
  <c r="D2" i="7"/>
  <c r="G3" i="6"/>
  <c r="N2" i="7"/>
  <c r="P2" i="7" s="1"/>
  <c r="G5" i="6"/>
  <c r="H5" i="6" s="1"/>
  <c r="C6" i="6"/>
  <c r="G4" i="6"/>
  <c r="H2" i="5"/>
  <c r="F3" i="8" s="1"/>
  <c r="N2" i="5"/>
  <c r="P2" i="5" s="1"/>
  <c r="G4" i="4"/>
  <c r="B4" i="5" s="1"/>
  <c r="C5" i="4"/>
  <c r="G3" i="4"/>
  <c r="B3" i="5" s="1"/>
  <c r="L2" i="3"/>
  <c r="O2" i="3" l="1"/>
  <c r="N2" i="3"/>
  <c r="H4" i="6"/>
  <c r="B5" i="7"/>
  <c r="D5" i="7" s="1"/>
  <c r="H3" i="6"/>
  <c r="B4" i="7"/>
  <c r="C7" i="6"/>
  <c r="G6" i="6"/>
  <c r="H4" i="4"/>
  <c r="H3" i="4"/>
  <c r="C6" i="4"/>
  <c r="G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P2" i="3" l="1"/>
  <c r="D4" i="7"/>
  <c r="H6" i="6"/>
  <c r="B6" i="7"/>
  <c r="D6" i="7" s="1"/>
  <c r="H5" i="4"/>
  <c r="C8" i="6"/>
  <c r="G7" i="6"/>
  <c r="C7" i="4"/>
  <c r="G6" i="4"/>
  <c r="B6" i="5" s="1"/>
  <c r="C4" i="2"/>
  <c r="G3" i="2"/>
  <c r="H2" i="2"/>
  <c r="H2" i="3"/>
  <c r="B3" i="8" s="1"/>
  <c r="F10" i="8" s="1"/>
  <c r="H7" i="6" l="1"/>
  <c r="B7" i="7"/>
  <c r="D7" i="7" s="1"/>
  <c r="C9" i="6"/>
  <c r="G8" i="6"/>
  <c r="H6" i="4"/>
  <c r="C8" i="4"/>
  <c r="G7" i="4"/>
  <c r="H3" i="2"/>
  <c r="C5" i="2"/>
  <c r="G4" i="2"/>
  <c r="H8" i="6" l="1"/>
  <c r="H7" i="4"/>
  <c r="B7" i="5"/>
  <c r="C10" i="6"/>
  <c r="G9" i="6"/>
  <c r="H9" i="6" s="1"/>
  <c r="G8" i="4"/>
  <c r="C9" i="4"/>
  <c r="H4" i="2"/>
  <c r="C6" i="2"/>
  <c r="G5" i="2"/>
  <c r="C11" i="6" l="1"/>
  <c r="G10" i="6"/>
  <c r="H10" i="6" s="1"/>
  <c r="H8" i="4"/>
  <c r="C10" i="4"/>
  <c r="G9" i="4"/>
  <c r="B8" i="5" s="1"/>
  <c r="H5" i="2"/>
  <c r="C7" i="2"/>
  <c r="G6" i="2"/>
  <c r="B8" i="7" l="1"/>
  <c r="C12" i="6"/>
  <c r="G11" i="6"/>
  <c r="H11" i="6" s="1"/>
  <c r="H9" i="4"/>
  <c r="G10" i="4"/>
  <c r="C11" i="4"/>
  <c r="C8" i="2"/>
  <c r="G7" i="2"/>
  <c r="H7" i="2" s="1"/>
  <c r="H6" i="2"/>
  <c r="H10" i="4" l="1"/>
  <c r="B9" i="5"/>
  <c r="D8" i="7"/>
  <c r="G2" i="7"/>
  <c r="C13" i="6"/>
  <c r="G12" i="6"/>
  <c r="H12" i="6" s="1"/>
  <c r="C12" i="4"/>
  <c r="G11" i="4"/>
  <c r="C9" i="2"/>
  <c r="G8" i="2"/>
  <c r="I2" i="7" l="1"/>
  <c r="I3" i="8"/>
  <c r="H11" i="4"/>
  <c r="C14" i="6"/>
  <c r="G13" i="6"/>
  <c r="H13" i="6" s="1"/>
  <c r="G12" i="4"/>
  <c r="H12" i="4" s="1"/>
  <c r="C13" i="4"/>
  <c r="H8" i="2"/>
  <c r="C10" i="2"/>
  <c r="G9" i="2"/>
  <c r="K3" i="8" l="1"/>
  <c r="Q2" i="7"/>
  <c r="R2" i="7" s="1"/>
  <c r="C15" i="6"/>
  <c r="G14" i="6"/>
  <c r="H14" i="6" s="1"/>
  <c r="C14" i="4"/>
  <c r="G13" i="4"/>
  <c r="B10" i="5" s="1"/>
  <c r="H9" i="2"/>
  <c r="C11" i="2"/>
  <c r="G10" i="2"/>
  <c r="H10" i="2" s="1"/>
  <c r="C16" i="6" l="1"/>
  <c r="G15" i="6"/>
  <c r="H15" i="6" s="1"/>
  <c r="H13" i="4"/>
  <c r="G14" i="4"/>
  <c r="C15" i="4"/>
  <c r="C12" i="2"/>
  <c r="G11" i="2"/>
  <c r="H11" i="2" s="1"/>
  <c r="H14" i="4" l="1"/>
  <c r="C17" i="6"/>
  <c r="G16" i="6"/>
  <c r="H16" i="6" s="1"/>
  <c r="C16" i="4"/>
  <c r="G15" i="4"/>
  <c r="H15" i="4" s="1"/>
  <c r="C13" i="2"/>
  <c r="G12" i="2"/>
  <c r="C18" i="6" l="1"/>
  <c r="G17" i="6"/>
  <c r="H17" i="6" s="1"/>
  <c r="G16" i="4"/>
  <c r="H16" i="4" s="1"/>
  <c r="C17" i="4"/>
  <c r="H12" i="2"/>
  <c r="B3" i="3"/>
  <c r="C14" i="2"/>
  <c r="G13" i="2"/>
  <c r="B5" i="5" l="1"/>
  <c r="D5" i="5" s="1"/>
  <c r="C19" i="6"/>
  <c r="G18" i="6"/>
  <c r="H18" i="6" s="1"/>
  <c r="C18" i="4"/>
  <c r="G17" i="4"/>
  <c r="H17" i="4" s="1"/>
  <c r="H13" i="2"/>
  <c r="C15" i="2"/>
  <c r="G14" i="2"/>
  <c r="H14" i="2" s="1"/>
  <c r="D3" i="3"/>
  <c r="C20" i="6" l="1"/>
  <c r="G19" i="6"/>
  <c r="H19" i="6" s="1"/>
  <c r="G18" i="4"/>
  <c r="H18" i="4" s="1"/>
  <c r="C19" i="4"/>
  <c r="C16" i="2"/>
  <c r="G15" i="2"/>
  <c r="H15" i="2" s="1"/>
  <c r="C21" i="6" l="1"/>
  <c r="G20" i="6"/>
  <c r="H20" i="6" s="1"/>
  <c r="C20" i="4"/>
  <c r="G19" i="4"/>
  <c r="H19" i="4" s="1"/>
  <c r="C17" i="2"/>
  <c r="G16" i="2"/>
  <c r="C22" i="6" l="1"/>
  <c r="G21" i="6"/>
  <c r="H21" i="6" s="1"/>
  <c r="G20" i="4"/>
  <c r="C21" i="4"/>
  <c r="H16" i="2"/>
  <c r="C18" i="2"/>
  <c r="G17" i="2"/>
  <c r="D6" i="5" s="1"/>
  <c r="C23" i="6" l="1"/>
  <c r="G22" i="6"/>
  <c r="H22" i="6" s="1"/>
  <c r="H20" i="4"/>
  <c r="C22" i="4"/>
  <c r="G21" i="4"/>
  <c r="H21" i="4" s="1"/>
  <c r="C19" i="2"/>
  <c r="G18" i="2"/>
  <c r="H17" i="2"/>
  <c r="B5" i="3"/>
  <c r="D5" i="3" s="1"/>
  <c r="C24" i="6" l="1"/>
  <c r="G23" i="6"/>
  <c r="H23" i="6" s="1"/>
  <c r="G22" i="4"/>
  <c r="C23" i="4"/>
  <c r="C20" i="2"/>
  <c r="G19" i="2"/>
  <c r="H18" i="2"/>
  <c r="C25" i="6" l="1"/>
  <c r="G24" i="6"/>
  <c r="H24" i="6" s="1"/>
  <c r="H22" i="4"/>
  <c r="C24" i="4"/>
  <c r="G23" i="4"/>
  <c r="H23" i="4" s="1"/>
  <c r="H19" i="2"/>
  <c r="B4" i="3"/>
  <c r="D4" i="3" s="1"/>
  <c r="C21" i="2"/>
  <c r="G20" i="2"/>
  <c r="C26" i="6" l="1"/>
  <c r="G25" i="6"/>
  <c r="H25" i="6" s="1"/>
  <c r="G24" i="4"/>
  <c r="C25" i="4"/>
  <c r="H20" i="2"/>
  <c r="C22" i="2"/>
  <c r="G21" i="2"/>
  <c r="H21" i="2" s="1"/>
  <c r="C27" i="6" l="1"/>
  <c r="G26" i="6"/>
  <c r="H26" i="6" s="1"/>
  <c r="H24" i="4"/>
  <c r="C26" i="4"/>
  <c r="G25" i="4"/>
  <c r="C23" i="2"/>
  <c r="G22" i="2"/>
  <c r="C28" i="6" l="1"/>
  <c r="G27" i="6"/>
  <c r="H27" i="6" s="1"/>
  <c r="D2" i="5"/>
  <c r="H25" i="4"/>
  <c r="G26" i="4"/>
  <c r="C27" i="4"/>
  <c r="H22" i="2"/>
  <c r="C24" i="2"/>
  <c r="G23" i="2"/>
  <c r="H23" i="2" s="1"/>
  <c r="C29" i="6" l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G28" i="6"/>
  <c r="H28" i="6" s="1"/>
  <c r="H26" i="4"/>
  <c r="D10" i="5"/>
  <c r="C28" i="4"/>
  <c r="G27" i="4"/>
  <c r="C25" i="2"/>
  <c r="G24" i="2"/>
  <c r="H27" i="4" l="1"/>
  <c r="G28" i="4"/>
  <c r="C29" i="4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26" i="2"/>
  <c r="G25" i="2"/>
  <c r="H24" i="2"/>
  <c r="B2" i="3"/>
  <c r="D2" i="3" s="1"/>
  <c r="H28" i="4" l="1"/>
  <c r="D9" i="5"/>
  <c r="C27" i="2"/>
  <c r="G26" i="2"/>
  <c r="D7" i="5" s="1"/>
  <c r="H25" i="2"/>
  <c r="G2" i="5" l="1"/>
  <c r="E3" i="8" s="1"/>
  <c r="H26" i="2"/>
  <c r="B6" i="3"/>
  <c r="D6" i="3" s="1"/>
  <c r="C28" i="2"/>
  <c r="G27" i="2"/>
  <c r="H27" i="2" l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H28" i="2" l="1"/>
  <c r="D3" i="5"/>
  <c r="D4" i="5"/>
  <c r="D8" i="5"/>
  <c r="B7" i="3"/>
  <c r="I2" i="5" l="1"/>
  <c r="G3" i="8" s="1"/>
  <c r="D7" i="3"/>
  <c r="G2" i="3"/>
  <c r="I2" i="3" l="1"/>
  <c r="A3" i="8"/>
  <c r="E10" i="8" s="1"/>
  <c r="G10" i="8" s="1"/>
  <c r="T2" i="8" s="1"/>
  <c r="U2" i="8" s="1"/>
  <c r="Q2" i="5"/>
  <c r="R2" i="5" s="1"/>
  <c r="Q2" i="3" l="1"/>
  <c r="R2" i="3" s="1"/>
  <c r="C3" i="8"/>
</calcChain>
</file>

<file path=xl/sharedStrings.xml><?xml version="1.0" encoding="utf-8"?>
<sst xmlns="http://schemas.openxmlformats.org/spreadsheetml/2006/main" count="296" uniqueCount="133">
  <si>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</si>
  <si>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</si>
  <si>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</si>
  <si>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</si>
  <si>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</si>
  <si>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</si>
  <si>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</si>
  <si>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</si>
  <si>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</si>
  <si>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</si>
  <si>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</si>
  <si>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</si>
  <si>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</si>
  <si>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</si>
  <si>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</si>
  <si>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</si>
  <si>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</si>
  <si>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</si>
  <si>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</si>
  <si>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</si>
  <si>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</si>
  <si>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</si>
  <si>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</si>
  <si>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</si>
  <si>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</si>
  <si>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</si>
  <si>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</si>
  <si>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</si>
  <si>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</si>
  <si>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</si>
  <si>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</si>
  <si>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</si>
  <si>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</si>
  <si>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</si>
  <si>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</si>
  <si>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</si>
  <si>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</si>
  <si>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</si>
  <si>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</si>
  <si>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</si>
  <si>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</si>
  <si>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</si>
  <si>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</si>
  <si>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</si>
  <si>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</si>
  <si>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</si>
  <si>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</si>
  <si>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</si>
  <si>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</si>
  <si>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</si>
  <si>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</si>
  <si>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</si>
  <si>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</si>
  <si>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</si>
  <si>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</si>
  <si>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</si>
  <si>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</si>
  <si>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</si>
  <si>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</si>
  <si>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</si>
  <si>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</si>
  <si>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</si>
  <si>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</si>
  <si>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</si>
  <si>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</si>
  <si>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</si>
  <si>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</si>
  <si>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</si>
  <si>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</si>
  <si>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</si>
  <si>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</si>
  <si>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</si>
  <si>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</si>
  <si>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</si>
  <si>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</si>
  <si>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</si>
  <si>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</si>
  <si>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</si>
  <si>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</si>
  <si>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</si>
  <si>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</si>
  <si>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</si>
  <si>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</si>
  <si>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</si>
  <si>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</si>
  <si>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</si>
  <si>
    <t>Set up sign/verify in java</t>
  </si>
  <si>
    <t>Architectural Design</t>
  </si>
  <si>
    <t>Test Plan</t>
  </si>
  <si>
    <t>Technical Inspection</t>
  </si>
  <si>
    <t>Prep work</t>
  </si>
  <si>
    <t>Evaluated schedule/made adjustments</t>
  </si>
  <si>
    <t>Revise Vision Document</t>
  </si>
  <si>
    <t>Revise Project Plan</t>
  </si>
  <si>
    <t>Formal Specification</t>
  </si>
  <si>
    <t>Create Architectural Design</t>
  </si>
  <si>
    <t>Create Test Plan</t>
  </si>
  <si>
    <t>Create Inspection Checklist</t>
  </si>
  <si>
    <t>Perform Inspection</t>
  </si>
  <si>
    <t>Create Prototype</t>
  </si>
  <si>
    <t>Create Presentation</t>
  </si>
  <si>
    <t>Give presentation</t>
  </si>
  <si>
    <t>Component Design</t>
  </si>
  <si>
    <t>Code</t>
  </si>
  <si>
    <t>Testing</t>
  </si>
  <si>
    <t>User Manual</t>
  </si>
  <si>
    <t>Evaluation</t>
  </si>
  <si>
    <t>Develop Code</t>
  </si>
  <si>
    <t>Peform Unit Testing</t>
  </si>
  <si>
    <t>Peform Integration Testing</t>
  </si>
  <si>
    <t>Write User Manual</t>
  </si>
  <si>
    <t>Project Evaluation</t>
  </si>
  <si>
    <t>Phase 1</t>
  </si>
  <si>
    <t>Phase 2</t>
  </si>
  <si>
    <t>Phase 3</t>
  </si>
  <si>
    <t>Todays Date</t>
  </si>
  <si>
    <t>All Phases</t>
  </si>
  <si>
    <t>Days Break</t>
  </si>
  <si>
    <t>Make presentation</t>
  </si>
  <si>
    <t>Play with encryption</t>
  </si>
  <si>
    <t>Final encryption tweaks for demo</t>
  </si>
  <si>
    <t>Email about feedback</t>
  </si>
  <si>
    <t>Review Possilbe Revisions</t>
  </si>
  <si>
    <t>Set Up Formal Spec</t>
  </si>
  <si>
    <t>Set up and look at Use</t>
  </si>
  <si>
    <t>Set Up Classes</t>
  </si>
  <si>
    <t>Set Up Associations</t>
  </si>
  <si>
    <t>Set Up Constraints</t>
  </si>
  <si>
    <t>Working on Classes</t>
  </si>
  <si>
    <t>Finishing up classes</t>
  </si>
  <si>
    <t>Finish Associations</t>
  </si>
  <si>
    <t>Decide on Constraints</t>
  </si>
  <si>
    <t>Finish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</si>
</sst>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1" applyNumberFormat="1" applyFont="1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ySplit="1" topLeftCell="A23" activePane="bottomLeft" state="frozen"/>
      <selection pane="bottomLeft" activeCell="A55" sqref="A55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9.57031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39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41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42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44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45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47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54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57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58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59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60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61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62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63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64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65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66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67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68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69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70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71</v>
      </c>
    </row>
    <row r="28" spans="1:4" x14ac:dyDescent="0.25">
      <c r="A28" s="17">
        <v>42558</v>
      </c>
      <c r="B28" s="23">
        <v>1</v>
      </c>
      <c r="C28" s="23">
        <v>19</v>
      </c>
      <c r="D28" s="2" t="s">
        <v>72</v>
      </c>
    </row>
    <row r="29" spans="1:4" x14ac:dyDescent="0.25">
      <c r="A29" s="17">
        <v>42560</v>
      </c>
      <c r="B29" s="23">
        <v>1.5</v>
      </c>
      <c r="C29" s="23">
        <v>16</v>
      </c>
      <c r="D29" s="2" t="s">
        <v>73</v>
      </c>
    </row>
    <row r="30" spans="1:4" x14ac:dyDescent="0.25">
      <c r="A30" s="17">
        <v>42563</v>
      </c>
      <c r="B30" s="23">
        <v>0.5</v>
      </c>
      <c r="C30" s="23">
        <v>7</v>
      </c>
      <c r="D30" s="2" t="s">
        <v>76</v>
      </c>
    </row>
    <row r="31" spans="1:4" x14ac:dyDescent="0.25">
      <c r="A31" s="17">
        <v>42563</v>
      </c>
      <c r="B31" s="23">
        <v>0.5</v>
      </c>
      <c r="C31" s="23">
        <v>21</v>
      </c>
      <c r="D31" s="2" t="s">
        <v>77</v>
      </c>
    </row>
    <row r="32" spans="1:4" x14ac:dyDescent="0.25">
      <c r="A32" s="17">
        <v>42563</v>
      </c>
      <c r="B32" s="23">
        <v>0.5</v>
      </c>
      <c r="C32" s="23">
        <v>22</v>
      </c>
      <c r="D32" s="2" t="s">
        <v>78</v>
      </c>
    </row>
    <row r="33" spans="1:4" x14ac:dyDescent="0.25">
      <c r="A33" s="17">
        <v>42565</v>
      </c>
      <c r="B33" s="23">
        <v>0.5</v>
      </c>
      <c r="C33" s="23">
        <v>21</v>
      </c>
    </row>
    <row r="34" spans="1:4" x14ac:dyDescent="0.25">
      <c r="A34" s="17">
        <v>42565</v>
      </c>
      <c r="B34" s="23">
        <v>0.5</v>
      </c>
      <c r="C34" s="23">
        <v>22</v>
      </c>
    </row>
    <row r="35" spans="1:4" x14ac:dyDescent="0.25">
      <c r="A35" s="17">
        <v>42574</v>
      </c>
      <c r="B35" s="23">
        <v>1</v>
      </c>
      <c r="C35" s="23">
        <v>21</v>
      </c>
    </row>
    <row r="36" spans="1:4" x14ac:dyDescent="0.25">
      <c r="A36" s="17">
        <v>42574</v>
      </c>
      <c r="B36" s="23">
        <v>1</v>
      </c>
      <c r="C36" s="23">
        <v>22</v>
      </c>
    </row>
    <row r="37" spans="1:4" x14ac:dyDescent="0.25">
      <c r="A37" s="17">
        <v>42575</v>
      </c>
      <c r="B37" s="23">
        <v>2</v>
      </c>
      <c r="C37" s="23">
        <v>23</v>
      </c>
    </row>
    <row r="38" spans="1:4" x14ac:dyDescent="0.25">
      <c r="A38" s="17">
        <v>42577</v>
      </c>
      <c r="B38" s="23">
        <v>2</v>
      </c>
      <c r="C38" s="23">
        <v>24</v>
      </c>
    </row>
    <row r="39" spans="1:4" x14ac:dyDescent="0.25">
      <c r="A39" s="17">
        <v>42582</v>
      </c>
      <c r="B39" s="23">
        <v>1.5</v>
      </c>
      <c r="C39" s="23">
        <v>26</v>
      </c>
      <c r="D39" s="2" t="s">
        <v>85</v>
      </c>
    </row>
    <row r="40" spans="1:4" x14ac:dyDescent="0.25">
      <c r="A40" s="17">
        <v>42595</v>
      </c>
      <c r="B40" s="23">
        <v>2</v>
      </c>
      <c r="C40" s="23">
        <v>26</v>
      </c>
      <c r="D40" s="2" t="s">
        <v>86</v>
      </c>
    </row>
    <row r="41" spans="1:4" x14ac:dyDescent="0.25">
      <c r="A41" s="17">
        <v>42604</v>
      </c>
      <c r="B41" s="23">
        <v>1</v>
      </c>
      <c r="C41" s="23">
        <v>30</v>
      </c>
      <c r="D41" s="2" t="s">
        <v>91</v>
      </c>
    </row>
    <row r="42" spans="1:4" x14ac:dyDescent="0.25">
      <c r="A42" s="17">
        <v>42610</v>
      </c>
      <c r="B42" s="23">
        <v>1</v>
      </c>
      <c r="C42" s="23">
        <v>5</v>
      </c>
      <c r="D42" s="2" t="s">
        <v>118</v>
      </c>
    </row>
    <row r="43" spans="1:4" x14ac:dyDescent="0.25">
      <c r="A43" s="17">
        <v>42612</v>
      </c>
      <c r="B43" s="23">
        <v>1</v>
      </c>
      <c r="C43" s="23">
        <v>27</v>
      </c>
      <c r="D43" s="2" t="s">
        <v>119</v>
      </c>
    </row>
    <row r="44" spans="1:4" x14ac:dyDescent="0.25">
      <c r="A44" s="17">
        <v>42613</v>
      </c>
      <c r="B44" s="23">
        <v>2</v>
      </c>
      <c r="C44" s="23">
        <v>27</v>
      </c>
      <c r="D44" s="2" t="s">
        <v>120</v>
      </c>
    </row>
    <row r="45" spans="1:4" x14ac:dyDescent="0.25">
      <c r="A45" s="17">
        <v>42614</v>
      </c>
      <c r="B45" s="23">
        <v>1</v>
      </c>
      <c r="C45" s="23">
        <v>6</v>
      </c>
    </row>
    <row r="46" spans="1:4" x14ac:dyDescent="0.25">
      <c r="A46" s="17">
        <v>42614</v>
      </c>
      <c r="B46" s="23">
        <v>1</v>
      </c>
      <c r="C46" s="23">
        <v>25</v>
      </c>
    </row>
    <row r="47" spans="1:4" x14ac:dyDescent="0.25">
      <c r="A47" s="17">
        <v>42618</v>
      </c>
      <c r="B47" s="23">
        <v>0.5</v>
      </c>
      <c r="C47" s="23">
        <v>31</v>
      </c>
      <c r="D47" s="2" t="s">
        <v>121</v>
      </c>
    </row>
    <row r="48" spans="1:4" x14ac:dyDescent="0.25">
      <c r="A48" s="17">
        <v>42626</v>
      </c>
      <c r="B48" s="23">
        <v>0.5</v>
      </c>
      <c r="C48" s="23">
        <v>32</v>
      </c>
      <c r="D48" s="2" t="s">
        <v>122</v>
      </c>
    </row>
    <row r="49" spans="1:4" x14ac:dyDescent="0.25">
      <c r="A49" s="17">
        <v>42626</v>
      </c>
      <c r="B49" s="23">
        <v>1</v>
      </c>
      <c r="C49" s="23">
        <v>42</v>
      </c>
      <c r="D49" s="2" t="s">
        <v>124</v>
      </c>
    </row>
    <row r="50" spans="1:4" x14ac:dyDescent="0.25">
      <c r="A50" s="17">
        <v>42631</v>
      </c>
      <c r="B50" s="23">
        <v>1</v>
      </c>
      <c r="C50" s="23">
        <v>43</v>
      </c>
      <c r="D50" s="2" t="s">
        <v>128</v>
      </c>
    </row>
    <row r="51" spans="1:4" x14ac:dyDescent="0.25">
      <c r="A51" s="17">
        <v>42632</v>
      </c>
      <c r="B51" s="23">
        <v>0.5</v>
      </c>
      <c r="C51" s="23">
        <v>43</v>
      </c>
      <c r="D51" s="2" t="s">
        <v>129</v>
      </c>
    </row>
    <row r="52" spans="1:4" x14ac:dyDescent="0.25">
      <c r="A52" s="17">
        <v>42632</v>
      </c>
      <c r="B52" s="23">
        <v>0.5</v>
      </c>
      <c r="C52" s="23">
        <v>44</v>
      </c>
      <c r="D52" s="2" t="s">
        <v>130</v>
      </c>
    </row>
    <row r="53" spans="1:4" x14ac:dyDescent="0.25">
      <c r="A53" s="17">
        <v>42632</v>
      </c>
      <c r="B53" s="23">
        <v>0.5</v>
      </c>
      <c r="C53" s="23">
        <v>33</v>
      </c>
      <c r="D53" s="2" t="s">
        <v>131</v>
      </c>
    </row>
    <row r="54" spans="1:4" x14ac:dyDescent="0.25">
      <c r="A54" s="17">
        <v>42633</v>
      </c>
      <c r="B54" s="23">
        <v>1</v>
      </c>
      <c r="C54" s="23">
        <v>33</v>
      </c>
      <c r="D54" s="2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38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24</v>
      </c>
      <c r="B3" s="20" t="s">
        <v>38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25</v>
      </c>
      <c r="B4" s="20" t="s">
        <v>38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x14ac:dyDescent="0.25">
      <c r="A5" s="3" t="s">
        <v>26</v>
      </c>
      <c r="B5" s="20" t="s">
        <v>38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x14ac:dyDescent="0.25">
      <c r="A6" s="3" t="s">
        <v>27</v>
      </c>
      <c r="B6" s="20" t="s">
        <v>38</v>
      </c>
      <c r="C6" s="23">
        <f t="shared" si="0"/>
        <v>5</v>
      </c>
      <c r="D6" s="2" t="s">
        <v>21</v>
      </c>
      <c r="E6" s="23">
        <v>1</v>
      </c>
      <c r="F6" s="23">
        <v>0</v>
      </c>
      <c r="G6" s="21">
        <f>SUMIFS('Time Log'!B:B,'Time Log'!C:C,'Phase 1 Tasks'!C6)</f>
        <v>1</v>
      </c>
      <c r="H6" s="22">
        <f t="shared" si="1"/>
        <v>1</v>
      </c>
    </row>
    <row r="7" spans="1:8" x14ac:dyDescent="0.25">
      <c r="A7" s="3" t="s">
        <v>28</v>
      </c>
      <c r="B7" s="20" t="s">
        <v>38</v>
      </c>
      <c r="C7" s="23">
        <f t="shared" si="0"/>
        <v>6</v>
      </c>
      <c r="D7" s="2" t="s">
        <v>21</v>
      </c>
      <c r="E7" s="23">
        <v>1</v>
      </c>
      <c r="F7" s="23">
        <v>0</v>
      </c>
      <c r="G7" s="21">
        <f>SUMIFS('Time Log'!B:B,'Time Log'!C:C,'Phase 1 Tasks'!C7)</f>
        <v>1</v>
      </c>
      <c r="H7" s="22">
        <f t="shared" si="1"/>
        <v>1</v>
      </c>
    </row>
    <row r="8" spans="1:8" x14ac:dyDescent="0.25">
      <c r="A8" s="3" t="s">
        <v>29</v>
      </c>
      <c r="B8" s="20" t="s">
        <v>38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x14ac:dyDescent="0.25">
      <c r="A9" s="3" t="s">
        <v>30</v>
      </c>
      <c r="B9" s="20" t="s">
        <v>38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x14ac:dyDescent="0.25">
      <c r="A10" s="3" t="s">
        <v>31</v>
      </c>
      <c r="B10" s="20" t="s">
        <v>38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x14ac:dyDescent="0.25">
      <c r="A11" s="3" t="s">
        <v>32</v>
      </c>
      <c r="B11" s="20" t="s">
        <v>38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x14ac:dyDescent="0.25">
      <c r="A12" s="3" t="s">
        <v>33</v>
      </c>
      <c r="B12" s="20" t="s">
        <v>38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x14ac:dyDescent="0.25">
      <c r="A13" s="3" t="s">
        <v>30</v>
      </c>
      <c r="B13" s="20" t="s">
        <v>38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x14ac:dyDescent="0.25">
      <c r="A14" s="3" t="s">
        <v>34</v>
      </c>
      <c r="B14" s="20" t="s">
        <v>38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x14ac:dyDescent="0.25">
      <c r="A15" s="3" t="s">
        <v>35</v>
      </c>
      <c r="B15" s="20" t="s">
        <v>38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x14ac:dyDescent="0.25">
      <c r="A16" s="3" t="s">
        <v>36</v>
      </c>
      <c r="B16" s="20" t="s">
        <v>38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x14ac:dyDescent="0.25">
      <c r="A17" s="3" t="s">
        <v>37</v>
      </c>
      <c r="B17" s="20" t="s">
        <v>38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x14ac:dyDescent="0.25">
      <c r="A18" s="3" t="s">
        <v>84</v>
      </c>
      <c r="B18" s="20" t="s">
        <v>38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x14ac:dyDescent="0.25">
      <c r="A19" s="3" t="s">
        <v>40</v>
      </c>
      <c r="B19" s="20" t="s">
        <v>38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x14ac:dyDescent="0.25">
      <c r="A20" s="3" t="s">
        <v>43</v>
      </c>
      <c r="B20" s="20" t="s">
        <v>38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x14ac:dyDescent="0.25">
      <c r="A21" s="3" t="s">
        <v>46</v>
      </c>
      <c r="B21" s="20" t="s">
        <v>38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x14ac:dyDescent="0.25">
      <c r="A22" s="3" t="s">
        <v>74</v>
      </c>
      <c r="B22" s="20" t="s">
        <v>38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x14ac:dyDescent="0.25">
      <c r="A23" s="3" t="s">
        <v>75</v>
      </c>
      <c r="B23" s="20" t="s">
        <v>38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x14ac:dyDescent="0.25">
      <c r="A24" s="3" t="s">
        <v>79</v>
      </c>
      <c r="B24" s="20" t="s">
        <v>38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x14ac:dyDescent="0.25">
      <c r="A25" s="3" t="s">
        <v>80</v>
      </c>
      <c r="B25" s="20" t="s">
        <v>38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81</v>
      </c>
      <c r="B26" s="20" t="s">
        <v>38</v>
      </c>
      <c r="C26" s="23">
        <f t="shared" si="0"/>
        <v>25</v>
      </c>
      <c r="D26" s="2" t="s">
        <v>21</v>
      </c>
      <c r="E26" s="23">
        <v>1</v>
      </c>
      <c r="F26" s="23">
        <v>0</v>
      </c>
      <c r="G26" s="21">
        <f>SUMIFS('Time Log'!B:B,'Time Log'!C:C,'Phase 1 Tasks'!C26)</f>
        <v>1</v>
      </c>
      <c r="H26" s="22">
        <f t="shared" si="1"/>
        <v>1</v>
      </c>
    </row>
    <row r="27" spans="1:8" x14ac:dyDescent="0.25">
      <c r="A27" s="3" t="s">
        <v>82</v>
      </c>
      <c r="B27" s="20" t="s">
        <v>38</v>
      </c>
      <c r="C27" s="23">
        <f t="shared" si="0"/>
        <v>26</v>
      </c>
      <c r="D27" s="2" t="s">
        <v>22</v>
      </c>
      <c r="E27" s="23">
        <v>3</v>
      </c>
      <c r="F27" s="23">
        <v>0</v>
      </c>
      <c r="G27" s="21">
        <f>SUMIFS('Time Log'!B:B,'Time Log'!C:C,'Phase 1 Tasks'!C27)</f>
        <v>3.5</v>
      </c>
      <c r="H27" s="22">
        <f t="shared" si="1"/>
        <v>1</v>
      </c>
    </row>
    <row r="28" spans="1:8" x14ac:dyDescent="0.25">
      <c r="A28" s="3" t="s">
        <v>83</v>
      </c>
      <c r="B28" s="20" t="s">
        <v>38</v>
      </c>
      <c r="C28" s="23">
        <f t="shared" si="0"/>
        <v>27</v>
      </c>
      <c r="D28" s="2" t="s">
        <v>22</v>
      </c>
      <c r="E28" s="23">
        <v>3</v>
      </c>
      <c r="F28" s="23">
        <v>0</v>
      </c>
      <c r="G28" s="21">
        <f>SUMIFS('Time Log'!B:B,'Time Log'!C:C,'Phase 1 Tasks'!C28)</f>
        <v>3</v>
      </c>
      <c r="H28" s="22">
        <f t="shared" si="1"/>
        <v>1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42.5</v>
      </c>
      <c r="H2" s="5">
        <f>SUM(C:C)</f>
        <v>0</v>
      </c>
      <c r="I2" s="6">
        <f>IF(H2+G2&gt;0,G2/(G2+H2),"")</f>
        <v>1</v>
      </c>
      <c r="K2" s="16">
        <v>42527</v>
      </c>
      <c r="L2" s="16">
        <f ca="1">TODAY()</f>
        <v>42633</v>
      </c>
      <c r="M2" s="16">
        <v>42580</v>
      </c>
      <c r="N2" s="5">
        <f ca="1">L2-K2</f>
        <v>106</v>
      </c>
      <c r="O2" s="5">
        <f ca="1">IF(M2-L2&gt;0,M2-L2,0)</f>
        <v>0</v>
      </c>
      <c r="P2" s="28">
        <f ca="1">IF(N2/(N2+O2)&gt;1,1,N2/(N2+O2))</f>
        <v>1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3</v>
      </c>
      <c r="C6" s="5">
        <f>SUMIFS('Phase 1 Tasks'!F:F,'Phase 1 Tasks'!D:D,A6)</f>
        <v>0</v>
      </c>
      <c r="D6" s="11">
        <f t="shared" si="0"/>
        <v>1</v>
      </c>
    </row>
    <row r="7" spans="1:18" x14ac:dyDescent="0.25">
      <c r="A7" s="3" t="s">
        <v>22</v>
      </c>
      <c r="B7" s="5">
        <f>SUMIFS('Phase 1 Tasks'!G:G,'Phase 1 Tasks'!D:D,A7)</f>
        <v>13</v>
      </c>
      <c r="C7" s="5">
        <f>SUMIFS('Phase 1 Tasks'!F:F,'Phase 1 Tasks'!D:D,A7)</f>
        <v>0</v>
      </c>
      <c r="D7" s="11">
        <f t="shared" si="0"/>
        <v>1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90</v>
      </c>
      <c r="B2" s="19" t="s">
        <v>38</v>
      </c>
      <c r="C2" s="21">
        <v>30</v>
      </c>
      <c r="D2" s="5" t="s">
        <v>16</v>
      </c>
      <c r="E2" s="21">
        <v>1</v>
      </c>
      <c r="F2" s="21">
        <v>0</v>
      </c>
      <c r="G2" s="21">
        <f>SUMIFS('Time Log'!B:B,'Time Log'!C:C,'Phase 2 Tasks'!C2)</f>
        <v>1</v>
      </c>
      <c r="H2" s="22">
        <f>IF(F2+G2&gt;0,G2/(G2+F2),"")</f>
        <v>1</v>
      </c>
    </row>
    <row r="3" spans="1:8" x14ac:dyDescent="0.25">
      <c r="A3" s="3" t="s">
        <v>92</v>
      </c>
      <c r="B3" s="20" t="s">
        <v>38</v>
      </c>
      <c r="C3" s="23">
        <f t="shared" ref="C3:C66" si="0">C2+1</f>
        <v>31</v>
      </c>
      <c r="D3" s="2" t="s">
        <v>18</v>
      </c>
      <c r="E3" s="23">
        <v>3</v>
      </c>
      <c r="F3" s="23">
        <v>0</v>
      </c>
      <c r="G3" s="21">
        <f>SUMIFS('Time Log'!B:B,'Time Log'!C:C,'Phase 2 Tasks'!C3)</f>
        <v>0.5</v>
      </c>
      <c r="H3" s="22">
        <f t="shared" ref="H3:H66" si="1">IF(F3+G3&gt;0,G3/(G3+F3),"")</f>
        <v>1</v>
      </c>
    </row>
    <row r="4" spans="1:8" x14ac:dyDescent="0.25">
      <c r="A4" s="3" t="s">
        <v>93</v>
      </c>
      <c r="B4" s="20" t="s">
        <v>38</v>
      </c>
      <c r="C4" s="23">
        <f t="shared" si="0"/>
        <v>32</v>
      </c>
      <c r="D4" s="2" t="s">
        <v>19</v>
      </c>
      <c r="E4" s="23">
        <v>3</v>
      </c>
      <c r="F4" s="23">
        <v>0</v>
      </c>
      <c r="G4" s="21">
        <f>SUMIFS('Time Log'!B:B,'Time Log'!C:C,'Phase 2 Tasks'!C4)</f>
        <v>0.5</v>
      </c>
      <c r="H4" s="22">
        <f t="shared" si="1"/>
        <v>1</v>
      </c>
    </row>
    <row r="5" spans="1:8" x14ac:dyDescent="0.25">
      <c r="A5" s="3" t="s">
        <v>127</v>
      </c>
      <c r="B5" s="20" t="s">
        <v>38</v>
      </c>
      <c r="C5" s="23">
        <f t="shared" si="0"/>
        <v>33</v>
      </c>
      <c r="D5" s="2" t="s">
        <v>94</v>
      </c>
      <c r="E5" s="23">
        <v>1</v>
      </c>
      <c r="F5" s="23">
        <v>0</v>
      </c>
      <c r="G5" s="21">
        <f>SUMIFS('Time Log'!B:B,'Time Log'!C:C,'Phase 2 Tasks'!C5)</f>
        <v>1.5</v>
      </c>
      <c r="H5" s="22">
        <f t="shared" si="1"/>
        <v>1</v>
      </c>
    </row>
    <row r="6" spans="1:8" x14ac:dyDescent="0.25">
      <c r="A6" s="3" t="s">
        <v>95</v>
      </c>
      <c r="C6" s="23">
        <f t="shared" si="0"/>
        <v>34</v>
      </c>
      <c r="D6" s="2" t="s">
        <v>87</v>
      </c>
      <c r="E6" s="23">
        <v>5</v>
      </c>
      <c r="F6" s="23">
        <v>5</v>
      </c>
      <c r="G6" s="21">
        <f>SUMIFS('Time Log'!B:B,'Time Log'!C:C,'Phase 2 Tasks'!C6)</f>
        <v>0</v>
      </c>
      <c r="H6" s="22">
        <f t="shared" si="1"/>
        <v>0</v>
      </c>
    </row>
    <row r="7" spans="1:8" x14ac:dyDescent="0.25">
      <c r="A7" s="3" t="s">
        <v>96</v>
      </c>
      <c r="C7" s="23">
        <f t="shared" si="0"/>
        <v>35</v>
      </c>
      <c r="D7" s="2" t="s">
        <v>88</v>
      </c>
      <c r="E7" s="23">
        <v>10</v>
      </c>
      <c r="F7" s="23">
        <v>10</v>
      </c>
      <c r="G7" s="21">
        <f>SUMIFS('Time Log'!B:B,'Time Log'!C:C,'Phase 2 Tasks'!C7)</f>
        <v>0</v>
      </c>
      <c r="H7" s="22">
        <f t="shared" si="1"/>
        <v>0</v>
      </c>
    </row>
    <row r="8" spans="1:8" x14ac:dyDescent="0.25">
      <c r="A8" s="3" t="s">
        <v>97</v>
      </c>
      <c r="C8" s="23">
        <f t="shared" si="0"/>
        <v>36</v>
      </c>
      <c r="D8" s="2" t="s">
        <v>89</v>
      </c>
      <c r="E8" s="23">
        <v>2</v>
      </c>
      <c r="F8" s="23">
        <v>2</v>
      </c>
      <c r="G8" s="21">
        <f>SUMIFS('Time Log'!B:B,'Time Log'!C:C,'Phase 2 Tasks'!C8)</f>
        <v>0</v>
      </c>
      <c r="H8" s="22">
        <f t="shared" si="1"/>
        <v>0</v>
      </c>
    </row>
    <row r="9" spans="1:8" x14ac:dyDescent="0.25">
      <c r="A9" s="3" t="s">
        <v>98</v>
      </c>
      <c r="C9" s="23">
        <f t="shared" si="0"/>
        <v>37</v>
      </c>
      <c r="D9" s="2" t="s">
        <v>89</v>
      </c>
      <c r="E9" s="23">
        <v>6</v>
      </c>
      <c r="F9" s="23">
        <v>6</v>
      </c>
      <c r="G9" s="21">
        <f>SUMIFS('Time Log'!B:B,'Time Log'!C:C,'Phase 2 Tasks'!C9)</f>
        <v>0</v>
      </c>
      <c r="H9" s="22">
        <f t="shared" si="1"/>
        <v>0</v>
      </c>
    </row>
    <row r="10" spans="1:8" x14ac:dyDescent="0.25">
      <c r="A10" s="3" t="s">
        <v>99</v>
      </c>
      <c r="C10" s="23">
        <f t="shared" si="0"/>
        <v>38</v>
      </c>
      <c r="D10" s="2" t="s">
        <v>22</v>
      </c>
      <c r="E10" s="23">
        <v>20</v>
      </c>
      <c r="F10" s="23">
        <v>20</v>
      </c>
      <c r="G10" s="21">
        <f>SUMIFS('Time Log'!B:B,'Time Log'!C:C,'Phase 2 Tasks'!C10)</f>
        <v>0</v>
      </c>
      <c r="H10" s="22">
        <f t="shared" si="1"/>
        <v>0</v>
      </c>
    </row>
    <row r="11" spans="1:8" x14ac:dyDescent="0.25">
      <c r="A11" s="3" t="s">
        <v>100</v>
      </c>
      <c r="C11" s="23">
        <f t="shared" si="0"/>
        <v>39</v>
      </c>
      <c r="D11" s="2" t="s">
        <v>21</v>
      </c>
      <c r="E11" s="23">
        <v>2</v>
      </c>
      <c r="F11" s="23">
        <v>2</v>
      </c>
      <c r="G11" s="21">
        <f>SUMIFS('Time Log'!B:B,'Time Log'!C:C,'Phase 2 Tasks'!C11)</f>
        <v>0</v>
      </c>
      <c r="H11" s="22">
        <f t="shared" si="1"/>
        <v>0</v>
      </c>
    </row>
    <row r="12" spans="1:8" x14ac:dyDescent="0.25">
      <c r="A12" s="3" t="s">
        <v>28</v>
      </c>
      <c r="C12" s="23">
        <f t="shared" si="0"/>
        <v>40</v>
      </c>
      <c r="D12" s="2" t="s">
        <v>21</v>
      </c>
      <c r="E12" s="23">
        <v>1</v>
      </c>
      <c r="F12" s="23">
        <v>1</v>
      </c>
      <c r="G12" s="21">
        <f>SUMIFS('Time Log'!B:B,'Time Log'!C:C,'Phase 2 Tasks'!C12)</f>
        <v>0</v>
      </c>
      <c r="H12" s="22">
        <f t="shared" si="1"/>
        <v>0</v>
      </c>
    </row>
    <row r="13" spans="1:8" x14ac:dyDescent="0.25">
      <c r="A13" s="3" t="s">
        <v>101</v>
      </c>
      <c r="C13" s="23">
        <f t="shared" si="0"/>
        <v>41</v>
      </c>
      <c r="D13" s="2" t="s">
        <v>21</v>
      </c>
      <c r="E13" s="23">
        <v>1</v>
      </c>
      <c r="F13" s="23">
        <v>1</v>
      </c>
      <c r="G13" s="21">
        <f>SUMIFS('Time Log'!B:B,'Time Log'!C:C,'Phase 2 Tasks'!C13)</f>
        <v>0</v>
      </c>
      <c r="H13" s="22">
        <f t="shared" si="1"/>
        <v>0</v>
      </c>
    </row>
    <row r="14" spans="1:8" x14ac:dyDescent="0.25">
      <c r="A14" s="3" t="s">
        <v>123</v>
      </c>
      <c r="B14" s="20" t="s">
        <v>38</v>
      </c>
      <c r="C14" s="23">
        <f t="shared" si="0"/>
        <v>42</v>
      </c>
      <c r="D14" s="2" t="s">
        <v>94</v>
      </c>
      <c r="E14" s="23">
        <v>1</v>
      </c>
      <c r="F14" s="23">
        <v>0</v>
      </c>
      <c r="G14" s="21">
        <f>SUMIFS('Time Log'!B:B,'Time Log'!C:C,'Phase 2 Tasks'!C14)</f>
        <v>1</v>
      </c>
      <c r="H14" s="22">
        <f t="shared" si="1"/>
        <v>1</v>
      </c>
    </row>
    <row r="15" spans="1:8" x14ac:dyDescent="0.25">
      <c r="A15" s="3" t="s">
        <v>125</v>
      </c>
      <c r="B15" s="20" t="s">
        <v>38</v>
      </c>
      <c r="C15" s="23">
        <f t="shared" si="0"/>
        <v>43</v>
      </c>
      <c r="D15" s="2" t="s">
        <v>94</v>
      </c>
      <c r="E15" s="23">
        <v>2</v>
      </c>
      <c r="F15" s="23">
        <v>0</v>
      </c>
      <c r="G15" s="21">
        <f>SUMIFS('Time Log'!B:B,'Time Log'!C:C,'Phase 2 Tasks'!C15)</f>
        <v>1.5</v>
      </c>
      <c r="H15" s="22">
        <f t="shared" si="1"/>
        <v>1</v>
      </c>
    </row>
    <row r="16" spans="1:8" x14ac:dyDescent="0.25">
      <c r="A16" s="3" t="s">
        <v>126</v>
      </c>
      <c r="B16" s="20" t="s">
        <v>38</v>
      </c>
      <c r="C16" s="23">
        <f t="shared" si="0"/>
        <v>44</v>
      </c>
      <c r="D16" s="2" t="s">
        <v>94</v>
      </c>
      <c r="E16" s="23">
        <v>1</v>
      </c>
      <c r="F16" s="23">
        <v>0</v>
      </c>
      <c r="G16" s="21">
        <f>SUMIFS('Time Log'!B:B,'Time Log'!C:C,'Phase 2 Tasks'!C16)</f>
        <v>0.5</v>
      </c>
      <c r="H16" s="22">
        <f t="shared" si="1"/>
        <v>1</v>
      </c>
    </row>
    <row r="17" spans="3:8" x14ac:dyDescent="0.25">
      <c r="C17" s="23">
        <f t="shared" si="0"/>
        <v>45</v>
      </c>
      <c r="G17" s="21">
        <f>SUMIFS('Time Log'!B:B,'Time Log'!C:C,'Phase 2 Tasks'!C17)</f>
        <v>0</v>
      </c>
      <c r="H17" s="22" t="str">
        <f t="shared" si="1"/>
        <v/>
      </c>
    </row>
    <row r="18" spans="3:8" x14ac:dyDescent="0.25">
      <c r="C18" s="23">
        <f t="shared" si="0"/>
        <v>46</v>
      </c>
      <c r="G18" s="21">
        <f>SUMIFS('Time Log'!B:B,'Time Log'!C:C,'Phase 2 Tasks'!C18)</f>
        <v>0</v>
      </c>
      <c r="H18" s="22" t="str">
        <f t="shared" si="1"/>
        <v/>
      </c>
    </row>
    <row r="19" spans="3:8" x14ac:dyDescent="0.25">
      <c r="C19" s="23">
        <f t="shared" si="0"/>
        <v>47</v>
      </c>
      <c r="G19" s="21">
        <f>SUMIFS('Time Log'!B:B,'Time Log'!C:C,'Phase 2 Tasks'!C19)</f>
        <v>0</v>
      </c>
      <c r="H19" s="22" t="str">
        <f t="shared" si="1"/>
        <v/>
      </c>
    </row>
    <row r="20" spans="3:8" x14ac:dyDescent="0.25">
      <c r="C20" s="23">
        <f t="shared" si="0"/>
        <v>48</v>
      </c>
      <c r="G20" s="21">
        <f>SUMIFS('Time Log'!B:B,'Time Log'!C:C,'Phase 2 Tasks'!C20)</f>
        <v>0</v>
      </c>
      <c r="H20" s="22" t="str">
        <f t="shared" si="1"/>
        <v/>
      </c>
    </row>
    <row r="21" spans="3:8" x14ac:dyDescent="0.25">
      <c r="C21" s="23">
        <f t="shared" si="0"/>
        <v>49</v>
      </c>
      <c r="G21" s="21">
        <f>SUMIFS('Time Log'!B:B,'Time Log'!C:C,'Phase 2 Tasks'!C21)</f>
        <v>0</v>
      </c>
      <c r="H21" s="22" t="str">
        <f t="shared" si="1"/>
        <v/>
      </c>
    </row>
    <row r="22" spans="3:8" x14ac:dyDescent="0.25">
      <c r="C22" s="23">
        <f t="shared" si="0"/>
        <v>50</v>
      </c>
      <c r="G22" s="21">
        <f>SUMIFS('Time Log'!B:B,'Time Log'!C:C,'Phase 2 Tasks'!C22)</f>
        <v>0</v>
      </c>
      <c r="H22" s="22" t="str">
        <f t="shared" si="1"/>
        <v/>
      </c>
    </row>
    <row r="23" spans="3:8" x14ac:dyDescent="0.25">
      <c r="C23" s="23">
        <f t="shared" si="0"/>
        <v>51</v>
      </c>
      <c r="G23" s="21">
        <f>SUMIFS('Time Log'!B:B,'Time Log'!C:C,'Phase 2 Tasks'!C23)</f>
        <v>0</v>
      </c>
      <c r="H23" s="22" t="str">
        <f t="shared" si="1"/>
        <v/>
      </c>
    </row>
    <row r="24" spans="3:8" x14ac:dyDescent="0.25">
      <c r="C24" s="23">
        <f t="shared" si="0"/>
        <v>52</v>
      </c>
      <c r="D24" s="10"/>
      <c r="G24" s="21">
        <f>SUMIFS('Time Log'!B:B,'Time Log'!C:C,'Phase 2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53</v>
      </c>
      <c r="G25" s="21">
        <f>SUMIFS('Time Log'!B:B,'Time Log'!C:C,'Phase 2 Tasks'!C25)</f>
        <v>0</v>
      </c>
      <c r="H25" s="22" t="str">
        <f t="shared" si="1"/>
        <v/>
      </c>
    </row>
    <row r="26" spans="3:8" x14ac:dyDescent="0.25">
      <c r="C26" s="23">
        <f t="shared" si="0"/>
        <v>54</v>
      </c>
      <c r="G26" s="21">
        <f>SUMIFS('Time Log'!B:B,'Time Log'!C:C,'Phase 2 Tasks'!C26)</f>
        <v>0</v>
      </c>
      <c r="H26" s="22" t="str">
        <f t="shared" si="1"/>
        <v/>
      </c>
    </row>
    <row r="27" spans="3:8" x14ac:dyDescent="0.25">
      <c r="C27" s="23">
        <f t="shared" si="0"/>
        <v>55</v>
      </c>
      <c r="G27" s="21">
        <f>SUMIFS('Time Log'!B:B,'Time Log'!C:C,'Phase 2 Tasks'!C27)</f>
        <v>0</v>
      </c>
      <c r="H27" s="22" t="str">
        <f t="shared" si="1"/>
        <v/>
      </c>
    </row>
    <row r="28" spans="3:8" x14ac:dyDescent="0.25">
      <c r="C28" s="23">
        <f t="shared" si="0"/>
        <v>56</v>
      </c>
      <c r="G28" s="21">
        <f>SUMIFS('Time Log'!B:B,'Time Log'!C:C,'Phase 2 Tasks'!C28)</f>
        <v>0</v>
      </c>
      <c r="H28" s="22" t="str">
        <f t="shared" si="1"/>
        <v/>
      </c>
    </row>
    <row r="29" spans="3:8" x14ac:dyDescent="0.25">
      <c r="C29" s="23">
        <f t="shared" si="0"/>
        <v>57</v>
      </c>
      <c r="H29" s="22" t="str">
        <f t="shared" si="1"/>
        <v/>
      </c>
    </row>
    <row r="30" spans="3:8" x14ac:dyDescent="0.25">
      <c r="C30" s="23">
        <f t="shared" si="0"/>
        <v>58</v>
      </c>
      <c r="H30" s="22" t="str">
        <f t="shared" si="1"/>
        <v/>
      </c>
    </row>
    <row r="31" spans="3:8" x14ac:dyDescent="0.25">
      <c r="C31" s="23">
        <f t="shared" si="0"/>
        <v>59</v>
      </c>
      <c r="H31" s="22" t="str">
        <f t="shared" si="1"/>
        <v/>
      </c>
    </row>
    <row r="32" spans="3:8" x14ac:dyDescent="0.25">
      <c r="C32" s="23">
        <f t="shared" si="0"/>
        <v>60</v>
      </c>
      <c r="H32" s="22" t="str">
        <f t="shared" si="1"/>
        <v/>
      </c>
    </row>
    <row r="33" spans="3:8" x14ac:dyDescent="0.25">
      <c r="C33" s="23">
        <f t="shared" si="0"/>
        <v>61</v>
      </c>
      <c r="H33" s="22" t="str">
        <f t="shared" si="1"/>
        <v/>
      </c>
    </row>
    <row r="34" spans="3:8" x14ac:dyDescent="0.25">
      <c r="C34" s="23">
        <f t="shared" si="0"/>
        <v>62</v>
      </c>
      <c r="H34" s="22" t="str">
        <f t="shared" si="1"/>
        <v/>
      </c>
    </row>
    <row r="35" spans="3:8" x14ac:dyDescent="0.25">
      <c r="C35" s="23">
        <f t="shared" si="0"/>
        <v>63</v>
      </c>
      <c r="H35" s="22" t="str">
        <f t="shared" si="1"/>
        <v/>
      </c>
    </row>
    <row r="36" spans="3:8" x14ac:dyDescent="0.25">
      <c r="C36" s="23">
        <f t="shared" si="0"/>
        <v>64</v>
      </c>
      <c r="H36" s="22" t="str">
        <f t="shared" si="1"/>
        <v/>
      </c>
    </row>
    <row r="37" spans="3:8" x14ac:dyDescent="0.25">
      <c r="C37" s="23">
        <f t="shared" si="0"/>
        <v>65</v>
      </c>
      <c r="H37" s="22" t="str">
        <f t="shared" si="1"/>
        <v/>
      </c>
    </row>
    <row r="38" spans="3:8" x14ac:dyDescent="0.25">
      <c r="C38" s="23">
        <f t="shared" si="0"/>
        <v>66</v>
      </c>
      <c r="H38" s="22" t="str">
        <f t="shared" si="1"/>
        <v/>
      </c>
    </row>
    <row r="39" spans="3:8" x14ac:dyDescent="0.25">
      <c r="C39" s="23">
        <f t="shared" si="0"/>
        <v>67</v>
      </c>
      <c r="H39" s="22" t="str">
        <f t="shared" si="1"/>
        <v/>
      </c>
    </row>
    <row r="40" spans="3:8" x14ac:dyDescent="0.25">
      <c r="C40" s="23">
        <f t="shared" si="0"/>
        <v>68</v>
      </c>
      <c r="H40" s="22" t="str">
        <f t="shared" si="1"/>
        <v/>
      </c>
    </row>
    <row r="41" spans="3:8" x14ac:dyDescent="0.25">
      <c r="C41" s="23">
        <f t="shared" si="0"/>
        <v>69</v>
      </c>
      <c r="H41" s="22" t="str">
        <f t="shared" si="1"/>
        <v/>
      </c>
    </row>
    <row r="42" spans="3:8" x14ac:dyDescent="0.25">
      <c r="C42" s="23">
        <f t="shared" si="0"/>
        <v>70</v>
      </c>
      <c r="H42" s="22" t="str">
        <f t="shared" si="1"/>
        <v/>
      </c>
    </row>
    <row r="43" spans="3:8" x14ac:dyDescent="0.25">
      <c r="C43" s="23">
        <f t="shared" si="0"/>
        <v>71</v>
      </c>
      <c r="H43" s="22" t="str">
        <f t="shared" si="1"/>
        <v/>
      </c>
    </row>
    <row r="44" spans="3:8" x14ac:dyDescent="0.25">
      <c r="C44" s="23">
        <f t="shared" si="0"/>
        <v>72</v>
      </c>
      <c r="H44" s="22" t="str">
        <f t="shared" si="1"/>
        <v/>
      </c>
    </row>
    <row r="45" spans="3:8" x14ac:dyDescent="0.25">
      <c r="C45" s="23">
        <f t="shared" si="0"/>
        <v>73</v>
      </c>
      <c r="H45" s="22" t="str">
        <f t="shared" si="1"/>
        <v/>
      </c>
    </row>
    <row r="46" spans="3:8" x14ac:dyDescent="0.25">
      <c r="C46" s="23">
        <f t="shared" si="0"/>
        <v>74</v>
      </c>
      <c r="H46" s="22" t="str">
        <f t="shared" si="1"/>
        <v/>
      </c>
    </row>
    <row r="47" spans="3:8" x14ac:dyDescent="0.25">
      <c r="C47" s="23">
        <f t="shared" si="0"/>
        <v>75</v>
      </c>
      <c r="H47" s="22" t="str">
        <f t="shared" si="1"/>
        <v/>
      </c>
    </row>
    <row r="48" spans="3:8" x14ac:dyDescent="0.25">
      <c r="C48" s="23">
        <f t="shared" si="0"/>
        <v>76</v>
      </c>
      <c r="H48" s="22" t="str">
        <f t="shared" si="1"/>
        <v/>
      </c>
    </row>
    <row r="49" spans="3:8" x14ac:dyDescent="0.25">
      <c r="C49" s="23">
        <f t="shared" si="0"/>
        <v>77</v>
      </c>
      <c r="H49" s="22" t="str">
        <f t="shared" si="1"/>
        <v/>
      </c>
    </row>
    <row r="50" spans="3:8" x14ac:dyDescent="0.25">
      <c r="C50" s="23">
        <f t="shared" si="0"/>
        <v>78</v>
      </c>
      <c r="H50" s="22" t="str">
        <f t="shared" si="1"/>
        <v/>
      </c>
    </row>
    <row r="51" spans="3:8" x14ac:dyDescent="0.25">
      <c r="C51" s="23">
        <f t="shared" si="0"/>
        <v>79</v>
      </c>
      <c r="H51" s="22" t="str">
        <f t="shared" si="1"/>
        <v/>
      </c>
    </row>
    <row r="52" spans="3:8" x14ac:dyDescent="0.25">
      <c r="C52" s="23">
        <f t="shared" si="0"/>
        <v>80</v>
      </c>
      <c r="H52" s="22" t="str">
        <f t="shared" si="1"/>
        <v/>
      </c>
    </row>
    <row r="53" spans="3:8" x14ac:dyDescent="0.25">
      <c r="C53" s="23">
        <f t="shared" si="0"/>
        <v>81</v>
      </c>
      <c r="H53" s="22" t="str">
        <f t="shared" si="1"/>
        <v/>
      </c>
    </row>
    <row r="54" spans="3:8" x14ac:dyDescent="0.25">
      <c r="C54" s="23">
        <f t="shared" si="0"/>
        <v>82</v>
      </c>
      <c r="H54" s="22" t="str">
        <f t="shared" si="1"/>
        <v/>
      </c>
    </row>
    <row r="55" spans="3:8" x14ac:dyDescent="0.25">
      <c r="C55" s="23">
        <f t="shared" si="0"/>
        <v>83</v>
      </c>
      <c r="H55" s="22" t="str">
        <f t="shared" si="1"/>
        <v/>
      </c>
    </row>
    <row r="56" spans="3:8" x14ac:dyDescent="0.25">
      <c r="C56" s="23">
        <f t="shared" si="0"/>
        <v>84</v>
      </c>
      <c r="H56" s="22" t="str">
        <f t="shared" si="1"/>
        <v/>
      </c>
    </row>
    <row r="57" spans="3:8" x14ac:dyDescent="0.25">
      <c r="C57" s="23">
        <f t="shared" si="0"/>
        <v>85</v>
      </c>
      <c r="H57" s="22" t="str">
        <f t="shared" si="1"/>
        <v/>
      </c>
    </row>
    <row r="58" spans="3:8" x14ac:dyDescent="0.25">
      <c r="C58" s="23">
        <f t="shared" si="0"/>
        <v>86</v>
      </c>
      <c r="H58" s="22" t="str">
        <f t="shared" si="1"/>
        <v/>
      </c>
    </row>
    <row r="59" spans="3:8" x14ac:dyDescent="0.25">
      <c r="C59" s="23">
        <f t="shared" si="0"/>
        <v>87</v>
      </c>
      <c r="H59" s="22" t="str">
        <f t="shared" si="1"/>
        <v/>
      </c>
    </row>
    <row r="60" spans="3:8" x14ac:dyDescent="0.25">
      <c r="C60" s="23">
        <f t="shared" si="0"/>
        <v>88</v>
      </c>
      <c r="H60" s="22" t="str">
        <f t="shared" si="1"/>
        <v/>
      </c>
    </row>
    <row r="61" spans="3:8" x14ac:dyDescent="0.25">
      <c r="C61" s="23">
        <f t="shared" si="0"/>
        <v>89</v>
      </c>
      <c r="H61" s="22" t="str">
        <f t="shared" si="1"/>
        <v/>
      </c>
    </row>
    <row r="62" spans="3:8" x14ac:dyDescent="0.25">
      <c r="C62" s="23">
        <f t="shared" si="0"/>
        <v>90</v>
      </c>
      <c r="H62" s="22" t="str">
        <f t="shared" si="1"/>
        <v/>
      </c>
    </row>
    <row r="63" spans="3:8" x14ac:dyDescent="0.25">
      <c r="C63" s="23">
        <f t="shared" si="0"/>
        <v>91</v>
      </c>
      <c r="H63" s="22" t="str">
        <f t="shared" si="1"/>
        <v/>
      </c>
    </row>
    <row r="64" spans="3:8" x14ac:dyDescent="0.25">
      <c r="C64" s="23">
        <f t="shared" si="0"/>
        <v>92</v>
      </c>
      <c r="H64" s="22" t="str">
        <f t="shared" si="1"/>
        <v/>
      </c>
    </row>
    <row r="65" spans="3:8" x14ac:dyDescent="0.25">
      <c r="C65" s="23">
        <f t="shared" si="0"/>
        <v>93</v>
      </c>
      <c r="H65" s="22" t="str">
        <f t="shared" si="1"/>
        <v/>
      </c>
    </row>
    <row r="66" spans="3:8" x14ac:dyDescent="0.25">
      <c r="C66" s="23">
        <f t="shared" si="0"/>
        <v>94</v>
      </c>
      <c r="H66" s="22" t="str">
        <f t="shared" si="1"/>
        <v/>
      </c>
    </row>
    <row r="67" spans="3:8" x14ac:dyDescent="0.25">
      <c r="C67" s="23">
        <f t="shared" ref="C67:C130" si="2">C66+1</f>
        <v>95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96</v>
      </c>
      <c r="H68" s="22" t="str">
        <f t="shared" si="3"/>
        <v/>
      </c>
    </row>
    <row r="69" spans="3:8" x14ac:dyDescent="0.25">
      <c r="C69" s="23">
        <f t="shared" si="2"/>
        <v>97</v>
      </c>
      <c r="H69" s="22" t="str">
        <f t="shared" si="3"/>
        <v/>
      </c>
    </row>
    <row r="70" spans="3:8" x14ac:dyDescent="0.25">
      <c r="C70" s="23">
        <f t="shared" si="2"/>
        <v>98</v>
      </c>
      <c r="H70" s="22" t="str">
        <f t="shared" si="3"/>
        <v/>
      </c>
    </row>
    <row r="71" spans="3:8" x14ac:dyDescent="0.25">
      <c r="C71" s="23">
        <f t="shared" si="2"/>
        <v>99</v>
      </c>
      <c r="H71" s="22" t="str">
        <f t="shared" si="3"/>
        <v/>
      </c>
    </row>
    <row r="72" spans="3:8" x14ac:dyDescent="0.25">
      <c r="C72" s="23">
        <f t="shared" si="2"/>
        <v>100</v>
      </c>
      <c r="H72" s="22" t="str">
        <f t="shared" si="3"/>
        <v/>
      </c>
    </row>
    <row r="73" spans="3:8" x14ac:dyDescent="0.25">
      <c r="C73" s="23">
        <f t="shared" si="2"/>
        <v>101</v>
      </c>
      <c r="H73" s="22" t="str">
        <f t="shared" si="3"/>
        <v/>
      </c>
    </row>
    <row r="74" spans="3:8" x14ac:dyDescent="0.25">
      <c r="C74" s="23">
        <f t="shared" si="2"/>
        <v>102</v>
      </c>
      <c r="H74" s="22" t="str">
        <f t="shared" si="3"/>
        <v/>
      </c>
    </row>
    <row r="75" spans="3:8" x14ac:dyDescent="0.25">
      <c r="C75" s="23">
        <f t="shared" si="2"/>
        <v>103</v>
      </c>
      <c r="H75" s="22" t="str">
        <f t="shared" si="3"/>
        <v/>
      </c>
    </row>
    <row r="76" spans="3:8" x14ac:dyDescent="0.25">
      <c r="C76" s="23">
        <f t="shared" si="2"/>
        <v>104</v>
      </c>
      <c r="H76" s="22" t="str">
        <f t="shared" si="3"/>
        <v/>
      </c>
    </row>
    <row r="77" spans="3:8" x14ac:dyDescent="0.25">
      <c r="C77" s="23">
        <f t="shared" si="2"/>
        <v>105</v>
      </c>
      <c r="H77" s="22" t="str">
        <f t="shared" si="3"/>
        <v/>
      </c>
    </row>
    <row r="78" spans="3:8" x14ac:dyDescent="0.25">
      <c r="C78" s="23">
        <f t="shared" si="2"/>
        <v>106</v>
      </c>
      <c r="H78" s="22" t="str">
        <f t="shared" si="3"/>
        <v/>
      </c>
    </row>
    <row r="79" spans="3:8" x14ac:dyDescent="0.25">
      <c r="C79" s="23">
        <f t="shared" si="2"/>
        <v>107</v>
      </c>
      <c r="H79" s="22" t="str">
        <f t="shared" si="3"/>
        <v/>
      </c>
    </row>
    <row r="80" spans="3:8" x14ac:dyDescent="0.25">
      <c r="C80" s="23">
        <f t="shared" si="2"/>
        <v>108</v>
      </c>
      <c r="H80" s="22" t="str">
        <f t="shared" si="3"/>
        <v/>
      </c>
    </row>
    <row r="81" spans="3:8" x14ac:dyDescent="0.25">
      <c r="C81" s="23">
        <f t="shared" si="2"/>
        <v>109</v>
      </c>
      <c r="H81" s="22" t="str">
        <f t="shared" si="3"/>
        <v/>
      </c>
    </row>
    <row r="82" spans="3:8" x14ac:dyDescent="0.25">
      <c r="C82" s="23">
        <f t="shared" si="2"/>
        <v>110</v>
      </c>
      <c r="H82" s="22" t="str">
        <f t="shared" si="3"/>
        <v/>
      </c>
    </row>
    <row r="83" spans="3:8" x14ac:dyDescent="0.25">
      <c r="C83" s="23">
        <f t="shared" si="2"/>
        <v>111</v>
      </c>
      <c r="H83" s="22" t="str">
        <f t="shared" si="3"/>
        <v/>
      </c>
    </row>
    <row r="84" spans="3:8" x14ac:dyDescent="0.25">
      <c r="C84" s="23">
        <f t="shared" si="2"/>
        <v>112</v>
      </c>
      <c r="H84" s="22" t="str">
        <f t="shared" si="3"/>
        <v/>
      </c>
    </row>
    <row r="85" spans="3:8" x14ac:dyDescent="0.25">
      <c r="C85" s="23">
        <f t="shared" si="2"/>
        <v>113</v>
      </c>
      <c r="H85" s="22" t="str">
        <f t="shared" si="3"/>
        <v/>
      </c>
    </row>
    <row r="86" spans="3:8" x14ac:dyDescent="0.25">
      <c r="C86" s="23">
        <f t="shared" si="2"/>
        <v>114</v>
      </c>
      <c r="H86" s="22" t="str">
        <f t="shared" si="3"/>
        <v/>
      </c>
    </row>
    <row r="87" spans="3:8" x14ac:dyDescent="0.25">
      <c r="C87" s="23">
        <f t="shared" si="2"/>
        <v>115</v>
      </c>
      <c r="H87" s="22" t="str">
        <f t="shared" si="3"/>
        <v/>
      </c>
    </row>
    <row r="88" spans="3:8" x14ac:dyDescent="0.25">
      <c r="C88" s="23">
        <f t="shared" si="2"/>
        <v>116</v>
      </c>
      <c r="H88" s="22" t="str">
        <f t="shared" si="3"/>
        <v/>
      </c>
    </row>
    <row r="89" spans="3:8" x14ac:dyDescent="0.25">
      <c r="C89" s="23">
        <f t="shared" si="2"/>
        <v>117</v>
      </c>
      <c r="H89" s="22" t="str">
        <f t="shared" si="3"/>
        <v/>
      </c>
    </row>
    <row r="90" spans="3:8" x14ac:dyDescent="0.25">
      <c r="C90" s="23">
        <f t="shared" si="2"/>
        <v>118</v>
      </c>
      <c r="H90" s="22" t="str">
        <f t="shared" si="3"/>
        <v/>
      </c>
    </row>
    <row r="91" spans="3:8" x14ac:dyDescent="0.25">
      <c r="C91" s="23">
        <f t="shared" si="2"/>
        <v>119</v>
      </c>
      <c r="H91" s="22" t="str">
        <f t="shared" si="3"/>
        <v/>
      </c>
    </row>
    <row r="92" spans="3:8" x14ac:dyDescent="0.25">
      <c r="C92" s="23">
        <f t="shared" si="2"/>
        <v>120</v>
      </c>
      <c r="H92" s="22" t="str">
        <f t="shared" si="3"/>
        <v/>
      </c>
    </row>
    <row r="93" spans="3:8" x14ac:dyDescent="0.25">
      <c r="C93" s="23">
        <f t="shared" si="2"/>
        <v>121</v>
      </c>
      <c r="H93" s="22" t="str">
        <f t="shared" si="3"/>
        <v/>
      </c>
    </row>
    <row r="94" spans="3:8" x14ac:dyDescent="0.25">
      <c r="C94" s="23">
        <f t="shared" si="2"/>
        <v>122</v>
      </c>
      <c r="H94" s="22" t="str">
        <f t="shared" si="3"/>
        <v/>
      </c>
    </row>
    <row r="95" spans="3:8" x14ac:dyDescent="0.25">
      <c r="C95" s="23">
        <f t="shared" si="2"/>
        <v>123</v>
      </c>
      <c r="H95" s="22" t="str">
        <f t="shared" si="3"/>
        <v/>
      </c>
    </row>
    <row r="96" spans="3:8" x14ac:dyDescent="0.25">
      <c r="C96" s="23">
        <f t="shared" si="2"/>
        <v>124</v>
      </c>
      <c r="H96" s="22" t="str">
        <f t="shared" si="3"/>
        <v/>
      </c>
    </row>
    <row r="97" spans="3:8" x14ac:dyDescent="0.25">
      <c r="C97" s="23">
        <f t="shared" si="2"/>
        <v>125</v>
      </c>
      <c r="H97" s="22" t="str">
        <f t="shared" si="3"/>
        <v/>
      </c>
    </row>
    <row r="98" spans="3:8" x14ac:dyDescent="0.25">
      <c r="C98" s="23">
        <f t="shared" si="2"/>
        <v>126</v>
      </c>
      <c r="H98" s="22" t="str">
        <f t="shared" si="3"/>
        <v/>
      </c>
    </row>
    <row r="99" spans="3:8" x14ac:dyDescent="0.25">
      <c r="C99" s="23">
        <f t="shared" si="2"/>
        <v>127</v>
      </c>
      <c r="H99" s="22" t="str">
        <f t="shared" si="3"/>
        <v/>
      </c>
    </row>
    <row r="100" spans="3:8" x14ac:dyDescent="0.25">
      <c r="C100" s="23">
        <f t="shared" si="2"/>
        <v>128</v>
      </c>
      <c r="H100" s="22" t="str">
        <f t="shared" si="3"/>
        <v/>
      </c>
    </row>
    <row r="101" spans="3:8" x14ac:dyDescent="0.25">
      <c r="C101" s="23">
        <f t="shared" si="2"/>
        <v>129</v>
      </c>
      <c r="H101" s="22" t="str">
        <f t="shared" si="3"/>
        <v/>
      </c>
    </row>
    <row r="102" spans="3:8" x14ac:dyDescent="0.25">
      <c r="C102" s="23">
        <f t="shared" si="2"/>
        <v>130</v>
      </c>
      <c r="H102" s="22" t="str">
        <f t="shared" si="3"/>
        <v/>
      </c>
    </row>
    <row r="103" spans="3:8" x14ac:dyDescent="0.25">
      <c r="C103" s="23">
        <f t="shared" si="2"/>
        <v>131</v>
      </c>
      <c r="H103" s="22" t="str">
        <f t="shared" si="3"/>
        <v/>
      </c>
    </row>
    <row r="104" spans="3:8" x14ac:dyDescent="0.25">
      <c r="C104" s="23">
        <f t="shared" si="2"/>
        <v>132</v>
      </c>
      <c r="H104" s="22" t="str">
        <f t="shared" si="3"/>
        <v/>
      </c>
    </row>
    <row r="105" spans="3:8" x14ac:dyDescent="0.25">
      <c r="C105" s="23">
        <f t="shared" si="2"/>
        <v>133</v>
      </c>
      <c r="H105" s="22" t="str">
        <f t="shared" si="3"/>
        <v/>
      </c>
    </row>
    <row r="106" spans="3:8" x14ac:dyDescent="0.25">
      <c r="C106" s="23">
        <f t="shared" si="2"/>
        <v>134</v>
      </c>
      <c r="H106" s="22" t="str">
        <f t="shared" si="3"/>
        <v/>
      </c>
    </row>
    <row r="107" spans="3:8" x14ac:dyDescent="0.25">
      <c r="C107" s="23">
        <f t="shared" si="2"/>
        <v>135</v>
      </c>
      <c r="H107" s="22" t="str">
        <f t="shared" si="3"/>
        <v/>
      </c>
    </row>
    <row r="108" spans="3:8" x14ac:dyDescent="0.25">
      <c r="C108" s="23">
        <f t="shared" si="2"/>
        <v>136</v>
      </c>
      <c r="H108" s="22" t="str">
        <f t="shared" si="3"/>
        <v/>
      </c>
    </row>
    <row r="109" spans="3:8" x14ac:dyDescent="0.25">
      <c r="C109" s="23">
        <f t="shared" si="2"/>
        <v>137</v>
      </c>
      <c r="H109" s="22" t="str">
        <f t="shared" si="3"/>
        <v/>
      </c>
    </row>
    <row r="110" spans="3:8" x14ac:dyDescent="0.25">
      <c r="C110" s="23">
        <f t="shared" si="2"/>
        <v>138</v>
      </c>
      <c r="H110" s="22" t="str">
        <f t="shared" si="3"/>
        <v/>
      </c>
    </row>
    <row r="111" spans="3:8" x14ac:dyDescent="0.25">
      <c r="C111" s="23">
        <f t="shared" si="2"/>
        <v>139</v>
      </c>
      <c r="H111" s="22" t="str">
        <f t="shared" si="3"/>
        <v/>
      </c>
    </row>
    <row r="112" spans="3:8" x14ac:dyDescent="0.25">
      <c r="C112" s="23">
        <f t="shared" si="2"/>
        <v>140</v>
      </c>
      <c r="H112" s="22" t="str">
        <f t="shared" si="3"/>
        <v/>
      </c>
    </row>
    <row r="113" spans="3:8" x14ac:dyDescent="0.25">
      <c r="C113" s="23">
        <f t="shared" si="2"/>
        <v>141</v>
      </c>
      <c r="H113" s="22" t="str">
        <f t="shared" si="3"/>
        <v/>
      </c>
    </row>
    <row r="114" spans="3:8" x14ac:dyDescent="0.25">
      <c r="C114" s="23">
        <f t="shared" si="2"/>
        <v>142</v>
      </c>
      <c r="H114" s="22" t="str">
        <f t="shared" si="3"/>
        <v/>
      </c>
    </row>
    <row r="115" spans="3:8" x14ac:dyDescent="0.25">
      <c r="C115" s="23">
        <f t="shared" si="2"/>
        <v>143</v>
      </c>
      <c r="H115" s="22" t="str">
        <f t="shared" si="3"/>
        <v/>
      </c>
    </row>
    <row r="116" spans="3:8" x14ac:dyDescent="0.25">
      <c r="C116" s="23">
        <f t="shared" si="2"/>
        <v>144</v>
      </c>
      <c r="H116" s="22" t="str">
        <f t="shared" si="3"/>
        <v/>
      </c>
    </row>
    <row r="117" spans="3:8" x14ac:dyDescent="0.25">
      <c r="C117" s="23">
        <f t="shared" si="2"/>
        <v>145</v>
      </c>
      <c r="H117" s="22" t="str">
        <f t="shared" si="3"/>
        <v/>
      </c>
    </row>
    <row r="118" spans="3:8" x14ac:dyDescent="0.25">
      <c r="C118" s="23">
        <f t="shared" si="2"/>
        <v>146</v>
      </c>
      <c r="H118" s="22" t="str">
        <f t="shared" si="3"/>
        <v/>
      </c>
    </row>
    <row r="119" spans="3:8" x14ac:dyDescent="0.25">
      <c r="C119" s="23">
        <f t="shared" si="2"/>
        <v>147</v>
      </c>
      <c r="H119" s="22" t="str">
        <f t="shared" si="3"/>
        <v/>
      </c>
    </row>
    <row r="120" spans="3:8" x14ac:dyDescent="0.25">
      <c r="C120" s="23">
        <f t="shared" si="2"/>
        <v>148</v>
      </c>
      <c r="H120" s="22" t="str">
        <f t="shared" si="3"/>
        <v/>
      </c>
    </row>
    <row r="121" spans="3:8" x14ac:dyDescent="0.25">
      <c r="C121" s="23">
        <f t="shared" si="2"/>
        <v>149</v>
      </c>
      <c r="H121" s="22" t="str">
        <f t="shared" si="3"/>
        <v/>
      </c>
    </row>
    <row r="122" spans="3:8" x14ac:dyDescent="0.25">
      <c r="C122" s="23">
        <f t="shared" si="2"/>
        <v>150</v>
      </c>
      <c r="H122" s="22" t="str">
        <f t="shared" si="3"/>
        <v/>
      </c>
    </row>
    <row r="123" spans="3:8" x14ac:dyDescent="0.25">
      <c r="C123" s="23">
        <f t="shared" si="2"/>
        <v>151</v>
      </c>
      <c r="H123" s="22" t="str">
        <f t="shared" si="3"/>
        <v/>
      </c>
    </row>
    <row r="124" spans="3:8" x14ac:dyDescent="0.25">
      <c r="C124" s="23">
        <f t="shared" si="2"/>
        <v>152</v>
      </c>
      <c r="H124" s="22" t="str">
        <f t="shared" si="3"/>
        <v/>
      </c>
    </row>
    <row r="125" spans="3:8" x14ac:dyDescent="0.25">
      <c r="C125" s="23">
        <f t="shared" si="2"/>
        <v>153</v>
      </c>
      <c r="H125" s="22" t="str">
        <f t="shared" si="3"/>
        <v/>
      </c>
    </row>
    <row r="126" spans="3:8" x14ac:dyDescent="0.25">
      <c r="C126" s="23">
        <f t="shared" si="2"/>
        <v>154</v>
      </c>
      <c r="H126" s="22" t="str">
        <f t="shared" si="3"/>
        <v/>
      </c>
    </row>
    <row r="127" spans="3:8" x14ac:dyDescent="0.25">
      <c r="C127" s="23">
        <f t="shared" si="2"/>
        <v>155</v>
      </c>
      <c r="H127" s="22" t="str">
        <f t="shared" si="3"/>
        <v/>
      </c>
    </row>
    <row r="128" spans="3:8" x14ac:dyDescent="0.25">
      <c r="C128" s="23">
        <f t="shared" si="2"/>
        <v>156</v>
      </c>
      <c r="H128" s="22" t="str">
        <f t="shared" si="3"/>
        <v/>
      </c>
    </row>
    <row r="129" spans="3:8" x14ac:dyDescent="0.25">
      <c r="C129" s="23">
        <f t="shared" si="2"/>
        <v>157</v>
      </c>
      <c r="H129" s="22" t="str">
        <f t="shared" si="3"/>
        <v/>
      </c>
    </row>
    <row r="130" spans="3:8" x14ac:dyDescent="0.25">
      <c r="C130" s="23">
        <f t="shared" si="2"/>
        <v>158</v>
      </c>
      <c r="H130" s="22" t="str">
        <f t="shared" si="3"/>
        <v/>
      </c>
    </row>
    <row r="131" spans="3:8" x14ac:dyDescent="0.25">
      <c r="C131" s="23">
        <f t="shared" ref="C131:C193" si="4">C130+1</f>
        <v>159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160</v>
      </c>
      <c r="H132" s="22" t="str">
        <f t="shared" si="5"/>
        <v/>
      </c>
    </row>
    <row r="133" spans="3:8" x14ac:dyDescent="0.25">
      <c r="C133" s="23">
        <f t="shared" si="4"/>
        <v>161</v>
      </c>
      <c r="H133" s="22" t="str">
        <f t="shared" si="5"/>
        <v/>
      </c>
    </row>
    <row r="134" spans="3:8" x14ac:dyDescent="0.25">
      <c r="C134" s="23">
        <f t="shared" si="4"/>
        <v>162</v>
      </c>
      <c r="H134" s="22" t="str">
        <f t="shared" si="5"/>
        <v/>
      </c>
    </row>
    <row r="135" spans="3:8" x14ac:dyDescent="0.25">
      <c r="C135" s="23">
        <f t="shared" si="4"/>
        <v>163</v>
      </c>
      <c r="H135" s="22" t="str">
        <f t="shared" si="5"/>
        <v/>
      </c>
    </row>
    <row r="136" spans="3:8" x14ac:dyDescent="0.25">
      <c r="C136" s="23">
        <f t="shared" si="4"/>
        <v>164</v>
      </c>
      <c r="H136" s="22" t="str">
        <f t="shared" si="5"/>
        <v/>
      </c>
    </row>
    <row r="137" spans="3:8" x14ac:dyDescent="0.25">
      <c r="C137" s="23">
        <f t="shared" si="4"/>
        <v>165</v>
      </c>
      <c r="H137" s="22" t="str">
        <f t="shared" si="5"/>
        <v/>
      </c>
    </row>
    <row r="138" spans="3:8" x14ac:dyDescent="0.25">
      <c r="C138" s="23">
        <f t="shared" si="4"/>
        <v>166</v>
      </c>
      <c r="H138" s="22" t="str">
        <f t="shared" si="5"/>
        <v/>
      </c>
    </row>
    <row r="139" spans="3:8" x14ac:dyDescent="0.25">
      <c r="C139" s="23">
        <f t="shared" si="4"/>
        <v>167</v>
      </c>
      <c r="H139" s="22" t="str">
        <f t="shared" si="5"/>
        <v/>
      </c>
    </row>
    <row r="140" spans="3:8" x14ac:dyDescent="0.25">
      <c r="C140" s="23">
        <f t="shared" si="4"/>
        <v>168</v>
      </c>
      <c r="H140" s="22" t="str">
        <f t="shared" si="5"/>
        <v/>
      </c>
    </row>
    <row r="141" spans="3:8" x14ac:dyDescent="0.25">
      <c r="C141" s="23">
        <f t="shared" si="4"/>
        <v>169</v>
      </c>
      <c r="H141" s="22" t="str">
        <f t="shared" si="5"/>
        <v/>
      </c>
    </row>
    <row r="142" spans="3:8" x14ac:dyDescent="0.25">
      <c r="C142" s="23">
        <f t="shared" si="4"/>
        <v>170</v>
      </c>
      <c r="H142" s="22" t="str">
        <f t="shared" si="5"/>
        <v/>
      </c>
    </row>
    <row r="143" spans="3:8" x14ac:dyDescent="0.25">
      <c r="C143" s="23">
        <f t="shared" si="4"/>
        <v>171</v>
      </c>
      <c r="H143" s="22" t="str">
        <f t="shared" si="5"/>
        <v/>
      </c>
    </row>
    <row r="144" spans="3:8" x14ac:dyDescent="0.25">
      <c r="C144" s="23">
        <f t="shared" si="4"/>
        <v>172</v>
      </c>
      <c r="H144" s="22" t="str">
        <f t="shared" si="5"/>
        <v/>
      </c>
    </row>
    <row r="145" spans="3:8" x14ac:dyDescent="0.25">
      <c r="C145" s="23">
        <f t="shared" si="4"/>
        <v>173</v>
      </c>
      <c r="H145" s="22" t="str">
        <f t="shared" si="5"/>
        <v/>
      </c>
    </row>
    <row r="146" spans="3:8" x14ac:dyDescent="0.25">
      <c r="C146" s="23">
        <f t="shared" si="4"/>
        <v>174</v>
      </c>
      <c r="H146" s="22" t="str">
        <f t="shared" si="5"/>
        <v/>
      </c>
    </row>
    <row r="147" spans="3:8" x14ac:dyDescent="0.25">
      <c r="C147" s="23">
        <f t="shared" si="4"/>
        <v>175</v>
      </c>
      <c r="H147" s="22" t="str">
        <f t="shared" si="5"/>
        <v/>
      </c>
    </row>
    <row r="148" spans="3:8" x14ac:dyDescent="0.25">
      <c r="C148" s="23">
        <f t="shared" si="4"/>
        <v>176</v>
      </c>
      <c r="H148" s="22" t="str">
        <f t="shared" si="5"/>
        <v/>
      </c>
    </row>
    <row r="149" spans="3:8" x14ac:dyDescent="0.25">
      <c r="C149" s="23">
        <f t="shared" si="4"/>
        <v>177</v>
      </c>
      <c r="H149" s="22" t="str">
        <f t="shared" si="5"/>
        <v/>
      </c>
    </row>
    <row r="150" spans="3:8" x14ac:dyDescent="0.25">
      <c r="C150" s="23">
        <f t="shared" si="4"/>
        <v>178</v>
      </c>
      <c r="H150" s="22" t="str">
        <f t="shared" si="5"/>
        <v/>
      </c>
    </row>
    <row r="151" spans="3:8" x14ac:dyDescent="0.25">
      <c r="C151" s="23">
        <f t="shared" si="4"/>
        <v>179</v>
      </c>
      <c r="H151" s="22" t="str">
        <f t="shared" si="5"/>
        <v/>
      </c>
    </row>
    <row r="152" spans="3:8" x14ac:dyDescent="0.25">
      <c r="C152" s="23">
        <f t="shared" si="4"/>
        <v>180</v>
      </c>
      <c r="H152" s="22" t="str">
        <f t="shared" si="5"/>
        <v/>
      </c>
    </row>
    <row r="153" spans="3:8" x14ac:dyDescent="0.25">
      <c r="C153" s="23">
        <f t="shared" si="4"/>
        <v>181</v>
      </c>
      <c r="H153" s="22" t="str">
        <f t="shared" si="5"/>
        <v/>
      </c>
    </row>
    <row r="154" spans="3:8" x14ac:dyDescent="0.25">
      <c r="C154" s="23">
        <f t="shared" si="4"/>
        <v>182</v>
      </c>
      <c r="H154" s="22" t="str">
        <f t="shared" si="5"/>
        <v/>
      </c>
    </row>
    <row r="155" spans="3:8" x14ac:dyDescent="0.25">
      <c r="C155" s="23">
        <f t="shared" si="4"/>
        <v>183</v>
      </c>
      <c r="H155" s="22" t="str">
        <f t="shared" si="5"/>
        <v/>
      </c>
    </row>
    <row r="156" spans="3:8" x14ac:dyDescent="0.25">
      <c r="C156" s="23">
        <f t="shared" si="4"/>
        <v>184</v>
      </c>
      <c r="H156" s="22" t="str">
        <f t="shared" si="5"/>
        <v/>
      </c>
    </row>
    <row r="157" spans="3:8" x14ac:dyDescent="0.25">
      <c r="C157" s="23">
        <f t="shared" si="4"/>
        <v>185</v>
      </c>
      <c r="H157" s="22" t="str">
        <f t="shared" si="5"/>
        <v/>
      </c>
    </row>
    <row r="158" spans="3:8" x14ac:dyDescent="0.25">
      <c r="C158" s="23">
        <f t="shared" si="4"/>
        <v>186</v>
      </c>
      <c r="H158" s="22" t="str">
        <f t="shared" si="5"/>
        <v/>
      </c>
    </row>
    <row r="159" spans="3:8" x14ac:dyDescent="0.25">
      <c r="C159" s="23">
        <f t="shared" si="4"/>
        <v>187</v>
      </c>
      <c r="H159" s="22" t="str">
        <f t="shared" si="5"/>
        <v/>
      </c>
    </row>
    <row r="160" spans="3:8" x14ac:dyDescent="0.25">
      <c r="C160" s="23">
        <f t="shared" si="4"/>
        <v>188</v>
      </c>
      <c r="H160" s="22" t="str">
        <f t="shared" si="5"/>
        <v/>
      </c>
    </row>
    <row r="161" spans="3:8" x14ac:dyDescent="0.25">
      <c r="C161" s="23">
        <f t="shared" si="4"/>
        <v>189</v>
      </c>
      <c r="H161" s="22" t="str">
        <f t="shared" si="5"/>
        <v/>
      </c>
    </row>
    <row r="162" spans="3:8" x14ac:dyDescent="0.25">
      <c r="C162" s="23">
        <f t="shared" si="4"/>
        <v>190</v>
      </c>
      <c r="H162" s="22" t="str">
        <f t="shared" si="5"/>
        <v/>
      </c>
    </row>
    <row r="163" spans="3:8" x14ac:dyDescent="0.25">
      <c r="C163" s="23">
        <f t="shared" si="4"/>
        <v>191</v>
      </c>
      <c r="H163" s="22" t="str">
        <f t="shared" si="5"/>
        <v/>
      </c>
    </row>
    <row r="164" spans="3:8" x14ac:dyDescent="0.25">
      <c r="C164" s="23">
        <f t="shared" si="4"/>
        <v>192</v>
      </c>
      <c r="H164" s="22" t="str">
        <f t="shared" si="5"/>
        <v/>
      </c>
    </row>
    <row r="165" spans="3:8" x14ac:dyDescent="0.25">
      <c r="C165" s="23">
        <f t="shared" si="4"/>
        <v>193</v>
      </c>
      <c r="H165" s="22" t="str">
        <f t="shared" si="5"/>
        <v/>
      </c>
    </row>
    <row r="166" spans="3:8" x14ac:dyDescent="0.25">
      <c r="C166" s="23">
        <f t="shared" si="4"/>
        <v>194</v>
      </c>
      <c r="H166" s="22" t="str">
        <f t="shared" si="5"/>
        <v/>
      </c>
    </row>
    <row r="167" spans="3:8" x14ac:dyDescent="0.25">
      <c r="C167" s="23">
        <f t="shared" si="4"/>
        <v>195</v>
      </c>
      <c r="H167" s="22" t="str">
        <f t="shared" si="5"/>
        <v/>
      </c>
    </row>
    <row r="168" spans="3:8" x14ac:dyDescent="0.25">
      <c r="C168" s="23">
        <f t="shared" si="4"/>
        <v>196</v>
      </c>
      <c r="H168" s="22" t="str">
        <f t="shared" si="5"/>
        <v/>
      </c>
    </row>
    <row r="169" spans="3:8" x14ac:dyDescent="0.25">
      <c r="C169" s="23">
        <f t="shared" si="4"/>
        <v>197</v>
      </c>
      <c r="H169" s="22" t="str">
        <f t="shared" si="5"/>
        <v/>
      </c>
    </row>
    <row r="170" spans="3:8" x14ac:dyDescent="0.25">
      <c r="C170" s="23">
        <f t="shared" si="4"/>
        <v>198</v>
      </c>
      <c r="H170" s="22" t="str">
        <f t="shared" si="5"/>
        <v/>
      </c>
    </row>
    <row r="171" spans="3:8" x14ac:dyDescent="0.25">
      <c r="C171" s="23">
        <f t="shared" si="4"/>
        <v>199</v>
      </c>
      <c r="H171" s="22" t="str">
        <f t="shared" si="5"/>
        <v/>
      </c>
    </row>
    <row r="172" spans="3:8" x14ac:dyDescent="0.25">
      <c r="C172" s="23">
        <f t="shared" si="4"/>
        <v>200</v>
      </c>
      <c r="H172" s="22" t="str">
        <f t="shared" si="5"/>
        <v/>
      </c>
    </row>
    <row r="173" spans="3:8" x14ac:dyDescent="0.25">
      <c r="C173" s="23">
        <f t="shared" si="4"/>
        <v>201</v>
      </c>
      <c r="H173" s="22" t="str">
        <f t="shared" si="5"/>
        <v/>
      </c>
    </row>
    <row r="174" spans="3:8" x14ac:dyDescent="0.25">
      <c r="C174" s="23">
        <f t="shared" si="4"/>
        <v>202</v>
      </c>
      <c r="H174" s="22" t="str">
        <f t="shared" si="5"/>
        <v/>
      </c>
    </row>
    <row r="175" spans="3:8" x14ac:dyDescent="0.25">
      <c r="C175" s="23">
        <f t="shared" si="4"/>
        <v>203</v>
      </c>
      <c r="H175" s="22" t="str">
        <f t="shared" si="5"/>
        <v/>
      </c>
    </row>
    <row r="176" spans="3:8" x14ac:dyDescent="0.25">
      <c r="C176" s="23">
        <f t="shared" si="4"/>
        <v>204</v>
      </c>
      <c r="H176" s="22" t="str">
        <f t="shared" si="5"/>
        <v/>
      </c>
    </row>
    <row r="177" spans="3:8" x14ac:dyDescent="0.25">
      <c r="C177" s="23">
        <f t="shared" si="4"/>
        <v>205</v>
      </c>
      <c r="H177" s="22" t="str">
        <f t="shared" si="5"/>
        <v/>
      </c>
    </row>
    <row r="178" spans="3:8" x14ac:dyDescent="0.25">
      <c r="C178" s="23">
        <f t="shared" si="4"/>
        <v>206</v>
      </c>
      <c r="H178" s="22" t="str">
        <f t="shared" si="5"/>
        <v/>
      </c>
    </row>
    <row r="179" spans="3:8" x14ac:dyDescent="0.25">
      <c r="C179" s="23">
        <f t="shared" si="4"/>
        <v>207</v>
      </c>
      <c r="H179" s="22" t="str">
        <f t="shared" si="5"/>
        <v/>
      </c>
    </row>
    <row r="180" spans="3:8" x14ac:dyDescent="0.25">
      <c r="C180" s="23">
        <f t="shared" si="4"/>
        <v>208</v>
      </c>
      <c r="H180" s="22" t="str">
        <f t="shared" si="5"/>
        <v/>
      </c>
    </row>
    <row r="181" spans="3:8" x14ac:dyDescent="0.25">
      <c r="C181" s="23">
        <f t="shared" si="4"/>
        <v>209</v>
      </c>
      <c r="H181" s="22" t="str">
        <f t="shared" si="5"/>
        <v/>
      </c>
    </row>
    <row r="182" spans="3:8" x14ac:dyDescent="0.25">
      <c r="C182" s="23">
        <f t="shared" si="4"/>
        <v>210</v>
      </c>
      <c r="H182" s="22" t="str">
        <f t="shared" si="5"/>
        <v/>
      </c>
    </row>
    <row r="183" spans="3:8" x14ac:dyDescent="0.25">
      <c r="C183" s="23">
        <f t="shared" si="4"/>
        <v>211</v>
      </c>
      <c r="H183" s="22" t="str">
        <f t="shared" si="5"/>
        <v/>
      </c>
    </row>
    <row r="184" spans="3:8" x14ac:dyDescent="0.25">
      <c r="C184" s="23">
        <f t="shared" si="4"/>
        <v>212</v>
      </c>
      <c r="H184" s="22" t="str">
        <f t="shared" si="5"/>
        <v/>
      </c>
    </row>
    <row r="185" spans="3:8" x14ac:dyDescent="0.25">
      <c r="C185" s="23">
        <f t="shared" si="4"/>
        <v>213</v>
      </c>
      <c r="H185" s="22" t="str">
        <f t="shared" si="5"/>
        <v/>
      </c>
    </row>
    <row r="186" spans="3:8" x14ac:dyDescent="0.25">
      <c r="C186" s="23">
        <f t="shared" si="4"/>
        <v>214</v>
      </c>
      <c r="H186" s="22" t="str">
        <f t="shared" si="5"/>
        <v/>
      </c>
    </row>
    <row r="187" spans="3:8" x14ac:dyDescent="0.25">
      <c r="C187" s="23">
        <f t="shared" si="4"/>
        <v>215</v>
      </c>
      <c r="H187" s="22" t="str">
        <f t="shared" si="5"/>
        <v/>
      </c>
    </row>
    <row r="188" spans="3:8" x14ac:dyDescent="0.25">
      <c r="C188" s="23">
        <f t="shared" si="4"/>
        <v>216</v>
      </c>
      <c r="H188" s="22" t="str">
        <f t="shared" si="5"/>
        <v/>
      </c>
    </row>
    <row r="189" spans="3:8" x14ac:dyDescent="0.25">
      <c r="C189" s="23">
        <f t="shared" si="4"/>
        <v>217</v>
      </c>
      <c r="H189" s="22" t="str">
        <f t="shared" si="5"/>
        <v/>
      </c>
    </row>
    <row r="190" spans="3:8" x14ac:dyDescent="0.25">
      <c r="C190" s="23">
        <f t="shared" si="4"/>
        <v>218</v>
      </c>
      <c r="H190" s="22" t="str">
        <f t="shared" si="5"/>
        <v/>
      </c>
    </row>
    <row r="191" spans="3:8" x14ac:dyDescent="0.25">
      <c r="C191" s="23">
        <f t="shared" si="4"/>
        <v>219</v>
      </c>
      <c r="H191" s="22" t="str">
        <f t="shared" si="5"/>
        <v/>
      </c>
    </row>
    <row r="192" spans="3:8" x14ac:dyDescent="0.25">
      <c r="C192" s="23">
        <f t="shared" si="4"/>
        <v>220</v>
      </c>
      <c r="H192" s="22" t="str">
        <f t="shared" si="5"/>
        <v/>
      </c>
    </row>
    <row r="193" spans="3:8" x14ac:dyDescent="0.25">
      <c r="C193" s="23">
        <f t="shared" si="4"/>
        <v>221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3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tabSelected="1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2 Tasks'!G:G,'Phase 2 Tasks'!D:D,A2)</f>
        <v>1</v>
      </c>
      <c r="C2" s="5">
        <f>SUMIFS('Phase 2 Tasks'!F:F,'Phase 2 Tasks'!D:D,A2)</f>
        <v>0</v>
      </c>
      <c r="D2" s="11">
        <f>IF(C2+B2&gt;0,B2/(B2+C2),"")</f>
        <v>1</v>
      </c>
      <c r="G2" s="5">
        <f>SUM(B:B)</f>
        <v>6.5</v>
      </c>
      <c r="H2" s="5">
        <f>SUM(C:C)</f>
        <v>47</v>
      </c>
      <c r="I2" s="6">
        <f>IF(H2+G2&gt;0,G2/(G2+H2),"")</f>
        <v>0.12149532710280374</v>
      </c>
      <c r="K2" s="16">
        <v>42604</v>
      </c>
      <c r="L2" s="16">
        <f ca="1">TODAY()</f>
        <v>42633</v>
      </c>
      <c r="M2" s="16">
        <v>42649</v>
      </c>
      <c r="N2" s="5">
        <f ca="1">L2-K2</f>
        <v>29</v>
      </c>
      <c r="O2" s="5">
        <f ca="1">M2-L2</f>
        <v>16</v>
      </c>
      <c r="P2" s="28">
        <f ca="1">N2/(N2+O2)</f>
        <v>0.64444444444444449</v>
      </c>
      <c r="Q2" s="6">
        <f ca="1">I2-P2</f>
        <v>-0.52294911734164073</v>
      </c>
      <c r="R2" s="30">
        <f ca="1">Q2*(N2+O2)</f>
        <v>-23.532710280373834</v>
      </c>
    </row>
    <row r="3" spans="1:18" x14ac:dyDescent="0.25">
      <c r="A3" s="3" t="s">
        <v>18</v>
      </c>
      <c r="B3" s="5">
        <f>SUMIFS('Phase 2 Tasks'!G:G,'Phase 2 Tasks'!D:D,A3)</f>
        <v>0.5</v>
      </c>
      <c r="C3" s="5">
        <f>SUMIFS('Phase 2 Tasks'!F:F,'Phase 2 Tasks'!D:D,A3)</f>
        <v>0</v>
      </c>
      <c r="D3" s="11">
        <f t="shared" ref="D3:D67" si="0">IF(C3+B3&gt;0,B3/(B3+C3),"")</f>
        <v>1</v>
      </c>
    </row>
    <row r="4" spans="1:18" x14ac:dyDescent="0.25">
      <c r="A4" s="3" t="s">
        <v>19</v>
      </c>
      <c r="B4" s="5">
        <f>SUMIFS('Phase 2 Tasks'!G:G,'Phase 2 Tasks'!D:D,A4)</f>
        <v>0.5</v>
      </c>
      <c r="C4" s="5">
        <f>SUMIFS('Phase 2 Tasks'!F:F,'Phase 2 Tasks'!D:D,A4)</f>
        <v>0</v>
      </c>
      <c r="D4" s="11">
        <f t="shared" si="0"/>
        <v>1</v>
      </c>
    </row>
    <row r="5" spans="1:18" x14ac:dyDescent="0.25">
      <c r="A5" s="3" t="s">
        <v>94</v>
      </c>
      <c r="B5" s="5">
        <f>SUMIFS('Phase 2 Tasks'!G:G,'Phase 2 Tasks'!D:D,A5)</f>
        <v>4.5</v>
      </c>
      <c r="C5" s="5">
        <f>SUMIFS('Phase 2 Tasks'!F:F,'Phase 2 Tasks'!D:D,A5)</f>
        <v>0</v>
      </c>
      <c r="D5" s="11">
        <f t="shared" ref="D5" si="1">IF(C5+B5&gt;0,B5/(B5+C5),"")</f>
        <v>1</v>
      </c>
    </row>
    <row r="6" spans="1:18" x14ac:dyDescent="0.25">
      <c r="A6" s="3" t="s">
        <v>87</v>
      </c>
      <c r="B6" s="5">
        <f>SUMIFS('Phase 2 Tasks'!G:G,'Phase 2 Tasks'!D:D,A6)</f>
        <v>0</v>
      </c>
      <c r="C6" s="5">
        <f>SUMIFS('Phase 2 Tasks'!F:F,'Phase 2 Tasks'!D:D,A6)</f>
        <v>5</v>
      </c>
      <c r="D6" s="11">
        <f t="shared" si="0"/>
        <v>0</v>
      </c>
    </row>
    <row r="7" spans="1:18" x14ac:dyDescent="0.25">
      <c r="A7" s="3" t="s">
        <v>88</v>
      </c>
      <c r="B7" s="5">
        <f>SUMIFS('Phase 2 Tasks'!G:G,'Phase 2 Tasks'!D:D,A7)</f>
        <v>0</v>
      </c>
      <c r="C7" s="5">
        <f>SUMIFS('Phase 2 Tasks'!F:F,'Phase 2 Tasks'!D:D,A7)</f>
        <v>10</v>
      </c>
      <c r="D7" s="11">
        <f t="shared" si="0"/>
        <v>0</v>
      </c>
    </row>
    <row r="8" spans="1:18" x14ac:dyDescent="0.25">
      <c r="A8" s="3" t="s">
        <v>89</v>
      </c>
      <c r="B8" s="5">
        <f>SUMIFS('Phase 2 Tasks'!G:G,'Phase 2 Tasks'!D:D,A8)</f>
        <v>0</v>
      </c>
      <c r="C8" s="5">
        <f>SUMIFS('Phase 2 Tasks'!F:F,'Phase 2 Tasks'!D:D,A8)</f>
        <v>8</v>
      </c>
      <c r="D8" s="11">
        <f t="shared" si="0"/>
        <v>0</v>
      </c>
    </row>
    <row r="9" spans="1:18" x14ac:dyDescent="0.25">
      <c r="A9" s="3" t="s">
        <v>22</v>
      </c>
      <c r="B9" s="5">
        <f>SUMIFS('Phase 2 Tasks'!G:G,'Phase 2 Tasks'!D:D,A9)</f>
        <v>0</v>
      </c>
      <c r="C9" s="5">
        <f>SUMIFS('Phase 2 Tasks'!F:F,'Phase 2 Tasks'!D:D,A9)</f>
        <v>20</v>
      </c>
      <c r="D9" s="11">
        <f t="shared" si="0"/>
        <v>0</v>
      </c>
    </row>
    <row r="10" spans="1:18" x14ac:dyDescent="0.25">
      <c r="A10" s="3" t="s">
        <v>21</v>
      </c>
      <c r="B10" s="5">
        <f>SUMIFS('Phase 2 Tasks'!G:G,'Phase 2 Tasks'!D:D,A10)</f>
        <v>0</v>
      </c>
      <c r="C10" s="5">
        <f>SUMIFS('Phase 2 Tasks'!F:F,'Phase 2 Tasks'!D:D,A10)</f>
        <v>4</v>
      </c>
      <c r="D10" s="11">
        <f t="shared" si="0"/>
        <v>0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31" si="2">IF(C68+B68&gt;0,B68/(B68+C68),"")</f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si="2"/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ref="D132:D172" si="3">IF(C132+B132&gt;0,B132/(B132+C132),"")</f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11" t="str">
        <f t="shared" si="3"/>
        <v/>
      </c>
    </row>
    <row r="172" spans="4:4" x14ac:dyDescent="0.25">
      <c r="D172" s="11" t="str">
        <f t="shared" si="3"/>
        <v/>
      </c>
    </row>
    <row r="173" spans="4:4" x14ac:dyDescent="0.25">
      <c r="D173" s="4" t="str">
        <f t="shared" ref="D173:D236" si="4">IF(C173&gt;0,B173/(B173+C173),"")</f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ref="D237:D290" si="5">IF(C237&gt;0,B237/(B237+C237),"")</f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</sheetData>
  <conditionalFormatting sqref="Q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R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102</v>
      </c>
      <c r="B2" s="19"/>
      <c r="C2" s="21">
        <v>70</v>
      </c>
      <c r="D2" s="5" t="s">
        <v>102</v>
      </c>
      <c r="E2" s="21">
        <v>12</v>
      </c>
      <c r="F2" s="21">
        <v>12</v>
      </c>
      <c r="G2" s="21">
        <f>SUMIFS('Time Log'!B:B,'Time Log'!C:C,'Phase 3 Tasks'!C2)</f>
        <v>0</v>
      </c>
      <c r="H2" s="22">
        <f>IF(F2+G2&gt;0,G2/(G2+F2),"")</f>
        <v>0</v>
      </c>
    </row>
    <row r="3" spans="1:8" x14ac:dyDescent="0.25">
      <c r="A3" s="3" t="s">
        <v>107</v>
      </c>
      <c r="C3" s="23">
        <f t="shared" ref="C3:C66" si="0">C2+1</f>
        <v>71</v>
      </c>
      <c r="D3" s="3" t="s">
        <v>103</v>
      </c>
      <c r="E3" s="23">
        <v>25</v>
      </c>
      <c r="F3" s="23">
        <v>25</v>
      </c>
      <c r="G3" s="21">
        <f>SUMIFS('Time Log'!B:B,'Time Log'!C:C,'Phase 3 Tasks'!C3)</f>
        <v>0</v>
      </c>
      <c r="H3" s="22">
        <f t="shared" ref="H3:H66" si="1">IF(F3+G3&gt;0,G3/(G3+F3),"")</f>
        <v>0</v>
      </c>
    </row>
    <row r="4" spans="1:8" x14ac:dyDescent="0.25">
      <c r="A4" s="3" t="s">
        <v>108</v>
      </c>
      <c r="C4" s="23">
        <f t="shared" si="0"/>
        <v>72</v>
      </c>
      <c r="D4" s="2" t="s">
        <v>104</v>
      </c>
      <c r="E4" s="23">
        <v>4</v>
      </c>
      <c r="F4" s="23">
        <v>4</v>
      </c>
      <c r="G4" s="21">
        <f>SUMIFS('Time Log'!B:B,'Time Log'!C:C,'Phase 3 Tasks'!C4)</f>
        <v>0</v>
      </c>
      <c r="H4" s="22">
        <f t="shared" si="1"/>
        <v>0</v>
      </c>
    </row>
    <row r="5" spans="1:8" x14ac:dyDescent="0.25">
      <c r="A5" s="3" t="s">
        <v>109</v>
      </c>
      <c r="C5" s="23">
        <f t="shared" si="0"/>
        <v>73</v>
      </c>
      <c r="D5" s="2" t="s">
        <v>104</v>
      </c>
      <c r="E5" s="23">
        <v>4</v>
      </c>
      <c r="F5" s="23">
        <v>4</v>
      </c>
      <c r="G5" s="21">
        <f>SUMIFS('Time Log'!B:B,'Time Log'!C:C,'Phase 3 Tasks'!C5)</f>
        <v>0</v>
      </c>
      <c r="H5" s="22">
        <f t="shared" si="1"/>
        <v>0</v>
      </c>
    </row>
    <row r="6" spans="1:8" x14ac:dyDescent="0.25">
      <c r="A6" s="3" t="s">
        <v>110</v>
      </c>
      <c r="C6" s="23">
        <f t="shared" si="0"/>
        <v>74</v>
      </c>
      <c r="D6" s="3" t="s">
        <v>105</v>
      </c>
      <c r="E6" s="23">
        <v>6</v>
      </c>
      <c r="F6" s="23">
        <v>6</v>
      </c>
      <c r="G6" s="21">
        <f>SUMIFS('Time Log'!B:B,'Time Log'!C:C,'Phase 3 Tasks'!C6)</f>
        <v>0</v>
      </c>
      <c r="H6" s="22">
        <f t="shared" si="1"/>
        <v>0</v>
      </c>
    </row>
    <row r="7" spans="1:8" x14ac:dyDescent="0.25">
      <c r="A7" s="3" t="s">
        <v>111</v>
      </c>
      <c r="C7" s="23">
        <f t="shared" si="0"/>
        <v>75</v>
      </c>
      <c r="D7" s="3" t="s">
        <v>106</v>
      </c>
      <c r="E7" s="23">
        <v>1</v>
      </c>
      <c r="F7" s="23">
        <v>1</v>
      </c>
      <c r="G7" s="21">
        <f>SUMIFS('Time Log'!B:B,'Time Log'!C:C,'Phase 3 Tasks'!C7)</f>
        <v>0</v>
      </c>
      <c r="H7" s="22">
        <f t="shared" si="1"/>
        <v>0</v>
      </c>
    </row>
    <row r="8" spans="1:8" x14ac:dyDescent="0.25">
      <c r="A8" s="3" t="s">
        <v>100</v>
      </c>
      <c r="C8" s="23">
        <f t="shared" si="0"/>
        <v>76</v>
      </c>
      <c r="D8" s="2" t="s">
        <v>21</v>
      </c>
      <c r="E8" s="23">
        <v>2</v>
      </c>
      <c r="F8" s="23">
        <v>2</v>
      </c>
      <c r="G8" s="21">
        <f>SUMIFS('Time Log'!B:B,'Time Log'!C:C,'Phase 3 Tasks'!C8)</f>
        <v>0</v>
      </c>
      <c r="H8" s="22">
        <f t="shared" si="1"/>
        <v>0</v>
      </c>
    </row>
    <row r="9" spans="1:8" x14ac:dyDescent="0.25">
      <c r="A9" s="3" t="s">
        <v>28</v>
      </c>
      <c r="C9" s="23">
        <f t="shared" si="0"/>
        <v>77</v>
      </c>
      <c r="D9" s="2" t="s">
        <v>21</v>
      </c>
      <c r="E9" s="23">
        <v>1</v>
      </c>
      <c r="F9" s="23">
        <v>1</v>
      </c>
      <c r="G9" s="21">
        <f>SUMIFS('Time Log'!B:B,'Time Log'!C:C,'Phase 3 Tasks'!C9)</f>
        <v>0</v>
      </c>
      <c r="H9" s="22">
        <f t="shared" si="1"/>
        <v>0</v>
      </c>
    </row>
    <row r="10" spans="1:8" x14ac:dyDescent="0.25">
      <c r="A10" s="3" t="s">
        <v>81</v>
      </c>
      <c r="C10" s="23">
        <f t="shared" si="0"/>
        <v>78</v>
      </c>
      <c r="D10" s="2" t="s">
        <v>21</v>
      </c>
      <c r="E10" s="23">
        <v>1</v>
      </c>
      <c r="F10" s="23">
        <v>1</v>
      </c>
      <c r="G10" s="21">
        <f>SUMIFS('Time Log'!B:B,'Time Log'!C:C,'Phase 3 Tasks'!C10)</f>
        <v>0</v>
      </c>
      <c r="H10" s="22">
        <f t="shared" si="1"/>
        <v>0</v>
      </c>
    </row>
    <row r="11" spans="1:8" x14ac:dyDescent="0.25">
      <c r="C11" s="23">
        <f t="shared" si="0"/>
        <v>79</v>
      </c>
      <c r="G11" s="21">
        <f>SUMIFS('Time Log'!B:B,'Time Log'!C:C,'Phase 3 Tasks'!C11)</f>
        <v>0</v>
      </c>
      <c r="H11" s="22" t="str">
        <f t="shared" si="1"/>
        <v/>
      </c>
    </row>
    <row r="12" spans="1:8" x14ac:dyDescent="0.25">
      <c r="C12" s="23">
        <f t="shared" si="0"/>
        <v>80</v>
      </c>
      <c r="G12" s="21">
        <f>SUMIFS('Time Log'!B:B,'Time Log'!C:C,'Phase 3 Tasks'!C12)</f>
        <v>0</v>
      </c>
      <c r="H12" s="22" t="str">
        <f t="shared" si="1"/>
        <v/>
      </c>
    </row>
    <row r="13" spans="1:8" x14ac:dyDescent="0.25">
      <c r="C13" s="23">
        <f t="shared" si="0"/>
        <v>81</v>
      </c>
      <c r="G13" s="21">
        <f>SUMIFS('Time Log'!B:B,'Time Log'!C:C,'Phase 3 Tasks'!C13)</f>
        <v>0</v>
      </c>
      <c r="H13" s="22" t="str">
        <f t="shared" si="1"/>
        <v/>
      </c>
    </row>
    <row r="14" spans="1:8" x14ac:dyDescent="0.25">
      <c r="C14" s="23">
        <f t="shared" si="0"/>
        <v>82</v>
      </c>
      <c r="G14" s="21">
        <f>SUMIFS('Time Log'!B:B,'Time Log'!C:C,'Phase 3 Tasks'!C14)</f>
        <v>0</v>
      </c>
      <c r="H14" s="22" t="str">
        <f t="shared" si="1"/>
        <v/>
      </c>
    </row>
    <row r="15" spans="1:8" x14ac:dyDescent="0.25">
      <c r="C15" s="23">
        <f t="shared" si="0"/>
        <v>83</v>
      </c>
      <c r="G15" s="21">
        <f>SUMIFS('Time Log'!B:B,'Time Log'!C:C,'Phase 3 Tasks'!C15)</f>
        <v>0</v>
      </c>
      <c r="H15" s="22" t="str">
        <f t="shared" si="1"/>
        <v/>
      </c>
    </row>
    <row r="16" spans="1:8" x14ac:dyDescent="0.25">
      <c r="C16" s="23">
        <f t="shared" si="0"/>
        <v>84</v>
      </c>
      <c r="G16" s="21">
        <f>SUMIFS('Time Log'!B:B,'Time Log'!C:C,'Phase 3 Tasks'!C16)</f>
        <v>0</v>
      </c>
      <c r="H16" s="22" t="str">
        <f t="shared" si="1"/>
        <v/>
      </c>
    </row>
    <row r="17" spans="3:8" x14ac:dyDescent="0.25">
      <c r="C17" s="23">
        <f t="shared" si="0"/>
        <v>85</v>
      </c>
      <c r="G17" s="21">
        <f>SUMIFS('Time Log'!B:B,'Time Log'!C:C,'Phase 3 Tasks'!C17)</f>
        <v>0</v>
      </c>
      <c r="H17" s="22" t="str">
        <f t="shared" si="1"/>
        <v/>
      </c>
    </row>
    <row r="18" spans="3:8" x14ac:dyDescent="0.25">
      <c r="C18" s="23">
        <f t="shared" si="0"/>
        <v>86</v>
      </c>
      <c r="G18" s="21">
        <f>SUMIFS('Time Log'!B:B,'Time Log'!C:C,'Phase 3 Tasks'!C18)</f>
        <v>0</v>
      </c>
      <c r="H18" s="22" t="str">
        <f t="shared" si="1"/>
        <v/>
      </c>
    </row>
    <row r="19" spans="3:8" x14ac:dyDescent="0.25">
      <c r="C19" s="23">
        <f t="shared" si="0"/>
        <v>87</v>
      </c>
      <c r="G19" s="21">
        <f>SUMIFS('Time Log'!B:B,'Time Log'!C:C,'Phase 3 Tasks'!C19)</f>
        <v>0</v>
      </c>
      <c r="H19" s="22" t="str">
        <f t="shared" si="1"/>
        <v/>
      </c>
    </row>
    <row r="20" spans="3:8" x14ac:dyDescent="0.25">
      <c r="C20" s="23">
        <f t="shared" si="0"/>
        <v>88</v>
      </c>
      <c r="G20" s="21">
        <f>SUMIFS('Time Log'!B:B,'Time Log'!C:C,'Phase 3 Tasks'!C20)</f>
        <v>0</v>
      </c>
      <c r="H20" s="22" t="str">
        <f t="shared" si="1"/>
        <v/>
      </c>
    </row>
    <row r="21" spans="3:8" x14ac:dyDescent="0.25">
      <c r="C21" s="23">
        <f t="shared" si="0"/>
        <v>89</v>
      </c>
      <c r="G21" s="21">
        <f>SUMIFS('Time Log'!B:B,'Time Log'!C:C,'Phase 3 Tasks'!C21)</f>
        <v>0</v>
      </c>
      <c r="H21" s="22" t="str">
        <f t="shared" si="1"/>
        <v/>
      </c>
    </row>
    <row r="22" spans="3:8" x14ac:dyDescent="0.25">
      <c r="C22" s="23">
        <f t="shared" si="0"/>
        <v>90</v>
      </c>
      <c r="G22" s="21">
        <f>SUMIFS('Time Log'!B:B,'Time Log'!C:C,'Phase 3 Tasks'!C22)</f>
        <v>0</v>
      </c>
      <c r="H22" s="22" t="str">
        <f t="shared" si="1"/>
        <v/>
      </c>
    </row>
    <row r="23" spans="3:8" x14ac:dyDescent="0.25">
      <c r="C23" s="23">
        <f t="shared" si="0"/>
        <v>91</v>
      </c>
      <c r="G23" s="21">
        <f>SUMIFS('Time Log'!B:B,'Time Log'!C:C,'Phase 3 Tasks'!C23)</f>
        <v>0</v>
      </c>
      <c r="H23" s="22" t="str">
        <f t="shared" si="1"/>
        <v/>
      </c>
    </row>
    <row r="24" spans="3:8" x14ac:dyDescent="0.25">
      <c r="C24" s="23">
        <f t="shared" si="0"/>
        <v>92</v>
      </c>
      <c r="D24" s="10"/>
      <c r="G24" s="21">
        <f>SUMIFS('Time Log'!B:B,'Time Log'!C:C,'Phase 3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93</v>
      </c>
      <c r="G25" s="21">
        <f>SUMIFS('Time Log'!B:B,'Time Log'!C:C,'Phase 3 Tasks'!C25)</f>
        <v>0</v>
      </c>
      <c r="H25" s="22" t="str">
        <f t="shared" si="1"/>
        <v/>
      </c>
    </row>
    <row r="26" spans="3:8" x14ac:dyDescent="0.25">
      <c r="C26" s="23">
        <f t="shared" si="0"/>
        <v>94</v>
      </c>
      <c r="G26" s="21">
        <f>SUMIFS('Time Log'!B:B,'Time Log'!C:C,'Phase 3 Tasks'!C26)</f>
        <v>0</v>
      </c>
      <c r="H26" s="22" t="str">
        <f t="shared" si="1"/>
        <v/>
      </c>
    </row>
    <row r="27" spans="3:8" x14ac:dyDescent="0.25">
      <c r="C27" s="23">
        <f t="shared" si="0"/>
        <v>95</v>
      </c>
      <c r="G27" s="21">
        <f>SUMIFS('Time Log'!B:B,'Time Log'!C:C,'Phase 3 Tasks'!C27)</f>
        <v>0</v>
      </c>
      <c r="H27" s="22" t="str">
        <f t="shared" si="1"/>
        <v/>
      </c>
    </row>
    <row r="28" spans="3:8" x14ac:dyDescent="0.25">
      <c r="C28" s="23">
        <f t="shared" si="0"/>
        <v>96</v>
      </c>
      <c r="G28" s="21">
        <f>SUMIFS('Time Log'!B:B,'Time Log'!C:C,'Phase 3 Tasks'!C28)</f>
        <v>0</v>
      </c>
      <c r="H28" s="22" t="str">
        <f t="shared" si="1"/>
        <v/>
      </c>
    </row>
    <row r="29" spans="3:8" x14ac:dyDescent="0.25">
      <c r="C29" s="23">
        <f t="shared" si="0"/>
        <v>97</v>
      </c>
      <c r="H29" s="22" t="str">
        <f t="shared" si="1"/>
        <v/>
      </c>
    </row>
    <row r="30" spans="3:8" x14ac:dyDescent="0.25">
      <c r="C30" s="23">
        <f t="shared" si="0"/>
        <v>98</v>
      </c>
      <c r="H30" s="22" t="str">
        <f t="shared" si="1"/>
        <v/>
      </c>
    </row>
    <row r="31" spans="3:8" x14ac:dyDescent="0.25">
      <c r="C31" s="23">
        <f t="shared" si="0"/>
        <v>99</v>
      </c>
      <c r="H31" s="22" t="str">
        <f t="shared" si="1"/>
        <v/>
      </c>
    </row>
    <row r="32" spans="3:8" x14ac:dyDescent="0.25">
      <c r="C32" s="23">
        <f t="shared" si="0"/>
        <v>100</v>
      </c>
      <c r="H32" s="22" t="str">
        <f t="shared" si="1"/>
        <v/>
      </c>
    </row>
    <row r="33" spans="3:8" x14ac:dyDescent="0.25">
      <c r="C33" s="23">
        <f t="shared" si="0"/>
        <v>101</v>
      </c>
      <c r="H33" s="22" t="str">
        <f t="shared" si="1"/>
        <v/>
      </c>
    </row>
    <row r="34" spans="3:8" x14ac:dyDescent="0.25">
      <c r="C34" s="23">
        <f t="shared" si="0"/>
        <v>102</v>
      </c>
      <c r="H34" s="22" t="str">
        <f t="shared" si="1"/>
        <v/>
      </c>
    </row>
    <row r="35" spans="3:8" x14ac:dyDescent="0.25">
      <c r="C35" s="23">
        <f t="shared" si="0"/>
        <v>103</v>
      </c>
      <c r="H35" s="22" t="str">
        <f t="shared" si="1"/>
        <v/>
      </c>
    </row>
    <row r="36" spans="3:8" x14ac:dyDescent="0.25">
      <c r="C36" s="23">
        <f t="shared" si="0"/>
        <v>104</v>
      </c>
      <c r="H36" s="22" t="str">
        <f t="shared" si="1"/>
        <v/>
      </c>
    </row>
    <row r="37" spans="3:8" x14ac:dyDescent="0.25">
      <c r="C37" s="23">
        <f t="shared" si="0"/>
        <v>105</v>
      </c>
      <c r="H37" s="22" t="str">
        <f t="shared" si="1"/>
        <v/>
      </c>
    </row>
    <row r="38" spans="3:8" x14ac:dyDescent="0.25">
      <c r="C38" s="23">
        <f t="shared" si="0"/>
        <v>106</v>
      </c>
      <c r="H38" s="22" t="str">
        <f t="shared" si="1"/>
        <v/>
      </c>
    </row>
    <row r="39" spans="3:8" x14ac:dyDescent="0.25">
      <c r="C39" s="23">
        <f t="shared" si="0"/>
        <v>107</v>
      </c>
      <c r="H39" s="22" t="str">
        <f t="shared" si="1"/>
        <v/>
      </c>
    </row>
    <row r="40" spans="3:8" x14ac:dyDescent="0.25">
      <c r="C40" s="23">
        <f t="shared" si="0"/>
        <v>108</v>
      </c>
      <c r="H40" s="22" t="str">
        <f t="shared" si="1"/>
        <v/>
      </c>
    </row>
    <row r="41" spans="3:8" x14ac:dyDescent="0.25">
      <c r="C41" s="23">
        <f t="shared" si="0"/>
        <v>109</v>
      </c>
      <c r="H41" s="22" t="str">
        <f t="shared" si="1"/>
        <v/>
      </c>
    </row>
    <row r="42" spans="3:8" x14ac:dyDescent="0.25">
      <c r="C42" s="23">
        <f t="shared" si="0"/>
        <v>110</v>
      </c>
      <c r="H42" s="22" t="str">
        <f t="shared" si="1"/>
        <v/>
      </c>
    </row>
    <row r="43" spans="3:8" x14ac:dyDescent="0.25">
      <c r="C43" s="23">
        <f t="shared" si="0"/>
        <v>111</v>
      </c>
      <c r="H43" s="22" t="str">
        <f t="shared" si="1"/>
        <v/>
      </c>
    </row>
    <row r="44" spans="3:8" x14ac:dyDescent="0.25">
      <c r="C44" s="23">
        <f t="shared" si="0"/>
        <v>112</v>
      </c>
      <c r="H44" s="22" t="str">
        <f t="shared" si="1"/>
        <v/>
      </c>
    </row>
    <row r="45" spans="3:8" x14ac:dyDescent="0.25">
      <c r="C45" s="23">
        <f t="shared" si="0"/>
        <v>113</v>
      </c>
      <c r="H45" s="22" t="str">
        <f t="shared" si="1"/>
        <v/>
      </c>
    </row>
    <row r="46" spans="3:8" x14ac:dyDescent="0.25">
      <c r="C46" s="23">
        <f t="shared" si="0"/>
        <v>114</v>
      </c>
      <c r="H46" s="22" t="str">
        <f t="shared" si="1"/>
        <v/>
      </c>
    </row>
    <row r="47" spans="3:8" x14ac:dyDescent="0.25">
      <c r="C47" s="23">
        <f t="shared" si="0"/>
        <v>115</v>
      </c>
      <c r="H47" s="22" t="str">
        <f t="shared" si="1"/>
        <v/>
      </c>
    </row>
    <row r="48" spans="3:8" x14ac:dyDescent="0.25">
      <c r="C48" s="23">
        <f t="shared" si="0"/>
        <v>116</v>
      </c>
      <c r="H48" s="22" t="str">
        <f t="shared" si="1"/>
        <v/>
      </c>
    </row>
    <row r="49" spans="3:8" x14ac:dyDescent="0.25">
      <c r="C49" s="23">
        <f t="shared" si="0"/>
        <v>117</v>
      </c>
      <c r="H49" s="22" t="str">
        <f t="shared" si="1"/>
        <v/>
      </c>
    </row>
    <row r="50" spans="3:8" x14ac:dyDescent="0.25">
      <c r="C50" s="23">
        <f t="shared" si="0"/>
        <v>118</v>
      </c>
      <c r="H50" s="22" t="str">
        <f t="shared" si="1"/>
        <v/>
      </c>
    </row>
    <row r="51" spans="3:8" x14ac:dyDescent="0.25">
      <c r="C51" s="23">
        <f t="shared" si="0"/>
        <v>119</v>
      </c>
      <c r="H51" s="22" t="str">
        <f t="shared" si="1"/>
        <v/>
      </c>
    </row>
    <row r="52" spans="3:8" x14ac:dyDescent="0.25">
      <c r="C52" s="23">
        <f t="shared" si="0"/>
        <v>120</v>
      </c>
      <c r="H52" s="22" t="str">
        <f t="shared" si="1"/>
        <v/>
      </c>
    </row>
    <row r="53" spans="3:8" x14ac:dyDescent="0.25">
      <c r="C53" s="23">
        <f t="shared" si="0"/>
        <v>121</v>
      </c>
      <c r="H53" s="22" t="str">
        <f t="shared" si="1"/>
        <v/>
      </c>
    </row>
    <row r="54" spans="3:8" x14ac:dyDescent="0.25">
      <c r="C54" s="23">
        <f t="shared" si="0"/>
        <v>122</v>
      </c>
      <c r="H54" s="22" t="str">
        <f t="shared" si="1"/>
        <v/>
      </c>
    </row>
    <row r="55" spans="3:8" x14ac:dyDescent="0.25">
      <c r="C55" s="23">
        <f t="shared" si="0"/>
        <v>123</v>
      </c>
      <c r="H55" s="22" t="str">
        <f t="shared" si="1"/>
        <v/>
      </c>
    </row>
    <row r="56" spans="3:8" x14ac:dyDescent="0.25">
      <c r="C56" s="23">
        <f t="shared" si="0"/>
        <v>124</v>
      </c>
      <c r="H56" s="22" t="str">
        <f t="shared" si="1"/>
        <v/>
      </c>
    </row>
    <row r="57" spans="3:8" x14ac:dyDescent="0.25">
      <c r="C57" s="23">
        <f t="shared" si="0"/>
        <v>125</v>
      </c>
      <c r="H57" s="22" t="str">
        <f t="shared" si="1"/>
        <v/>
      </c>
    </row>
    <row r="58" spans="3:8" x14ac:dyDescent="0.25">
      <c r="C58" s="23">
        <f t="shared" si="0"/>
        <v>126</v>
      </c>
      <c r="H58" s="22" t="str">
        <f t="shared" si="1"/>
        <v/>
      </c>
    </row>
    <row r="59" spans="3:8" x14ac:dyDescent="0.25">
      <c r="C59" s="23">
        <f t="shared" si="0"/>
        <v>127</v>
      </c>
      <c r="H59" s="22" t="str">
        <f t="shared" si="1"/>
        <v/>
      </c>
    </row>
    <row r="60" spans="3:8" x14ac:dyDescent="0.25">
      <c r="C60" s="23">
        <f t="shared" si="0"/>
        <v>128</v>
      </c>
      <c r="H60" s="22" t="str">
        <f t="shared" si="1"/>
        <v/>
      </c>
    </row>
    <row r="61" spans="3:8" x14ac:dyDescent="0.25">
      <c r="C61" s="23">
        <f t="shared" si="0"/>
        <v>129</v>
      </c>
      <c r="H61" s="22" t="str">
        <f t="shared" si="1"/>
        <v/>
      </c>
    </row>
    <row r="62" spans="3:8" x14ac:dyDescent="0.25">
      <c r="C62" s="23">
        <f t="shared" si="0"/>
        <v>130</v>
      </c>
      <c r="H62" s="22" t="str">
        <f t="shared" si="1"/>
        <v/>
      </c>
    </row>
    <row r="63" spans="3:8" x14ac:dyDescent="0.25">
      <c r="C63" s="23">
        <f t="shared" si="0"/>
        <v>131</v>
      </c>
      <c r="H63" s="22" t="str">
        <f t="shared" si="1"/>
        <v/>
      </c>
    </row>
    <row r="64" spans="3:8" x14ac:dyDescent="0.25">
      <c r="C64" s="23">
        <f t="shared" si="0"/>
        <v>132</v>
      </c>
      <c r="H64" s="22" t="str">
        <f t="shared" si="1"/>
        <v/>
      </c>
    </row>
    <row r="65" spans="3:8" x14ac:dyDescent="0.25">
      <c r="C65" s="23">
        <f t="shared" si="0"/>
        <v>133</v>
      </c>
      <c r="H65" s="22" t="str">
        <f t="shared" si="1"/>
        <v/>
      </c>
    </row>
    <row r="66" spans="3:8" x14ac:dyDescent="0.25">
      <c r="C66" s="23">
        <f t="shared" si="0"/>
        <v>134</v>
      </c>
      <c r="H66" s="22" t="str">
        <f t="shared" si="1"/>
        <v/>
      </c>
    </row>
    <row r="67" spans="3:8" x14ac:dyDescent="0.25">
      <c r="C67" s="23">
        <f t="shared" ref="C67:C130" si="2">C66+1</f>
        <v>135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136</v>
      </c>
      <c r="H68" s="22" t="str">
        <f t="shared" si="3"/>
        <v/>
      </c>
    </row>
    <row r="69" spans="3:8" x14ac:dyDescent="0.25">
      <c r="C69" s="23">
        <f t="shared" si="2"/>
        <v>137</v>
      </c>
      <c r="H69" s="22" t="str">
        <f t="shared" si="3"/>
        <v/>
      </c>
    </row>
    <row r="70" spans="3:8" x14ac:dyDescent="0.25">
      <c r="C70" s="23">
        <f t="shared" si="2"/>
        <v>138</v>
      </c>
      <c r="H70" s="22" t="str">
        <f t="shared" si="3"/>
        <v/>
      </c>
    </row>
    <row r="71" spans="3:8" x14ac:dyDescent="0.25">
      <c r="C71" s="23">
        <f t="shared" si="2"/>
        <v>139</v>
      </c>
      <c r="H71" s="22" t="str">
        <f t="shared" si="3"/>
        <v/>
      </c>
    </row>
    <row r="72" spans="3:8" x14ac:dyDescent="0.25">
      <c r="C72" s="23">
        <f t="shared" si="2"/>
        <v>140</v>
      </c>
      <c r="H72" s="22" t="str">
        <f t="shared" si="3"/>
        <v/>
      </c>
    </row>
    <row r="73" spans="3:8" x14ac:dyDescent="0.25">
      <c r="C73" s="23">
        <f t="shared" si="2"/>
        <v>141</v>
      </c>
      <c r="H73" s="22" t="str">
        <f t="shared" si="3"/>
        <v/>
      </c>
    </row>
    <row r="74" spans="3:8" x14ac:dyDescent="0.25">
      <c r="C74" s="23">
        <f t="shared" si="2"/>
        <v>142</v>
      </c>
      <c r="H74" s="22" t="str">
        <f t="shared" si="3"/>
        <v/>
      </c>
    </row>
    <row r="75" spans="3:8" x14ac:dyDescent="0.25">
      <c r="C75" s="23">
        <f t="shared" si="2"/>
        <v>143</v>
      </c>
      <c r="H75" s="22" t="str">
        <f t="shared" si="3"/>
        <v/>
      </c>
    </row>
    <row r="76" spans="3:8" x14ac:dyDescent="0.25">
      <c r="C76" s="23">
        <f t="shared" si="2"/>
        <v>144</v>
      </c>
      <c r="H76" s="22" t="str">
        <f t="shared" si="3"/>
        <v/>
      </c>
    </row>
    <row r="77" spans="3:8" x14ac:dyDescent="0.25">
      <c r="C77" s="23">
        <f t="shared" si="2"/>
        <v>145</v>
      </c>
      <c r="H77" s="22" t="str">
        <f t="shared" si="3"/>
        <v/>
      </c>
    </row>
    <row r="78" spans="3:8" x14ac:dyDescent="0.25">
      <c r="C78" s="23">
        <f t="shared" si="2"/>
        <v>146</v>
      </c>
      <c r="H78" s="22" t="str">
        <f t="shared" si="3"/>
        <v/>
      </c>
    </row>
    <row r="79" spans="3:8" x14ac:dyDescent="0.25">
      <c r="C79" s="23">
        <f t="shared" si="2"/>
        <v>147</v>
      </c>
      <c r="H79" s="22" t="str">
        <f t="shared" si="3"/>
        <v/>
      </c>
    </row>
    <row r="80" spans="3:8" x14ac:dyDescent="0.25">
      <c r="C80" s="23">
        <f t="shared" si="2"/>
        <v>148</v>
      </c>
      <c r="H80" s="22" t="str">
        <f t="shared" si="3"/>
        <v/>
      </c>
    </row>
    <row r="81" spans="3:8" x14ac:dyDescent="0.25">
      <c r="C81" s="23">
        <f t="shared" si="2"/>
        <v>149</v>
      </c>
      <c r="H81" s="22" t="str">
        <f t="shared" si="3"/>
        <v/>
      </c>
    </row>
    <row r="82" spans="3:8" x14ac:dyDescent="0.25">
      <c r="C82" s="23">
        <f t="shared" si="2"/>
        <v>150</v>
      </c>
      <c r="H82" s="22" t="str">
        <f t="shared" si="3"/>
        <v/>
      </c>
    </row>
    <row r="83" spans="3:8" x14ac:dyDescent="0.25">
      <c r="C83" s="23">
        <f t="shared" si="2"/>
        <v>151</v>
      </c>
      <c r="H83" s="22" t="str">
        <f t="shared" si="3"/>
        <v/>
      </c>
    </row>
    <row r="84" spans="3:8" x14ac:dyDescent="0.25">
      <c r="C84" s="23">
        <f t="shared" si="2"/>
        <v>152</v>
      </c>
      <c r="H84" s="22" t="str">
        <f t="shared" si="3"/>
        <v/>
      </c>
    </row>
    <row r="85" spans="3:8" x14ac:dyDescent="0.25">
      <c r="C85" s="23">
        <f t="shared" si="2"/>
        <v>153</v>
      </c>
      <c r="H85" s="22" t="str">
        <f t="shared" si="3"/>
        <v/>
      </c>
    </row>
    <row r="86" spans="3:8" x14ac:dyDescent="0.25">
      <c r="C86" s="23">
        <f t="shared" si="2"/>
        <v>154</v>
      </c>
      <c r="H86" s="22" t="str">
        <f t="shared" si="3"/>
        <v/>
      </c>
    </row>
    <row r="87" spans="3:8" x14ac:dyDescent="0.25">
      <c r="C87" s="23">
        <f t="shared" si="2"/>
        <v>155</v>
      </c>
      <c r="H87" s="22" t="str">
        <f t="shared" si="3"/>
        <v/>
      </c>
    </row>
    <row r="88" spans="3:8" x14ac:dyDescent="0.25">
      <c r="C88" s="23">
        <f t="shared" si="2"/>
        <v>156</v>
      </c>
      <c r="H88" s="22" t="str">
        <f t="shared" si="3"/>
        <v/>
      </c>
    </row>
    <row r="89" spans="3:8" x14ac:dyDescent="0.25">
      <c r="C89" s="23">
        <f t="shared" si="2"/>
        <v>157</v>
      </c>
      <c r="H89" s="22" t="str">
        <f t="shared" si="3"/>
        <v/>
      </c>
    </row>
    <row r="90" spans="3:8" x14ac:dyDescent="0.25">
      <c r="C90" s="23">
        <f t="shared" si="2"/>
        <v>158</v>
      </c>
      <c r="H90" s="22" t="str">
        <f t="shared" si="3"/>
        <v/>
      </c>
    </row>
    <row r="91" spans="3:8" x14ac:dyDescent="0.25">
      <c r="C91" s="23">
        <f t="shared" si="2"/>
        <v>159</v>
      </c>
      <c r="H91" s="22" t="str">
        <f t="shared" si="3"/>
        <v/>
      </c>
    </row>
    <row r="92" spans="3:8" x14ac:dyDescent="0.25">
      <c r="C92" s="23">
        <f t="shared" si="2"/>
        <v>160</v>
      </c>
      <c r="H92" s="22" t="str">
        <f t="shared" si="3"/>
        <v/>
      </c>
    </row>
    <row r="93" spans="3:8" x14ac:dyDescent="0.25">
      <c r="C93" s="23">
        <f t="shared" si="2"/>
        <v>161</v>
      </c>
      <c r="H93" s="22" t="str">
        <f t="shared" si="3"/>
        <v/>
      </c>
    </row>
    <row r="94" spans="3:8" x14ac:dyDescent="0.25">
      <c r="C94" s="23">
        <f t="shared" si="2"/>
        <v>162</v>
      </c>
      <c r="H94" s="22" t="str">
        <f t="shared" si="3"/>
        <v/>
      </c>
    </row>
    <row r="95" spans="3:8" x14ac:dyDescent="0.25">
      <c r="C95" s="23">
        <f t="shared" si="2"/>
        <v>163</v>
      </c>
      <c r="H95" s="22" t="str">
        <f t="shared" si="3"/>
        <v/>
      </c>
    </row>
    <row r="96" spans="3:8" x14ac:dyDescent="0.25">
      <c r="C96" s="23">
        <f t="shared" si="2"/>
        <v>164</v>
      </c>
      <c r="H96" s="22" t="str">
        <f t="shared" si="3"/>
        <v/>
      </c>
    </row>
    <row r="97" spans="3:8" x14ac:dyDescent="0.25">
      <c r="C97" s="23">
        <f t="shared" si="2"/>
        <v>165</v>
      </c>
      <c r="H97" s="22" t="str">
        <f t="shared" si="3"/>
        <v/>
      </c>
    </row>
    <row r="98" spans="3:8" x14ac:dyDescent="0.25">
      <c r="C98" s="23">
        <f t="shared" si="2"/>
        <v>166</v>
      </c>
      <c r="H98" s="22" t="str">
        <f t="shared" si="3"/>
        <v/>
      </c>
    </row>
    <row r="99" spans="3:8" x14ac:dyDescent="0.25">
      <c r="C99" s="23">
        <f t="shared" si="2"/>
        <v>167</v>
      </c>
      <c r="H99" s="22" t="str">
        <f t="shared" si="3"/>
        <v/>
      </c>
    </row>
    <row r="100" spans="3:8" x14ac:dyDescent="0.25">
      <c r="C100" s="23">
        <f t="shared" si="2"/>
        <v>168</v>
      </c>
      <c r="H100" s="22" t="str">
        <f t="shared" si="3"/>
        <v/>
      </c>
    </row>
    <row r="101" spans="3:8" x14ac:dyDescent="0.25">
      <c r="C101" s="23">
        <f t="shared" si="2"/>
        <v>169</v>
      </c>
      <c r="H101" s="22" t="str">
        <f t="shared" si="3"/>
        <v/>
      </c>
    </row>
    <row r="102" spans="3:8" x14ac:dyDescent="0.25">
      <c r="C102" s="23">
        <f t="shared" si="2"/>
        <v>170</v>
      </c>
      <c r="H102" s="22" t="str">
        <f t="shared" si="3"/>
        <v/>
      </c>
    </row>
    <row r="103" spans="3:8" x14ac:dyDescent="0.25">
      <c r="C103" s="23">
        <f t="shared" si="2"/>
        <v>171</v>
      </c>
      <c r="H103" s="22" t="str">
        <f t="shared" si="3"/>
        <v/>
      </c>
    </row>
    <row r="104" spans="3:8" x14ac:dyDescent="0.25">
      <c r="C104" s="23">
        <f t="shared" si="2"/>
        <v>172</v>
      </c>
      <c r="H104" s="22" t="str">
        <f t="shared" si="3"/>
        <v/>
      </c>
    </row>
    <row r="105" spans="3:8" x14ac:dyDescent="0.25">
      <c r="C105" s="23">
        <f t="shared" si="2"/>
        <v>173</v>
      </c>
      <c r="H105" s="22" t="str">
        <f t="shared" si="3"/>
        <v/>
      </c>
    </row>
    <row r="106" spans="3:8" x14ac:dyDescent="0.25">
      <c r="C106" s="23">
        <f t="shared" si="2"/>
        <v>174</v>
      </c>
      <c r="H106" s="22" t="str">
        <f t="shared" si="3"/>
        <v/>
      </c>
    </row>
    <row r="107" spans="3:8" x14ac:dyDescent="0.25">
      <c r="C107" s="23">
        <f t="shared" si="2"/>
        <v>175</v>
      </c>
      <c r="H107" s="22" t="str">
        <f t="shared" si="3"/>
        <v/>
      </c>
    </row>
    <row r="108" spans="3:8" x14ac:dyDescent="0.25">
      <c r="C108" s="23">
        <f t="shared" si="2"/>
        <v>176</v>
      </c>
      <c r="H108" s="22" t="str">
        <f t="shared" si="3"/>
        <v/>
      </c>
    </row>
    <row r="109" spans="3:8" x14ac:dyDescent="0.25">
      <c r="C109" s="23">
        <f t="shared" si="2"/>
        <v>177</v>
      </c>
      <c r="H109" s="22" t="str">
        <f t="shared" si="3"/>
        <v/>
      </c>
    </row>
    <row r="110" spans="3:8" x14ac:dyDescent="0.25">
      <c r="C110" s="23">
        <f t="shared" si="2"/>
        <v>178</v>
      </c>
      <c r="H110" s="22" t="str">
        <f t="shared" si="3"/>
        <v/>
      </c>
    </row>
    <row r="111" spans="3:8" x14ac:dyDescent="0.25">
      <c r="C111" s="23">
        <f t="shared" si="2"/>
        <v>179</v>
      </c>
      <c r="H111" s="22" t="str">
        <f t="shared" si="3"/>
        <v/>
      </c>
    </row>
    <row r="112" spans="3:8" x14ac:dyDescent="0.25">
      <c r="C112" s="23">
        <f t="shared" si="2"/>
        <v>180</v>
      </c>
      <c r="H112" s="22" t="str">
        <f t="shared" si="3"/>
        <v/>
      </c>
    </row>
    <row r="113" spans="3:8" x14ac:dyDescent="0.25">
      <c r="C113" s="23">
        <f t="shared" si="2"/>
        <v>181</v>
      </c>
      <c r="H113" s="22" t="str">
        <f t="shared" si="3"/>
        <v/>
      </c>
    </row>
    <row r="114" spans="3:8" x14ac:dyDescent="0.25">
      <c r="C114" s="23">
        <f t="shared" si="2"/>
        <v>182</v>
      </c>
      <c r="H114" s="22" t="str">
        <f t="shared" si="3"/>
        <v/>
      </c>
    </row>
    <row r="115" spans="3:8" x14ac:dyDescent="0.25">
      <c r="C115" s="23">
        <f t="shared" si="2"/>
        <v>183</v>
      </c>
      <c r="H115" s="22" t="str">
        <f t="shared" si="3"/>
        <v/>
      </c>
    </row>
    <row r="116" spans="3:8" x14ac:dyDescent="0.25">
      <c r="C116" s="23">
        <f t="shared" si="2"/>
        <v>184</v>
      </c>
      <c r="H116" s="22" t="str">
        <f t="shared" si="3"/>
        <v/>
      </c>
    </row>
    <row r="117" spans="3:8" x14ac:dyDescent="0.25">
      <c r="C117" s="23">
        <f t="shared" si="2"/>
        <v>185</v>
      </c>
      <c r="H117" s="22" t="str">
        <f t="shared" si="3"/>
        <v/>
      </c>
    </row>
    <row r="118" spans="3:8" x14ac:dyDescent="0.25">
      <c r="C118" s="23">
        <f t="shared" si="2"/>
        <v>186</v>
      </c>
      <c r="H118" s="22" t="str">
        <f t="shared" si="3"/>
        <v/>
      </c>
    </row>
    <row r="119" spans="3:8" x14ac:dyDescent="0.25">
      <c r="C119" s="23">
        <f t="shared" si="2"/>
        <v>187</v>
      </c>
      <c r="H119" s="22" t="str">
        <f t="shared" si="3"/>
        <v/>
      </c>
    </row>
    <row r="120" spans="3:8" x14ac:dyDescent="0.25">
      <c r="C120" s="23">
        <f t="shared" si="2"/>
        <v>188</v>
      </c>
      <c r="H120" s="22" t="str">
        <f t="shared" si="3"/>
        <v/>
      </c>
    </row>
    <row r="121" spans="3:8" x14ac:dyDescent="0.25">
      <c r="C121" s="23">
        <f t="shared" si="2"/>
        <v>189</v>
      </c>
      <c r="H121" s="22" t="str">
        <f t="shared" si="3"/>
        <v/>
      </c>
    </row>
    <row r="122" spans="3:8" x14ac:dyDescent="0.25">
      <c r="C122" s="23">
        <f t="shared" si="2"/>
        <v>190</v>
      </c>
      <c r="H122" s="22" t="str">
        <f t="shared" si="3"/>
        <v/>
      </c>
    </row>
    <row r="123" spans="3:8" x14ac:dyDescent="0.25">
      <c r="C123" s="23">
        <f t="shared" si="2"/>
        <v>191</v>
      </c>
      <c r="H123" s="22" t="str">
        <f t="shared" si="3"/>
        <v/>
      </c>
    </row>
    <row r="124" spans="3:8" x14ac:dyDescent="0.25">
      <c r="C124" s="23">
        <f t="shared" si="2"/>
        <v>192</v>
      </c>
      <c r="H124" s="22" t="str">
        <f t="shared" si="3"/>
        <v/>
      </c>
    </row>
    <row r="125" spans="3:8" x14ac:dyDescent="0.25">
      <c r="C125" s="23">
        <f t="shared" si="2"/>
        <v>193</v>
      </c>
      <c r="H125" s="22" t="str">
        <f t="shared" si="3"/>
        <v/>
      </c>
    </row>
    <row r="126" spans="3:8" x14ac:dyDescent="0.25">
      <c r="C126" s="23">
        <f t="shared" si="2"/>
        <v>194</v>
      </c>
      <c r="H126" s="22" t="str">
        <f t="shared" si="3"/>
        <v/>
      </c>
    </row>
    <row r="127" spans="3:8" x14ac:dyDescent="0.25">
      <c r="C127" s="23">
        <f t="shared" si="2"/>
        <v>195</v>
      </c>
      <c r="H127" s="22" t="str">
        <f t="shared" si="3"/>
        <v/>
      </c>
    </row>
    <row r="128" spans="3:8" x14ac:dyDescent="0.25">
      <c r="C128" s="23">
        <f t="shared" si="2"/>
        <v>196</v>
      </c>
      <c r="H128" s="22" t="str">
        <f t="shared" si="3"/>
        <v/>
      </c>
    </row>
    <row r="129" spans="3:8" x14ac:dyDescent="0.25">
      <c r="C129" s="23">
        <f t="shared" si="2"/>
        <v>197</v>
      </c>
      <c r="H129" s="22" t="str">
        <f t="shared" si="3"/>
        <v/>
      </c>
    </row>
    <row r="130" spans="3:8" x14ac:dyDescent="0.25">
      <c r="C130" s="23">
        <f t="shared" si="2"/>
        <v>198</v>
      </c>
      <c r="H130" s="22" t="str">
        <f t="shared" si="3"/>
        <v/>
      </c>
    </row>
    <row r="131" spans="3:8" x14ac:dyDescent="0.25">
      <c r="C131" s="23">
        <f t="shared" ref="C131:C193" si="4">C130+1</f>
        <v>199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200</v>
      </c>
      <c r="H132" s="22" t="str">
        <f t="shared" si="5"/>
        <v/>
      </c>
    </row>
    <row r="133" spans="3:8" x14ac:dyDescent="0.25">
      <c r="C133" s="23">
        <f t="shared" si="4"/>
        <v>201</v>
      </c>
      <c r="H133" s="22" t="str">
        <f t="shared" si="5"/>
        <v/>
      </c>
    </row>
    <row r="134" spans="3:8" x14ac:dyDescent="0.25">
      <c r="C134" s="23">
        <f t="shared" si="4"/>
        <v>202</v>
      </c>
      <c r="H134" s="22" t="str">
        <f t="shared" si="5"/>
        <v/>
      </c>
    </row>
    <row r="135" spans="3:8" x14ac:dyDescent="0.25">
      <c r="C135" s="23">
        <f t="shared" si="4"/>
        <v>203</v>
      </c>
      <c r="H135" s="22" t="str">
        <f t="shared" si="5"/>
        <v/>
      </c>
    </row>
    <row r="136" spans="3:8" x14ac:dyDescent="0.25">
      <c r="C136" s="23">
        <f t="shared" si="4"/>
        <v>204</v>
      </c>
      <c r="H136" s="22" t="str">
        <f t="shared" si="5"/>
        <v/>
      </c>
    </row>
    <row r="137" spans="3:8" x14ac:dyDescent="0.25">
      <c r="C137" s="23">
        <f t="shared" si="4"/>
        <v>205</v>
      </c>
      <c r="H137" s="22" t="str">
        <f t="shared" si="5"/>
        <v/>
      </c>
    </row>
    <row r="138" spans="3:8" x14ac:dyDescent="0.25">
      <c r="C138" s="23">
        <f t="shared" si="4"/>
        <v>206</v>
      </c>
      <c r="H138" s="22" t="str">
        <f t="shared" si="5"/>
        <v/>
      </c>
    </row>
    <row r="139" spans="3:8" x14ac:dyDescent="0.25">
      <c r="C139" s="23">
        <f t="shared" si="4"/>
        <v>207</v>
      </c>
      <c r="H139" s="22" t="str">
        <f t="shared" si="5"/>
        <v/>
      </c>
    </row>
    <row r="140" spans="3:8" x14ac:dyDescent="0.25">
      <c r="C140" s="23">
        <f t="shared" si="4"/>
        <v>208</v>
      </c>
      <c r="H140" s="22" t="str">
        <f t="shared" si="5"/>
        <v/>
      </c>
    </row>
    <row r="141" spans="3:8" x14ac:dyDescent="0.25">
      <c r="C141" s="23">
        <f t="shared" si="4"/>
        <v>209</v>
      </c>
      <c r="H141" s="22" t="str">
        <f t="shared" si="5"/>
        <v/>
      </c>
    </row>
    <row r="142" spans="3:8" x14ac:dyDescent="0.25">
      <c r="C142" s="23">
        <f t="shared" si="4"/>
        <v>210</v>
      </c>
      <c r="H142" s="22" t="str">
        <f t="shared" si="5"/>
        <v/>
      </c>
    </row>
    <row r="143" spans="3:8" x14ac:dyDescent="0.25">
      <c r="C143" s="23">
        <f t="shared" si="4"/>
        <v>211</v>
      </c>
      <c r="H143" s="22" t="str">
        <f t="shared" si="5"/>
        <v/>
      </c>
    </row>
    <row r="144" spans="3:8" x14ac:dyDescent="0.25">
      <c r="C144" s="23">
        <f t="shared" si="4"/>
        <v>212</v>
      </c>
      <c r="H144" s="22" t="str">
        <f t="shared" si="5"/>
        <v/>
      </c>
    </row>
    <row r="145" spans="3:8" x14ac:dyDescent="0.25">
      <c r="C145" s="23">
        <f t="shared" si="4"/>
        <v>213</v>
      </c>
      <c r="H145" s="22" t="str">
        <f t="shared" si="5"/>
        <v/>
      </c>
    </row>
    <row r="146" spans="3:8" x14ac:dyDescent="0.25">
      <c r="C146" s="23">
        <f t="shared" si="4"/>
        <v>214</v>
      </c>
      <c r="H146" s="22" t="str">
        <f t="shared" si="5"/>
        <v/>
      </c>
    </row>
    <row r="147" spans="3:8" x14ac:dyDescent="0.25">
      <c r="C147" s="23">
        <f t="shared" si="4"/>
        <v>215</v>
      </c>
      <c r="H147" s="22" t="str">
        <f t="shared" si="5"/>
        <v/>
      </c>
    </row>
    <row r="148" spans="3:8" x14ac:dyDescent="0.25">
      <c r="C148" s="23">
        <f t="shared" si="4"/>
        <v>216</v>
      </c>
      <c r="H148" s="22" t="str">
        <f t="shared" si="5"/>
        <v/>
      </c>
    </row>
    <row r="149" spans="3:8" x14ac:dyDescent="0.25">
      <c r="C149" s="23">
        <f t="shared" si="4"/>
        <v>217</v>
      </c>
      <c r="H149" s="22" t="str">
        <f t="shared" si="5"/>
        <v/>
      </c>
    </row>
    <row r="150" spans="3:8" x14ac:dyDescent="0.25">
      <c r="C150" s="23">
        <f t="shared" si="4"/>
        <v>218</v>
      </c>
      <c r="H150" s="22" t="str">
        <f t="shared" si="5"/>
        <v/>
      </c>
    </row>
    <row r="151" spans="3:8" x14ac:dyDescent="0.25">
      <c r="C151" s="23">
        <f t="shared" si="4"/>
        <v>219</v>
      </c>
      <c r="H151" s="22" t="str">
        <f t="shared" si="5"/>
        <v/>
      </c>
    </row>
    <row r="152" spans="3:8" x14ac:dyDescent="0.25">
      <c r="C152" s="23">
        <f t="shared" si="4"/>
        <v>220</v>
      </c>
      <c r="H152" s="22" t="str">
        <f t="shared" si="5"/>
        <v/>
      </c>
    </row>
    <row r="153" spans="3:8" x14ac:dyDescent="0.25">
      <c r="C153" s="23">
        <f t="shared" si="4"/>
        <v>221</v>
      </c>
      <c r="H153" s="22" t="str">
        <f t="shared" si="5"/>
        <v/>
      </c>
    </row>
    <row r="154" spans="3:8" x14ac:dyDescent="0.25">
      <c r="C154" s="23">
        <f t="shared" si="4"/>
        <v>222</v>
      </c>
      <c r="H154" s="22" t="str">
        <f t="shared" si="5"/>
        <v/>
      </c>
    </row>
    <row r="155" spans="3:8" x14ac:dyDescent="0.25">
      <c r="C155" s="23">
        <f t="shared" si="4"/>
        <v>223</v>
      </c>
      <c r="H155" s="22" t="str">
        <f t="shared" si="5"/>
        <v/>
      </c>
    </row>
    <row r="156" spans="3:8" x14ac:dyDescent="0.25">
      <c r="C156" s="23">
        <f t="shared" si="4"/>
        <v>224</v>
      </c>
      <c r="H156" s="22" t="str">
        <f t="shared" si="5"/>
        <v/>
      </c>
    </row>
    <row r="157" spans="3:8" x14ac:dyDescent="0.25">
      <c r="C157" s="23">
        <f t="shared" si="4"/>
        <v>225</v>
      </c>
      <c r="H157" s="22" t="str">
        <f t="shared" si="5"/>
        <v/>
      </c>
    </row>
    <row r="158" spans="3:8" x14ac:dyDescent="0.25">
      <c r="C158" s="23">
        <f t="shared" si="4"/>
        <v>226</v>
      </c>
      <c r="H158" s="22" t="str">
        <f t="shared" si="5"/>
        <v/>
      </c>
    </row>
    <row r="159" spans="3:8" x14ac:dyDescent="0.25">
      <c r="C159" s="23">
        <f t="shared" si="4"/>
        <v>227</v>
      </c>
      <c r="H159" s="22" t="str">
        <f t="shared" si="5"/>
        <v/>
      </c>
    </row>
    <row r="160" spans="3:8" x14ac:dyDescent="0.25">
      <c r="C160" s="23">
        <f t="shared" si="4"/>
        <v>228</v>
      </c>
      <c r="H160" s="22" t="str">
        <f t="shared" si="5"/>
        <v/>
      </c>
    </row>
    <row r="161" spans="3:8" x14ac:dyDescent="0.25">
      <c r="C161" s="23">
        <f t="shared" si="4"/>
        <v>229</v>
      </c>
      <c r="H161" s="22" t="str">
        <f t="shared" si="5"/>
        <v/>
      </c>
    </row>
    <row r="162" spans="3:8" x14ac:dyDescent="0.25">
      <c r="C162" s="23">
        <f t="shared" si="4"/>
        <v>230</v>
      </c>
      <c r="H162" s="22" t="str">
        <f t="shared" si="5"/>
        <v/>
      </c>
    </row>
    <row r="163" spans="3:8" x14ac:dyDescent="0.25">
      <c r="C163" s="23">
        <f t="shared" si="4"/>
        <v>231</v>
      </c>
      <c r="H163" s="22" t="str">
        <f t="shared" si="5"/>
        <v/>
      </c>
    </row>
    <row r="164" spans="3:8" x14ac:dyDescent="0.25">
      <c r="C164" s="23">
        <f t="shared" si="4"/>
        <v>232</v>
      </c>
      <c r="H164" s="22" t="str">
        <f t="shared" si="5"/>
        <v/>
      </c>
    </row>
    <row r="165" spans="3:8" x14ac:dyDescent="0.25">
      <c r="C165" s="23">
        <f t="shared" si="4"/>
        <v>233</v>
      </c>
      <c r="H165" s="22" t="str">
        <f t="shared" si="5"/>
        <v/>
      </c>
    </row>
    <row r="166" spans="3:8" x14ac:dyDescent="0.25">
      <c r="C166" s="23">
        <f t="shared" si="4"/>
        <v>234</v>
      </c>
      <c r="H166" s="22" t="str">
        <f t="shared" si="5"/>
        <v/>
      </c>
    </row>
    <row r="167" spans="3:8" x14ac:dyDescent="0.25">
      <c r="C167" s="23">
        <f t="shared" si="4"/>
        <v>235</v>
      </c>
      <c r="H167" s="22" t="str">
        <f t="shared" si="5"/>
        <v/>
      </c>
    </row>
    <row r="168" spans="3:8" x14ac:dyDescent="0.25">
      <c r="C168" s="23">
        <f t="shared" si="4"/>
        <v>236</v>
      </c>
      <c r="H168" s="22" t="str">
        <f t="shared" si="5"/>
        <v/>
      </c>
    </row>
    <row r="169" spans="3:8" x14ac:dyDescent="0.25">
      <c r="C169" s="23">
        <f t="shared" si="4"/>
        <v>237</v>
      </c>
      <c r="H169" s="22" t="str">
        <f t="shared" si="5"/>
        <v/>
      </c>
    </row>
    <row r="170" spans="3:8" x14ac:dyDescent="0.25">
      <c r="C170" s="23">
        <f t="shared" si="4"/>
        <v>238</v>
      </c>
      <c r="H170" s="22" t="str">
        <f t="shared" si="5"/>
        <v/>
      </c>
    </row>
    <row r="171" spans="3:8" x14ac:dyDescent="0.25">
      <c r="C171" s="23">
        <f t="shared" si="4"/>
        <v>239</v>
      </c>
      <c r="H171" s="22" t="str">
        <f t="shared" si="5"/>
        <v/>
      </c>
    </row>
    <row r="172" spans="3:8" x14ac:dyDescent="0.25">
      <c r="C172" s="23">
        <f t="shared" si="4"/>
        <v>240</v>
      </c>
      <c r="H172" s="22" t="str">
        <f t="shared" si="5"/>
        <v/>
      </c>
    </row>
    <row r="173" spans="3:8" x14ac:dyDescent="0.25">
      <c r="C173" s="23">
        <f t="shared" si="4"/>
        <v>241</v>
      </c>
      <c r="H173" s="22" t="str">
        <f t="shared" si="5"/>
        <v/>
      </c>
    </row>
    <row r="174" spans="3:8" x14ac:dyDescent="0.25">
      <c r="C174" s="23">
        <f t="shared" si="4"/>
        <v>242</v>
      </c>
      <c r="H174" s="22" t="str">
        <f t="shared" si="5"/>
        <v/>
      </c>
    </row>
    <row r="175" spans="3:8" x14ac:dyDescent="0.25">
      <c r="C175" s="23">
        <f t="shared" si="4"/>
        <v>243</v>
      </c>
      <c r="H175" s="22" t="str">
        <f t="shared" si="5"/>
        <v/>
      </c>
    </row>
    <row r="176" spans="3:8" x14ac:dyDescent="0.25">
      <c r="C176" s="23">
        <f t="shared" si="4"/>
        <v>244</v>
      </c>
      <c r="H176" s="22" t="str">
        <f t="shared" si="5"/>
        <v/>
      </c>
    </row>
    <row r="177" spans="3:8" x14ac:dyDescent="0.25">
      <c r="C177" s="23">
        <f t="shared" si="4"/>
        <v>245</v>
      </c>
      <c r="H177" s="22" t="str">
        <f t="shared" si="5"/>
        <v/>
      </c>
    </row>
    <row r="178" spans="3:8" x14ac:dyDescent="0.25">
      <c r="C178" s="23">
        <f t="shared" si="4"/>
        <v>246</v>
      </c>
      <c r="H178" s="22" t="str">
        <f t="shared" si="5"/>
        <v/>
      </c>
    </row>
    <row r="179" spans="3:8" x14ac:dyDescent="0.25">
      <c r="C179" s="23">
        <f t="shared" si="4"/>
        <v>247</v>
      </c>
      <c r="H179" s="22" t="str">
        <f t="shared" si="5"/>
        <v/>
      </c>
    </row>
    <row r="180" spans="3:8" x14ac:dyDescent="0.25">
      <c r="C180" s="23">
        <f t="shared" si="4"/>
        <v>248</v>
      </c>
      <c r="H180" s="22" t="str">
        <f t="shared" si="5"/>
        <v/>
      </c>
    </row>
    <row r="181" spans="3:8" x14ac:dyDescent="0.25">
      <c r="C181" s="23">
        <f t="shared" si="4"/>
        <v>249</v>
      </c>
      <c r="H181" s="22" t="str">
        <f t="shared" si="5"/>
        <v/>
      </c>
    </row>
    <row r="182" spans="3:8" x14ac:dyDescent="0.25">
      <c r="C182" s="23">
        <f t="shared" si="4"/>
        <v>250</v>
      </c>
      <c r="H182" s="22" t="str">
        <f t="shared" si="5"/>
        <v/>
      </c>
    </row>
    <row r="183" spans="3:8" x14ac:dyDescent="0.25">
      <c r="C183" s="23">
        <f t="shared" si="4"/>
        <v>251</v>
      </c>
      <c r="H183" s="22" t="str">
        <f t="shared" si="5"/>
        <v/>
      </c>
    </row>
    <row r="184" spans="3:8" x14ac:dyDescent="0.25">
      <c r="C184" s="23">
        <f t="shared" si="4"/>
        <v>252</v>
      </c>
      <c r="H184" s="22" t="str">
        <f t="shared" si="5"/>
        <v/>
      </c>
    </row>
    <row r="185" spans="3:8" x14ac:dyDescent="0.25">
      <c r="C185" s="23">
        <f t="shared" si="4"/>
        <v>253</v>
      </c>
      <c r="H185" s="22" t="str">
        <f t="shared" si="5"/>
        <v/>
      </c>
    </row>
    <row r="186" spans="3:8" x14ac:dyDescent="0.25">
      <c r="C186" s="23">
        <f t="shared" si="4"/>
        <v>254</v>
      </c>
      <c r="H186" s="22" t="str">
        <f t="shared" si="5"/>
        <v/>
      </c>
    </row>
    <row r="187" spans="3:8" x14ac:dyDescent="0.25">
      <c r="C187" s="23">
        <f t="shared" si="4"/>
        <v>255</v>
      </c>
      <c r="H187" s="22" t="str">
        <f t="shared" si="5"/>
        <v/>
      </c>
    </row>
    <row r="188" spans="3:8" x14ac:dyDescent="0.25">
      <c r="C188" s="23">
        <f t="shared" si="4"/>
        <v>256</v>
      </c>
      <c r="H188" s="22" t="str">
        <f t="shared" si="5"/>
        <v/>
      </c>
    </row>
    <row r="189" spans="3:8" x14ac:dyDescent="0.25">
      <c r="C189" s="23">
        <f t="shared" si="4"/>
        <v>257</v>
      </c>
      <c r="H189" s="22" t="str">
        <f t="shared" si="5"/>
        <v/>
      </c>
    </row>
    <row r="190" spans="3:8" x14ac:dyDescent="0.25">
      <c r="C190" s="23">
        <f t="shared" si="4"/>
        <v>258</v>
      </c>
      <c r="H190" s="22" t="str">
        <f t="shared" si="5"/>
        <v/>
      </c>
    </row>
    <row r="191" spans="3:8" x14ac:dyDescent="0.25">
      <c r="C191" s="23">
        <f t="shared" si="4"/>
        <v>259</v>
      </c>
      <c r="H191" s="22" t="str">
        <f t="shared" si="5"/>
        <v/>
      </c>
    </row>
    <row r="192" spans="3:8" x14ac:dyDescent="0.25">
      <c r="C192" s="23">
        <f t="shared" si="4"/>
        <v>260</v>
      </c>
      <c r="H192" s="22" t="str">
        <f t="shared" si="5"/>
        <v/>
      </c>
    </row>
    <row r="193" spans="3:8" x14ac:dyDescent="0.25">
      <c r="C193" s="23">
        <f t="shared" si="4"/>
        <v>261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3 Tasks'!G:G,'Phase 3 Tasks'!D:D,A2)</f>
        <v>0</v>
      </c>
      <c r="C2" s="5">
        <f>SUMIFS('Phase 3 Tasks'!F:F,'Phase 3 Tasks'!D:D,A2)</f>
        <v>0</v>
      </c>
      <c r="D2" s="11" t="str">
        <f>IF(C2+B2&gt;0,B2/(B2+C2),"")</f>
        <v/>
      </c>
      <c r="G2" s="5">
        <f>SUM(B:B)</f>
        <v>0</v>
      </c>
      <c r="H2" s="5">
        <f>SUM(C:C)</f>
        <v>56</v>
      </c>
      <c r="I2" s="6">
        <f>IF(H2+G2&gt;0,G2/(G2+H2),"")</f>
        <v>0</v>
      </c>
      <c r="K2" s="16">
        <v>42649</v>
      </c>
      <c r="L2" s="16">
        <f ca="1">TODAY()</f>
        <v>42633</v>
      </c>
      <c r="M2" s="16">
        <v>42713</v>
      </c>
      <c r="N2" s="5">
        <f ca="1">L2-K2</f>
        <v>-16</v>
      </c>
      <c r="O2" s="5">
        <f ca="1">M2-L2</f>
        <v>80</v>
      </c>
      <c r="P2" s="28">
        <f ca="1">IF(N2&gt;0,N2/(N2+O2),0)</f>
        <v>0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102</v>
      </c>
      <c r="B3" s="5">
        <f>SUMIFS('Phase 3 Tasks'!G:G,'Phase 3 Tasks'!D:D,A3)</f>
        <v>0</v>
      </c>
      <c r="C3" s="5">
        <f>SUMIFS('Phase 3 Tasks'!F:F,'Phase 3 Tasks'!D:D,A3)</f>
        <v>12</v>
      </c>
      <c r="D3" s="11">
        <f t="shared" ref="D3:D65" si="0">IF(C3+B3&gt;0,B3/(B3+C3),"")</f>
        <v>0</v>
      </c>
    </row>
    <row r="4" spans="1:18" x14ac:dyDescent="0.25">
      <c r="A4" s="3" t="s">
        <v>103</v>
      </c>
      <c r="B4" s="5">
        <f>SUMIFS('Phase 3 Tasks'!G:G,'Phase 3 Tasks'!D:D,A4)</f>
        <v>0</v>
      </c>
      <c r="C4" s="5">
        <f>SUMIFS('Phase 3 Tasks'!F:F,'Phase 3 Tasks'!D:D,A4)</f>
        <v>25</v>
      </c>
      <c r="D4" s="11">
        <f t="shared" si="0"/>
        <v>0</v>
      </c>
    </row>
    <row r="5" spans="1:18" x14ac:dyDescent="0.25">
      <c r="A5" s="3" t="s">
        <v>104</v>
      </c>
      <c r="B5" s="5">
        <f>SUMIFS('Phase 3 Tasks'!G:G,'Phase 3 Tasks'!D:D,A5)</f>
        <v>0</v>
      </c>
      <c r="C5" s="5">
        <f>SUMIFS('Phase 3 Tasks'!F:F,'Phase 3 Tasks'!D:D,A5)</f>
        <v>8</v>
      </c>
      <c r="D5" s="11">
        <f t="shared" si="0"/>
        <v>0</v>
      </c>
    </row>
    <row r="6" spans="1:18" x14ac:dyDescent="0.25">
      <c r="A6" s="3" t="s">
        <v>105</v>
      </c>
      <c r="B6" s="5">
        <f>SUMIFS('Phase 3 Tasks'!G:G,'Phase 3 Tasks'!D:D,A6)</f>
        <v>0</v>
      </c>
      <c r="C6" s="5">
        <f>SUMIFS('Phase 3 Tasks'!F:F,'Phase 3 Tasks'!D:D,A6)</f>
        <v>6</v>
      </c>
      <c r="D6" s="11">
        <f t="shared" si="0"/>
        <v>0</v>
      </c>
    </row>
    <row r="7" spans="1:18" x14ac:dyDescent="0.25">
      <c r="A7" s="3" t="s">
        <v>106</v>
      </c>
      <c r="B7" s="5">
        <f>SUMIFS('Phase 3 Tasks'!G:G,'Phase 3 Tasks'!D:D,A7)</f>
        <v>0</v>
      </c>
      <c r="C7" s="5">
        <f>SUMIFS('Phase 3 Tasks'!F:F,'Phase 3 Tasks'!D:D,A7)</f>
        <v>1</v>
      </c>
      <c r="D7" s="11">
        <f t="shared" si="0"/>
        <v>0</v>
      </c>
    </row>
    <row r="8" spans="1:18" x14ac:dyDescent="0.25">
      <c r="A8" s="3" t="s">
        <v>21</v>
      </c>
      <c r="B8" s="5">
        <f>SUMIFS('Phase 3 Tasks'!G:G,'Phase 3 Tasks'!D:D,A8)</f>
        <v>0</v>
      </c>
      <c r="C8" s="5">
        <f>SUMIFS('Phase 3 Tasks'!F:F,'Phase 3 Tasks'!D:D,A8)</f>
        <v>4</v>
      </c>
      <c r="D8" s="11">
        <f t="shared" si="0"/>
        <v>0</v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ref="D66:D129" si="1">IF(C66+B66&gt;0,B66/(B66+C66),"")</f>
        <v/>
      </c>
    </row>
    <row r="67" spans="4:4" x14ac:dyDescent="0.25">
      <c r="D67" s="11" t="str">
        <f t="shared" si="1"/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ref="D130:D170" si="2">IF(C130+B130&gt;0,B130/(B130+C130),"")</f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4" t="str">
        <f t="shared" ref="D171:D234" si="3">IF(C171&gt;0,B171/(B171+C171),"")</f>
        <v/>
      </c>
    </row>
    <row r="172" spans="4:4" x14ac:dyDescent="0.25">
      <c r="D172" s="4" t="str">
        <f t="shared" si="3"/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si="3"/>
        <v/>
      </c>
    </row>
    <row r="205" spans="4:4" x14ac:dyDescent="0.25">
      <c r="D205" s="4" t="str">
        <f t="shared" si="3"/>
        <v/>
      </c>
    </row>
    <row r="206" spans="4:4" x14ac:dyDescent="0.25">
      <c r="D206" s="4" t="str">
        <f t="shared" si="3"/>
        <v/>
      </c>
    </row>
    <row r="207" spans="4:4" x14ac:dyDescent="0.25">
      <c r="D207" s="4" t="str">
        <f t="shared" si="3"/>
        <v/>
      </c>
    </row>
    <row r="208" spans="4:4" x14ac:dyDescent="0.25">
      <c r="D208" s="4" t="str">
        <f t="shared" si="3"/>
        <v/>
      </c>
    </row>
    <row r="209" spans="4:4" x14ac:dyDescent="0.25">
      <c r="D209" s="4" t="str">
        <f t="shared" si="3"/>
        <v/>
      </c>
    </row>
    <row r="210" spans="4:4" x14ac:dyDescent="0.25">
      <c r="D210" s="4" t="str">
        <f t="shared" si="3"/>
        <v/>
      </c>
    </row>
    <row r="211" spans="4:4" x14ac:dyDescent="0.25">
      <c r="D211" s="4" t="str">
        <f t="shared" si="3"/>
        <v/>
      </c>
    </row>
    <row r="212" spans="4:4" x14ac:dyDescent="0.25">
      <c r="D212" s="4" t="str">
        <f t="shared" si="3"/>
        <v/>
      </c>
    </row>
    <row r="213" spans="4:4" x14ac:dyDescent="0.25">
      <c r="D213" s="4" t="str">
        <f t="shared" si="3"/>
        <v/>
      </c>
    </row>
    <row r="214" spans="4:4" x14ac:dyDescent="0.25">
      <c r="D214" s="4" t="str">
        <f t="shared" si="3"/>
        <v/>
      </c>
    </row>
    <row r="215" spans="4:4" x14ac:dyDescent="0.25">
      <c r="D215" s="4" t="str">
        <f t="shared" si="3"/>
        <v/>
      </c>
    </row>
    <row r="216" spans="4:4" x14ac:dyDescent="0.25">
      <c r="D216" s="4" t="str">
        <f t="shared" si="3"/>
        <v/>
      </c>
    </row>
    <row r="217" spans="4:4" x14ac:dyDescent="0.25">
      <c r="D217" s="4" t="str">
        <f t="shared" si="3"/>
        <v/>
      </c>
    </row>
    <row r="218" spans="4:4" x14ac:dyDescent="0.25">
      <c r="D218" s="4" t="str">
        <f t="shared" si="3"/>
        <v/>
      </c>
    </row>
    <row r="219" spans="4:4" x14ac:dyDescent="0.25">
      <c r="D219" s="4" t="str">
        <f t="shared" si="3"/>
        <v/>
      </c>
    </row>
    <row r="220" spans="4:4" x14ac:dyDescent="0.25">
      <c r="D220" s="4" t="str">
        <f t="shared" si="3"/>
        <v/>
      </c>
    </row>
    <row r="221" spans="4:4" x14ac:dyDescent="0.25">
      <c r="D221" s="4" t="str">
        <f t="shared" si="3"/>
        <v/>
      </c>
    </row>
    <row r="222" spans="4:4" x14ac:dyDescent="0.25">
      <c r="D222" s="4" t="str">
        <f t="shared" si="3"/>
        <v/>
      </c>
    </row>
    <row r="223" spans="4:4" x14ac:dyDescent="0.25">
      <c r="D223" s="4" t="str">
        <f t="shared" si="3"/>
        <v/>
      </c>
    </row>
    <row r="224" spans="4:4" x14ac:dyDescent="0.25">
      <c r="D224" s="4" t="str">
        <f t="shared" si="3"/>
        <v/>
      </c>
    </row>
    <row r="225" spans="4:4" x14ac:dyDescent="0.25">
      <c r="D225" s="4" t="str">
        <f t="shared" si="3"/>
        <v/>
      </c>
    </row>
    <row r="226" spans="4:4" x14ac:dyDescent="0.25">
      <c r="D226" s="4" t="str">
        <f t="shared" si="3"/>
        <v/>
      </c>
    </row>
    <row r="227" spans="4:4" x14ac:dyDescent="0.25">
      <c r="D227" s="4" t="str">
        <f t="shared" si="3"/>
        <v/>
      </c>
    </row>
    <row r="228" spans="4:4" x14ac:dyDescent="0.25">
      <c r="D228" s="4" t="str">
        <f t="shared" si="3"/>
        <v/>
      </c>
    </row>
    <row r="229" spans="4:4" x14ac:dyDescent="0.25">
      <c r="D229" s="4" t="str">
        <f t="shared" si="3"/>
        <v/>
      </c>
    </row>
    <row r="230" spans="4:4" x14ac:dyDescent="0.25">
      <c r="D230" s="4" t="str">
        <f t="shared" si="3"/>
        <v/>
      </c>
    </row>
    <row r="231" spans="4:4" x14ac:dyDescent="0.25">
      <c r="D231" s="4" t="str">
        <f t="shared" si="3"/>
        <v/>
      </c>
    </row>
    <row r="232" spans="4:4" x14ac:dyDescent="0.25">
      <c r="D232" s="4" t="str">
        <f t="shared" si="3"/>
        <v/>
      </c>
    </row>
    <row r="233" spans="4:4" x14ac:dyDescent="0.25">
      <c r="D233" s="4" t="str">
        <f t="shared" si="3"/>
        <v/>
      </c>
    </row>
    <row r="234" spans="4:4" x14ac:dyDescent="0.25">
      <c r="D234" s="4" t="str">
        <f t="shared" si="3"/>
        <v/>
      </c>
    </row>
    <row r="235" spans="4:4" x14ac:dyDescent="0.25">
      <c r="D235" s="4" t="str">
        <f t="shared" ref="D235:D288" si="4">IF(C235&gt;0,B235/(B235+C235),"")</f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si="4"/>
        <v/>
      </c>
    </row>
    <row r="238" spans="4:4" x14ac:dyDescent="0.25">
      <c r="D238" s="4" t="str">
        <f t="shared" si="4"/>
        <v/>
      </c>
    </row>
    <row r="239" spans="4:4" x14ac:dyDescent="0.25">
      <c r="D239" s="4" t="str">
        <f t="shared" si="4"/>
        <v/>
      </c>
    </row>
    <row r="240" spans="4:4" x14ac:dyDescent="0.25">
      <c r="D240" s="4" t="str">
        <f t="shared" si="4"/>
        <v/>
      </c>
    </row>
    <row r="241" spans="4:4" x14ac:dyDescent="0.25">
      <c r="D241" s="4" t="str">
        <f t="shared" si="4"/>
        <v/>
      </c>
    </row>
    <row r="242" spans="4:4" x14ac:dyDescent="0.25">
      <c r="D242" s="4" t="str">
        <f t="shared" si="4"/>
        <v/>
      </c>
    </row>
    <row r="243" spans="4:4" x14ac:dyDescent="0.25">
      <c r="D243" s="4" t="str">
        <f t="shared" si="4"/>
        <v/>
      </c>
    </row>
    <row r="244" spans="4:4" x14ac:dyDescent="0.25">
      <c r="D244" s="4" t="str">
        <f t="shared" si="4"/>
        <v/>
      </c>
    </row>
    <row r="245" spans="4:4" x14ac:dyDescent="0.25">
      <c r="D245" s="4" t="str">
        <f t="shared" si="4"/>
        <v/>
      </c>
    </row>
    <row r="246" spans="4:4" x14ac:dyDescent="0.25">
      <c r="D246" s="4" t="str">
        <f t="shared" si="4"/>
        <v/>
      </c>
    </row>
    <row r="247" spans="4:4" x14ac:dyDescent="0.25">
      <c r="D247" s="4" t="str">
        <f t="shared" si="4"/>
        <v/>
      </c>
    </row>
    <row r="248" spans="4:4" x14ac:dyDescent="0.25">
      <c r="D248" s="4" t="str">
        <f t="shared" si="4"/>
        <v/>
      </c>
    </row>
    <row r="249" spans="4:4" x14ac:dyDescent="0.25">
      <c r="D249" s="4" t="str">
        <f t="shared" si="4"/>
        <v/>
      </c>
    </row>
    <row r="250" spans="4:4" x14ac:dyDescent="0.25">
      <c r="D250" s="4" t="str">
        <f t="shared" si="4"/>
        <v/>
      </c>
    </row>
    <row r="251" spans="4:4" x14ac:dyDescent="0.25">
      <c r="D251" s="4" t="str">
        <f t="shared" si="4"/>
        <v/>
      </c>
    </row>
    <row r="252" spans="4:4" x14ac:dyDescent="0.25">
      <c r="D252" s="4" t="str">
        <f t="shared" si="4"/>
        <v/>
      </c>
    </row>
    <row r="253" spans="4:4" x14ac:dyDescent="0.25">
      <c r="D253" s="4" t="str">
        <f t="shared" si="4"/>
        <v/>
      </c>
    </row>
    <row r="254" spans="4:4" x14ac:dyDescent="0.25">
      <c r="D254" s="4" t="str">
        <f t="shared" si="4"/>
        <v/>
      </c>
    </row>
    <row r="255" spans="4:4" x14ac:dyDescent="0.25">
      <c r="D255" s="4" t="str">
        <f t="shared" si="4"/>
        <v/>
      </c>
    </row>
    <row r="256" spans="4:4" x14ac:dyDescent="0.25">
      <c r="D256" s="4" t="str">
        <f t="shared" si="4"/>
        <v/>
      </c>
    </row>
    <row r="257" spans="4:4" x14ac:dyDescent="0.25">
      <c r="D257" s="4" t="str">
        <f t="shared" si="4"/>
        <v/>
      </c>
    </row>
    <row r="258" spans="4:4" x14ac:dyDescent="0.25">
      <c r="D258" s="4" t="str">
        <f t="shared" si="4"/>
        <v/>
      </c>
    </row>
    <row r="259" spans="4:4" x14ac:dyDescent="0.25">
      <c r="D259" s="4" t="str">
        <f t="shared" si="4"/>
        <v/>
      </c>
    </row>
    <row r="260" spans="4:4" x14ac:dyDescent="0.25">
      <c r="D260" s="4" t="str">
        <f t="shared" si="4"/>
        <v/>
      </c>
    </row>
    <row r="261" spans="4:4" x14ac:dyDescent="0.25">
      <c r="D261" s="4" t="str">
        <f t="shared" si="4"/>
        <v/>
      </c>
    </row>
    <row r="262" spans="4:4" x14ac:dyDescent="0.25">
      <c r="D262" s="4" t="str">
        <f t="shared" si="4"/>
        <v/>
      </c>
    </row>
    <row r="263" spans="4:4" x14ac:dyDescent="0.25">
      <c r="D263" s="4" t="str">
        <f t="shared" si="4"/>
        <v/>
      </c>
    </row>
    <row r="264" spans="4:4" x14ac:dyDescent="0.25">
      <c r="D264" s="4" t="str">
        <f t="shared" si="4"/>
        <v/>
      </c>
    </row>
    <row r="265" spans="4:4" x14ac:dyDescent="0.25">
      <c r="D265" s="4" t="str">
        <f t="shared" si="4"/>
        <v/>
      </c>
    </row>
    <row r="266" spans="4:4" x14ac:dyDescent="0.25">
      <c r="D266" s="4" t="str">
        <f t="shared" si="4"/>
        <v/>
      </c>
    </row>
    <row r="267" spans="4:4" x14ac:dyDescent="0.25">
      <c r="D267" s="4" t="str">
        <f t="shared" si="4"/>
        <v/>
      </c>
    </row>
    <row r="268" spans="4:4" x14ac:dyDescent="0.25">
      <c r="D268" s="4" t="str">
        <f t="shared" si="4"/>
        <v/>
      </c>
    </row>
    <row r="269" spans="4:4" x14ac:dyDescent="0.25">
      <c r="D269" s="4" t="str">
        <f t="shared" si="4"/>
        <v/>
      </c>
    </row>
    <row r="270" spans="4:4" x14ac:dyDescent="0.25">
      <c r="D270" s="4" t="str">
        <f t="shared" si="4"/>
        <v/>
      </c>
    </row>
    <row r="271" spans="4:4" x14ac:dyDescent="0.25">
      <c r="D271" s="4" t="str">
        <f t="shared" si="4"/>
        <v/>
      </c>
    </row>
    <row r="272" spans="4:4" x14ac:dyDescent="0.25">
      <c r="D272" s="4" t="str">
        <f t="shared" si="4"/>
        <v/>
      </c>
    </row>
    <row r="273" spans="4:4" x14ac:dyDescent="0.25">
      <c r="D273" s="4" t="str">
        <f t="shared" si="4"/>
        <v/>
      </c>
    </row>
    <row r="274" spans="4:4" x14ac:dyDescent="0.25">
      <c r="D274" s="4" t="str">
        <f t="shared" si="4"/>
        <v/>
      </c>
    </row>
    <row r="275" spans="4:4" x14ac:dyDescent="0.25">
      <c r="D275" s="4" t="str">
        <f t="shared" si="4"/>
        <v/>
      </c>
    </row>
    <row r="276" spans="4:4" x14ac:dyDescent="0.25">
      <c r="D276" s="4" t="str">
        <f t="shared" si="4"/>
        <v/>
      </c>
    </row>
    <row r="277" spans="4:4" x14ac:dyDescent="0.25">
      <c r="D277" s="4" t="str">
        <f t="shared" si="4"/>
        <v/>
      </c>
    </row>
    <row r="278" spans="4:4" x14ac:dyDescent="0.25">
      <c r="D278" s="4" t="str">
        <f t="shared" si="4"/>
        <v/>
      </c>
    </row>
    <row r="279" spans="4:4" x14ac:dyDescent="0.25">
      <c r="D279" s="4" t="str">
        <f t="shared" si="4"/>
        <v/>
      </c>
    </row>
    <row r="280" spans="4:4" x14ac:dyDescent="0.25">
      <c r="D280" s="4" t="str">
        <f t="shared" si="4"/>
        <v/>
      </c>
    </row>
    <row r="281" spans="4:4" x14ac:dyDescent="0.25">
      <c r="D281" s="4" t="str">
        <f t="shared" si="4"/>
        <v/>
      </c>
    </row>
    <row r="282" spans="4:4" x14ac:dyDescent="0.25">
      <c r="D282" s="4" t="str">
        <f t="shared" si="4"/>
        <v/>
      </c>
    </row>
    <row r="283" spans="4:4" x14ac:dyDescent="0.25">
      <c r="D283" s="4" t="str">
        <f t="shared" si="4"/>
        <v/>
      </c>
    </row>
    <row r="284" spans="4:4" x14ac:dyDescent="0.25">
      <c r="D284" s="4" t="str">
        <f t="shared" si="4"/>
        <v/>
      </c>
    </row>
    <row r="285" spans="4:4" x14ac:dyDescent="0.25">
      <c r="D285" s="4" t="str">
        <f t="shared" si="4"/>
        <v/>
      </c>
    </row>
    <row r="286" spans="4:4" x14ac:dyDescent="0.25">
      <c r="D286" s="4" t="str">
        <f t="shared" si="4"/>
        <v/>
      </c>
    </row>
    <row r="287" spans="4:4" x14ac:dyDescent="0.25">
      <c r="D287" s="4" t="str">
        <f t="shared" si="4"/>
        <v/>
      </c>
    </row>
    <row r="288" spans="4:4" x14ac:dyDescent="0.25">
      <c r="D288" s="4" t="str">
        <f t="shared" si="4"/>
        <v/>
      </c>
    </row>
  </sheetData>
  <conditionalFormatting sqref="Q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R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L21" sqref="L21"/>
    </sheetView>
  </sheetViews>
  <sheetFormatPr defaultRowHeight="15" x14ac:dyDescent="0.25"/>
  <cols>
    <col min="13" max="15" width="12.7109375" customWidth="1"/>
    <col min="17" max="17" width="10.5703125" bestFit="1" customWidth="1"/>
    <col min="19" max="19" width="16.28515625" customWidth="1"/>
    <col min="21" max="21" width="13.140625" customWidth="1"/>
  </cols>
  <sheetData>
    <row r="1" spans="1:21" ht="15.75" thickBot="1" x14ac:dyDescent="0.3">
      <c r="A1" s="35" t="s">
        <v>112</v>
      </c>
      <c r="B1" s="36"/>
      <c r="C1" s="37"/>
      <c r="E1" s="35" t="s">
        <v>113</v>
      </c>
      <c r="F1" s="36"/>
      <c r="G1" s="37"/>
      <c r="I1" s="35" t="s">
        <v>114</v>
      </c>
      <c r="J1" s="36"/>
      <c r="K1" s="37"/>
      <c r="M1" s="2" t="s">
        <v>49</v>
      </c>
      <c r="N1" s="2" t="s">
        <v>115</v>
      </c>
      <c r="O1" s="2" t="s">
        <v>51</v>
      </c>
      <c r="P1" s="13" t="s">
        <v>48</v>
      </c>
      <c r="Q1" s="13" t="s">
        <v>117</v>
      </c>
      <c r="R1" s="13" t="s">
        <v>52</v>
      </c>
      <c r="S1" s="8" t="s">
        <v>55</v>
      </c>
      <c r="T1" s="13" t="s">
        <v>53</v>
      </c>
      <c r="U1" s="29" t="s">
        <v>56</v>
      </c>
    </row>
    <row r="2" spans="1:21" x14ac:dyDescent="0.25">
      <c r="A2" s="10" t="s">
        <v>38</v>
      </c>
      <c r="B2" s="5" t="s">
        <v>7</v>
      </c>
      <c r="C2" s="34" t="s">
        <v>9</v>
      </c>
      <c r="E2" s="10" t="s">
        <v>38</v>
      </c>
      <c r="F2" s="5" t="s">
        <v>7</v>
      </c>
      <c r="G2" s="34" t="s">
        <v>9</v>
      </c>
      <c r="I2" s="10" t="s">
        <v>38</v>
      </c>
      <c r="J2" s="5" t="s">
        <v>7</v>
      </c>
      <c r="K2" s="34" t="s">
        <v>9</v>
      </c>
      <c r="M2" s="17">
        <v>42527</v>
      </c>
      <c r="N2" s="17">
        <f ca="1">TODAY()</f>
        <v>42633</v>
      </c>
      <c r="O2" s="17">
        <v>42713</v>
      </c>
      <c r="P2" s="5">
        <f ca="1">N2-M2</f>
        <v>106</v>
      </c>
      <c r="Q2" s="5">
        <v>25</v>
      </c>
      <c r="R2" s="5">
        <f ca="1">O2-N2</f>
        <v>80</v>
      </c>
      <c r="S2" s="28">
        <f ca="1">IF(P2&gt;0,(P2-Q2)/(P2+R2-Q2),0)</f>
        <v>0.50310559006211175</v>
      </c>
      <c r="T2" s="6">
        <f ca="1">G10-S2</f>
        <v>-0.18073716900948017</v>
      </c>
      <c r="U2" s="30">
        <f ca="1">T2*(P2+R2-Q2)</f>
        <v>-29.098684210526308</v>
      </c>
    </row>
    <row r="3" spans="1:21" ht="15.75" thickBot="1" x14ac:dyDescent="0.3">
      <c r="A3" s="31">
        <f>'Phase 1 Portfolio'!G2</f>
        <v>42.5</v>
      </c>
      <c r="B3" s="32">
        <f>'Phase 1 Portfolio'!H2</f>
        <v>0</v>
      </c>
      <c r="C3" s="33">
        <f>'Phase 1 Portfolio'!I2</f>
        <v>1</v>
      </c>
      <c r="E3" s="31">
        <f>'Phase 2 Portfolio'!G2</f>
        <v>6.5</v>
      </c>
      <c r="F3" s="32">
        <f>'Phase 2 Portfolio'!H2</f>
        <v>47</v>
      </c>
      <c r="G3" s="33">
        <f>'Phase 2 Portfolio'!I2</f>
        <v>0.12149532710280374</v>
      </c>
      <c r="I3" s="31">
        <f>'Phase 3 Portfolio'!G2</f>
        <v>0</v>
      </c>
      <c r="J3" s="32">
        <f>'Phase 3 Portfolio'!H2</f>
        <v>56</v>
      </c>
      <c r="K3" s="33">
        <f>'Phase 3 Portfolio'!I2</f>
        <v>0</v>
      </c>
    </row>
    <row r="7" spans="1:21" ht="15.75" thickBot="1" x14ac:dyDescent="0.3"/>
    <row r="8" spans="1:21" ht="15.75" thickBot="1" x14ac:dyDescent="0.3">
      <c r="E8" s="35" t="s">
        <v>116</v>
      </c>
      <c r="F8" s="36"/>
      <c r="G8" s="37"/>
    </row>
    <row r="9" spans="1:21" x14ac:dyDescent="0.25">
      <c r="E9" s="10" t="s">
        <v>38</v>
      </c>
      <c r="F9" s="5" t="s">
        <v>7</v>
      </c>
      <c r="G9" s="34" t="s">
        <v>9</v>
      </c>
    </row>
    <row r="10" spans="1:21" ht="15.75" thickBot="1" x14ac:dyDescent="0.3">
      <c r="E10" s="31">
        <f>A3+E3+I3</f>
        <v>49</v>
      </c>
      <c r="F10" s="32">
        <f>B3+F3+J3</f>
        <v>103</v>
      </c>
      <c r="G10" s="33">
        <f>E10/(E10+F10)</f>
        <v>0.32236842105263158</v>
      </c>
    </row>
  </sheetData>
  <mergeCells count="4">
    <mergeCell ref="A1:C1"/>
    <mergeCell ref="E1:G1"/>
    <mergeCell ref="I1:K1"/>
    <mergeCell ref="E8:G8"/>
  </mergeCells>
  <conditionalFormatting sqref="T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Log</vt:lpstr>
      <vt:lpstr>Phase 1 Tasks</vt:lpstr>
      <vt:lpstr>Phase 1 Portfolio</vt:lpstr>
      <vt:lpstr>Phase 2 Tasks</vt:lpstr>
      <vt:lpstr>Phase 2 Portfolio</vt:lpstr>
      <vt:lpstr>Phase 3 Tasks</vt:lpstr>
      <vt:lpstr>Phase 3 Portfolio</vt:lpstr>
      <vt:lpstr>Project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2016-09-21T01:33:24Z</dcterms:modified>
</cp:coreProperties>
</file>