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M:\GitHup_local\databootcamp-homework\Unit1-Excell\"/>
    </mc:Choice>
  </mc:AlternateContent>
  <xr:revisionPtr revIDLastSave="0" documentId="13_ncr:1_{39C4BBE7-9F8F-49AD-8CA0-BB2B17FFF521}" xr6:coauthVersionLast="44" xr6:coauthVersionMax="44" xr10:uidLastSave="{00000000-0000-0000-0000-000000000000}"/>
  <bookViews>
    <workbookView xWindow="-120" yWindow="-120" windowWidth="24240" windowHeight="13140" activeTab="5" xr2:uid="{00000000-000D-0000-FFFF-FFFF00000000}"/>
  </bookViews>
  <sheets>
    <sheet name="Sheet1" sheetId="1" r:id="rId1"/>
    <sheet name="Pivot-Date" sheetId="4" r:id="rId2"/>
    <sheet name="Pivot-Category" sheetId="2" r:id="rId3"/>
    <sheet name="Pivot-Sub-Category" sheetId="3" r:id="rId4"/>
    <sheet name="Bonus" sheetId="5" r:id="rId5"/>
    <sheet name="Bonus_gragh" sheetId="6" r:id="rId6"/>
  </sheets>
  <calcPr calcId="181029" concurrentCalc="0"/>
  <pivotCaches>
    <pivotCache cacheId="0" r:id="rId7"/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G9" i="5"/>
  <c r="C8" i="5"/>
  <c r="C7" i="5"/>
  <c r="C6" i="5"/>
  <c r="C5" i="5"/>
  <c r="C4" i="5"/>
  <c r="C3" i="5"/>
  <c r="C2" i="5"/>
  <c r="B2" i="5"/>
  <c r="B12" i="5"/>
  <c r="B11" i="5"/>
  <c r="B13" i="5"/>
  <c r="B10" i="5"/>
  <c r="B9" i="5"/>
  <c r="E9" i="5"/>
  <c r="B8" i="5"/>
  <c r="E8" i="5"/>
  <c r="B7" i="5"/>
  <c r="E7" i="5"/>
  <c r="G7" i="5"/>
  <c r="B6" i="5"/>
  <c r="B5" i="5"/>
  <c r="B4" i="5"/>
  <c r="B3" i="5"/>
  <c r="H7" i="5"/>
  <c r="G10" i="5"/>
  <c r="F3" i="5"/>
  <c r="G3" i="5"/>
  <c r="H8" i="5"/>
  <c r="H9" i="5"/>
  <c r="H2" i="5"/>
  <c r="F12" i="5"/>
  <c r="G8" i="5"/>
  <c r="H12" i="5"/>
  <c r="E13" i="5"/>
  <c r="G13" i="5"/>
  <c r="E5" i="5"/>
  <c r="F5" i="5"/>
  <c r="F8" i="5"/>
  <c r="E12" i="5"/>
  <c r="G12" i="5"/>
  <c r="E4" i="5"/>
  <c r="G4" i="5"/>
  <c r="F7" i="5"/>
  <c r="E2" i="5"/>
  <c r="F2" i="5"/>
  <c r="E6" i="5"/>
  <c r="H6" i="5"/>
  <c r="F9" i="5"/>
  <c r="E11" i="5"/>
  <c r="G11" i="5"/>
  <c r="E3" i="5"/>
  <c r="H3" i="5"/>
  <c r="E10" i="5"/>
  <c r="H10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5"/>
  <c r="G6" i="5"/>
  <c r="F4" i="5"/>
  <c r="H13" i="5"/>
  <c r="F11" i="5"/>
  <c r="H4" i="5"/>
  <c r="F13" i="5"/>
  <c r="H5" i="5"/>
  <c r="G5" i="5"/>
  <c r="G2" i="5"/>
  <c r="F10" i="5"/>
  <c r="F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63" i="1"/>
</calcChain>
</file>

<file path=xl/sharedStrings.xml><?xml version="1.0" encoding="utf-8"?>
<sst xmlns="http://schemas.openxmlformats.org/spreadsheetml/2006/main" count="33115" uniqueCount="8405">
  <si>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</si>
  <si>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</si>
  <si>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</si>
  <si>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</si>
  <si>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</si>
  <si>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</si>
  <si>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</si>
  <si>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</si>
  <si>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</si>
  <si>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</si>
  <si>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</si>
  <si>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</si>
  <si>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</si>
  <si>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</si>
  <si>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</si>
  <si>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</si>
  <si>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</si>
  <si>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</si>
  <si>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</si>
  <si>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</si>
  <si>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</si>
  <si>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</si>
  <si>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</si>
  <si>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</si>
  <si>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</si>
  <si>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</si>
  <si>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</si>
  <si>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</si>
  <si>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</si>
  <si>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</si>
  <si>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</si>
  <si>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</si>
  <si>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</si>
  <si>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</si>
  <si>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</si>
  <si>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</si>
  <si>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</si>
  <si>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</si>
  <si>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</si>
  <si>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</si>
  <si>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</si>
  <si>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</si>
  <si>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</si>
  <si>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</si>
  <si>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</si>
  <si>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</si>
  <si>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</si>
  <si>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</si>
  <si>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</si>
  <si>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</si>
  <si>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</si>
  <si>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</si>
  <si>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</si>
  <si>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</si>
  <si>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</si>
  <si>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</si>
  <si>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</si>
  <si>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</si>
  <si>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</si>
  <si>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</si>
  <si>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</si>
  <si>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</si>
  <si>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</si>
  <si>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</si>
  <si>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</si>
  <si>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</si>
  <si>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</si>
  <si>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</si>
  <si>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</si>
  <si>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</si>
  <si>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</si>
  <si>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</si>
  <si>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</si>
  <si>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</si>
  <si>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</si>
  <si>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</si>
  <si>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</si>
  <si>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</si>
  <si>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</si>
  <si>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</si>
  <si>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</si>
  <si>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</si>
  <si>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</si>
  <si>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</si>
  <si>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</si>
  <si>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</si>
  <si>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</si>
  <si>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</si>
  <si>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</si>
  <si>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</si>
  <si>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</si>
  <si>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</si>
  <si>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</si>
  <si>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</si>
  <si>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</si>
  <si>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</si>
  <si>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</si>
  <si>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</si>
  <si>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</si>
  <si>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</si>
  <si>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</si>
  <si>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</si>
  <si>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</si>
  <si>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</si>
  <si>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</si>
  <si>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</si>
  <si>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</si>
  <si>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</si>
  <si>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</si>
  <si>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</si>
  <si>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</si>
  <si>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</si>
  <si>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</si>
  <si>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</si>
  <si>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</si>
  <si>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</si>
  <si>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</si>
  <si>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</si>
  <si>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</si>
  <si>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</si>
  <si>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</si>
  <si>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</si>
  <si>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</si>
  <si>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</si>
  <si>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</si>
  <si>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</si>
  <si>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</si>
  <si>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</si>
  <si>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</si>
  <si>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</si>
  <si>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</si>
  <si>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</si>
  <si>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</si>
  <si>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</si>
  <si>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</si>
  <si>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</si>
  <si>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</si>
  <si>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</si>
  <si>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</si>
  <si>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</si>
  <si>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</si>
  <si>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</si>
  <si>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</si>
  <si>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</si>
  <si>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</si>
  <si>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</si>
  <si>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</si>
  <si>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</si>
  <si>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</si>
  <si>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</si>
  <si>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</si>
  <si>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</si>
  <si>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</si>
  <si>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</si>
  <si>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</si>
  <si>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</si>
  <si>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</si>
  <si>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</si>
  <si>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</si>
  <si>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</si>
  <si>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</si>
  <si>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</si>
  <si>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</si>
  <si>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</si>
  <si>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</si>
  <si>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</si>
  <si>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</si>
  <si>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</si>
  <si>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</si>
  <si>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</si>
  <si>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</si>
  <si>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</si>
  <si>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</si>
  <si>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</si>
  <si>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</si>
  <si>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</si>
  <si>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</si>
  <si>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</si>
  <si>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</si>
  <si>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</si>
  <si>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</si>
  <si>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</si>
  <si>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</si>
  <si>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</si>
  <si>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</si>
  <si>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</si>
  <si>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</si>
  <si>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</si>
  <si>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</si>
  <si>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</si>
  <si>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</si>
  <si>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</si>
  <si>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</si>
  <si>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</si>
  <si>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</si>
  <si>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</si>
  <si>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</si>
  <si>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</si>
  <si>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</si>
  <si>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</si>
  <si>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</si>
  <si>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</si>
  <si>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</si>
  <si>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</si>
  <si>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</si>
  <si>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</si>
  <si>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</si>
  <si>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</si>
  <si>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</si>
  <si>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</si>
  <si>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</si>
  <si>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</si>
  <si>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</si>
  <si>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</si>
  <si>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</si>
  <si>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</si>
  <si>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</si>
  <si>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</si>
  <si>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</si>
  <si>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</si>
  <si>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</si>
  <si>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</si>
  <si>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</si>
  <si>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</si>
  <si>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</si>
  <si>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</si>
  <si>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</si>
  <si>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</si>
  <si>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</si>
  <si>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</si>
  <si>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</si>
  <si>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</si>
  <si>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</si>
  <si>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</si>
  <si>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</si>
  <si>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</si>
  <si>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</si>
  <si>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</si>
  <si>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</si>
  <si>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</si>
  <si>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</si>
  <si>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</si>
  <si>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</si>
  <si>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</si>
  <si>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</si>
  <si>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</si>
  <si>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</si>
  <si>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</si>
  <si>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</si>
  <si>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</si>
  <si>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</si>
  <si>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</si>
  <si>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</si>
  <si>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</si>
  <si>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</si>
  <si>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</si>
  <si>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</si>
  <si>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</si>
  <si>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</si>
  <si>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</si>
  <si>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</si>
  <si>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</si>
  <si>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</si>
  <si>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</si>
  <si>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</si>
  <si>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</si>
  <si>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</si>
  <si>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</si>
  <si>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</si>
  <si>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</si>
  <si>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</si>
  <si>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</si>
  <si>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</si>
  <si>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</si>
  <si>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</si>
  <si>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</si>
  <si>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</si>
  <si>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</si>
  <si>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</si>
  <si>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</si>
  <si>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</si>
  <si>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</si>
  <si>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</si>
  <si>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</si>
  <si>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</si>
  <si>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</si>
  <si>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</si>
  <si>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</si>
  <si>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</si>
  <si>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</si>
  <si>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</si>
  <si>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</si>
  <si>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</si>
  <si>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</si>
  <si>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</si>
  <si>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</si>
  <si>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</si>
  <si>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</si>
  <si>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</si>
  <si>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</si>
  <si>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</si>
  <si>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</si>
  <si>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</si>
  <si>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</si>
  <si>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</si>
  <si>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</si>
  <si>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</si>
  <si>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</si>
  <si>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</si>
  <si>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</si>
  <si>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</si>
  <si>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</si>
  <si>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</si>
  <si>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</si>
  <si>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</si>
  <si>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</si>
  <si>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</si>
  <si>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</si>
  <si>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</si>
  <si>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</si>
  <si>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</si>
  <si>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</si>
  <si>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</si>
  <si>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</si>
  <si>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</si>
  <si>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</si>
  <si>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</si>
  <si>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</si>
  <si>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</si>
  <si>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</si>
  <si>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</si>
  <si>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</si>
  <si>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</si>
  <si>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</si>
  <si>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</si>
  <si>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</si>
  <si>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</si>
  <si>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</si>
  <si>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</si>
  <si>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</si>
  <si>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</si>
  <si>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</si>
  <si>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</si>
  <si>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</si>
  <si>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</si>
  <si>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</si>
  <si>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</si>
  <si>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</si>
  <si>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</si>
  <si>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</si>
  <si>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</si>
  <si>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</si>
  <si>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</si>
  <si>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</si>
  <si>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</si>
  <si>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</si>
  <si>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</si>
  <si>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</si>
  <si>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</si>
  <si>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</si>
  <si>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</si>
  <si>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</si>
  <si>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</si>
  <si>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</si>
  <si>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</si>
  <si>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</si>
  <si>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</si>
  <si>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</si>
  <si>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</si>
  <si>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</si>
  <si>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</si>
  <si>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</si>
  <si>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</si>
  <si>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</si>
  <si>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</si>
  <si>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</si>
  <si>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</si>
  <si>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</si>
  <si>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</si>
  <si>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</si>
  <si>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</si>
  <si>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</si>
  <si>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</si>
  <si>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</si>
  <si>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</si>
  <si>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</si>
  <si>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</si>
  <si>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</si>
  <si>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</si>
  <si>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</si>
  <si>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</si>
  <si>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</si>
  <si>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</si>
  <si>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</si>
  <si>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</si>
  <si>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</si>
  <si>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</si>
  <si>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</si>
  <si>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</si>
  <si>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</si>
  <si>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</si>
  <si>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</si>
  <si>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</si>
  <si>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</si>
  <si>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</si>
  <si>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</si>
  <si>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</si>
  <si>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</si>
  <si>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</si>
  <si>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</si>
  <si>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</si>
  <si>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</si>
  <si>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</si>
  <si>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</si>
  <si>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</si>
  <si>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</si>
  <si>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</si>
  <si>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</si>
  <si>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</si>
  <si>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</si>
  <si>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</si>
  <si>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</si>
  <si>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</si>
  <si>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</si>
  <si>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</si>
  <si>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</si>
  <si>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</si>
  <si>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</si>
  <si>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</si>
  <si>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</si>
  <si>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</si>
  <si>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</si>
  <si>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</si>
  <si>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</si>
  <si>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</si>
  <si>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</si>
  <si>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</si>
  <si>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</si>
  <si>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</si>
  <si>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</si>
  <si>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</si>
  <si>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</si>
  <si>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</si>
  <si>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</si>
  <si>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</si>
  <si>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</si>
  <si>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</si>
  <si>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</si>
  <si>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</si>
  <si>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</si>
  <si>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</si>
  <si>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</si>
  <si>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</si>
  <si>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</si>
  <si>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</si>
  <si>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</si>
  <si>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</si>
  <si>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</si>
  <si>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</si>
  <si>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</si>
  <si>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</si>
  <si>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</si>
  <si>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</si>
  <si>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</si>
  <si>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</si>
  <si>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</si>
  <si>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</si>
  <si>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</si>
  <si>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</si>
  <si>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</si>
  <si>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</si>
  <si>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</si>
  <si>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</si>
  <si>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</si>
  <si>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</si>
  <si>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</si>
  <si>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</si>
  <si>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</si>
  <si>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</si>
  <si>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</si>
  <si>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</si>
  <si>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</si>
  <si>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</si>
  <si>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</si>
  <si>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</si>
  <si>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</si>
  <si>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</si>
  <si>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</si>
  <si>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</si>
  <si>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</si>
  <si>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</si>
  <si>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</si>
  <si>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</si>
  <si>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</si>
  <si>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</si>
  <si>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</si>
  <si>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</si>
  <si>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</si>
  <si>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</si>
  <si>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</si>
  <si>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</si>
  <si>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</si>
  <si>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</si>
  <si>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</si>
  <si>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</si>
  <si>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</si>
  <si>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</si>
  <si>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</si>
  <si>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</si>
  <si>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</si>
  <si>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</si>
  <si>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</si>
  <si>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</si>
  <si>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</si>
  <si>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</si>
  <si>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</si>
  <si>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</si>
  <si>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</si>
  <si>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</si>
  <si>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</si>
  <si>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</si>
  <si>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</si>
  <si>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</si>
  <si>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</si>
  <si>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</si>
  <si>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</si>
  <si>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</si>
  <si>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</si>
  <si>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</si>
  <si>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</si>
  <si>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</si>
  <si>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</si>
  <si>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</si>
  <si>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</si>
  <si>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</si>
  <si>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</si>
  <si>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</si>
  <si>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</si>
  <si>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</si>
  <si>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</si>
  <si>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</si>
  <si>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</si>
  <si>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</si>
  <si>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</si>
  <si>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</si>
  <si>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</si>
  <si>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</si>
  <si>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</si>
  <si>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</si>
  <si>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</si>
  <si>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</si>
  <si>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</si>
  <si>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</si>
  <si>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</si>
  <si>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</si>
  <si>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</si>
  <si>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</si>
  <si>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</si>
  <si>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</si>
  <si>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</si>
  <si>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</si>
  <si>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</si>
  <si>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</si>
  <si>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</si>
  <si>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</si>
  <si>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</si>
  <si>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</si>
  <si>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</si>
  <si>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</si>
  <si>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</si>
  <si>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</si>
  <si>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</si>
  <si>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</si>
  <si>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</si>
  <si>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</si>
  <si>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</si>
  <si>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</si>
  <si>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</si>
  <si>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</si>
  <si>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</si>
  <si>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</si>
  <si>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</si>
  <si>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</si>
  <si>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</si>
  <si>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</si>
  <si>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</si>
  <si>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</si>
  <si>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</si>
  <si>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</si>
  <si>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</si>
  <si>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</si>
  <si>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</si>
  <si>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</si>
  <si>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</si>
  <si>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</si>
  <si>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</si>
  <si>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</si>
  <si>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</si>
  <si>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</si>
  <si>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</si>
  <si>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</si>
  <si>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</si>
  <si>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</si>
  <si>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</si>
  <si>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</si>
  <si>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</si>
  <si>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</si>
  <si>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</si>
  <si>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</si>
  <si>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</si>
  <si>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</si>
  <si>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</si>
  <si>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</si>
  <si>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</si>
  <si>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</si>
  <si>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</si>
  <si>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</si>
  <si>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</si>
  <si>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</si>
  <si>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</si>
  <si>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</si>
  <si>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</si>
  <si>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</si>
  <si>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</si>
  <si>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</si>
  <si>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</si>
  <si>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</si>
  <si>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</si>
  <si>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</si>
  <si>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</si>
  <si>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</si>
  <si>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</si>
  <si>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</si>
  <si>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</si>
  <si>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</si>
  <si>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</si>
  <si>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</si>
  <si>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</si>
  <si>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</si>
  <si>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</si>
  <si>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</si>
  <si>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</si>
  <si>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</si>
  <si>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</si>
  <si>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</si>
  <si>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</si>
  <si>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</si>
  <si>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</si>
  <si>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</si>
  <si>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</si>
  <si>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</si>
  <si>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</si>
  <si>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</si>
  <si>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</si>
  <si>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</si>
  <si>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</si>
  <si>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</si>
  <si>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</si>
  <si>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</si>
  <si>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</si>
  <si>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</si>
  <si>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</si>
  <si>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</si>
  <si>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</si>
  <si>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</si>
  <si>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</si>
  <si>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</si>
  <si>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</si>
  <si>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</si>
  <si>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</si>
  <si>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</si>
  <si>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</si>
  <si>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</si>
  <si>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</si>
  <si>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</si>
  <si>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</si>
  <si>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</si>
  <si>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</si>
  <si>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</si>
  <si>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</si>
  <si>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</si>
  <si>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</si>
  <si>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</si>
  <si>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</si>
  <si>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</si>
  <si>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</si>
  <si>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</si>
  <si>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</si>
  <si>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</si>
  <si>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</si>
  <si>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</si>
  <si>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</si>
  <si>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</si>
  <si>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</si>
  <si>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</si>
  <si>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</si>
  <si>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</si>
  <si>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</si>
  <si>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</si>
  <si>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</si>
  <si>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</si>
  <si>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</si>
  <si>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</si>
  <si>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</si>
  <si>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</si>
  <si>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</si>
  <si>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</si>
  <si>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</si>
  <si>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</si>
  <si>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</si>
  <si>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</si>
  <si>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</si>
  <si>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</si>
  <si>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</si>
  <si>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</si>
  <si>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</si>
  <si>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</si>
  <si>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</si>
  <si>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</si>
  <si>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</si>
  <si>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</si>
  <si>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</si>
  <si>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</si>
  <si>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</si>
  <si>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</si>
  <si>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</si>
  <si>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</si>
  <si>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</si>
  <si>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</si>
  <si>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</si>
  <si>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</si>
  <si>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</si>
  <si>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</si>
  <si>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</si>
  <si>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</si>
  <si>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</si>
  <si>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</si>
  <si>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</si>
  <si>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</si>
  <si>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</si>
  <si>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</si>
  <si>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</si>
  <si>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</si>
  <si>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</si>
  <si>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</si>
  <si>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</si>
  <si>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</si>
  <si>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</si>
  <si>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</si>
  <si>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</si>
  <si>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</si>
  <si>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</si>
  <si>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</si>
  <si>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</si>
  <si>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</si>
  <si>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</si>
  <si>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</si>
  <si>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</si>
  <si>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</si>
  <si>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</si>
  <si>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</si>
  <si>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</si>
  <si>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</si>
  <si>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</si>
  <si>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</si>
  <si>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</si>
  <si>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</si>
  <si>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</si>
  <si>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</si>
  <si>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</si>
  <si>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</si>
  <si>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</si>
  <si>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</si>
  <si>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</si>
  <si>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</si>
  <si>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</si>
  <si>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</si>
  <si>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</si>
  <si>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</si>
  <si>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</si>
  <si>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</si>
  <si>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</si>
  <si>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</si>
  <si>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</si>
  <si>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</si>
  <si>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</si>
  <si>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</si>
  <si>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</si>
  <si>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</si>
  <si>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</si>
  <si>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</si>
  <si>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</si>
  <si>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</si>
  <si>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</si>
  <si>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</si>
  <si>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</si>
  <si>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</si>
  <si>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</si>
  <si>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</si>
  <si>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</si>
  <si>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</si>
  <si>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</si>
  <si>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</si>
  <si>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</si>
  <si>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</si>
  <si>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</si>
  <si>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</si>
  <si>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</si>
  <si>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</si>
  <si>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</si>
  <si>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</si>
  <si>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</si>
  <si>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</si>
  <si>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</si>
  <si>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</si>
  <si>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</si>
  <si>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</si>
  <si>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</si>
  <si>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</si>
  <si>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</si>
  <si>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</si>
  <si>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</si>
  <si>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</si>
  <si>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</si>
  <si>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</si>
  <si>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</si>
  <si>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</si>
  <si>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</si>
  <si>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</si>
  <si>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</si>
  <si>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</si>
  <si>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</si>
  <si>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</si>
  <si>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</si>
  <si>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</si>
  <si>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</si>
  <si>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</si>
  <si>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</si>
  <si>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</si>
  <si>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</si>
  <si>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</si>
  <si>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</si>
  <si>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</si>
  <si>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</si>
  <si>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</si>
  <si>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</si>
  <si>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</si>
  <si>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</si>
  <si>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</si>
  <si>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</si>
  <si>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</si>
  <si>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</si>
  <si>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</si>
  <si>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</si>
  <si>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</si>
  <si>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</si>
  <si>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</si>
  <si>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</si>
  <si>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</si>
  <si>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</si>
  <si>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</si>
  <si>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</si>
  <si>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</si>
  <si>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</si>
  <si>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</si>
  <si>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</si>
  <si>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</si>
  <si>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</si>
  <si>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</si>
  <si>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</si>
  <si>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</si>
  <si>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</si>
  <si>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</si>
  <si>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</si>
  <si>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</si>
  <si>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</si>
  <si>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</si>
  <si>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</si>
  <si>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</si>
  <si>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</si>
  <si>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</si>
  <si>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</si>
  <si>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</si>
  <si>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</si>
  <si>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</si>
  <si>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</si>
  <si>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</si>
  <si>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</si>
  <si>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</si>
  <si>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</si>
  <si>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</si>
  <si>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</si>
  <si>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</si>
  <si>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</si>
  <si>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</si>
  <si>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</si>
  <si>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</si>
  <si>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</si>
  <si>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</si>
  <si>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</si>
  <si>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</si>
  <si>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</si>
  <si>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</si>
  <si>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</si>
  <si>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</si>
  <si>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</si>
  <si>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</si>
  <si>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</si>
  <si>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</si>
  <si>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</si>
  <si>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</si>
  <si>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</si>
  <si>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</si>
  <si>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</si>
  <si>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</si>
  <si>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</si>
  <si>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</si>
  <si>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</si>
  <si>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</si>
  <si>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</si>
  <si>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</si>
  <si>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</si>
  <si>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</si>
  <si>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</si>
  <si>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</si>
  <si>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</si>
  <si>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</si>
  <si>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</si>
  <si>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</si>
  <si>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</si>
  <si>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</si>
  <si>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</si>
  <si>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</si>
  <si>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</si>
  <si>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</si>
  <si>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</si>
  <si>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</si>
  <si>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</si>
  <si>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</si>
  <si>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</si>
  <si>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</si>
  <si>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</si>
  <si>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</si>
  <si>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</si>
  <si>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</si>
  <si>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</si>
  <si>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</si>
  <si>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</si>
  <si>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</si>
  <si>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</si>
  <si>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</si>
  <si>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</si>
  <si>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</si>
  <si>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</si>
  <si>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</si>
  <si>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</si>
  <si>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</si>
  <si>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</si>
  <si>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</si>
  <si>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</si>
  <si>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</si>
  <si>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</si>
  <si>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</si>
  <si>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</si>
  <si>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</si>
  <si>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</si>
  <si>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</si>
  <si>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</si>
  <si>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</si>
  <si>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</si>
  <si>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</si>
  <si>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</si>
  <si>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</si>
  <si>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</si>
  <si>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</si>
  <si>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</si>
  <si>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</si>
  <si>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</si>
  <si>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</si>
  <si>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</si>
  <si>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</si>
  <si>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</si>
  <si>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</si>
  <si>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</si>
  <si>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</si>
  <si>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</si>
  <si>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</si>
  <si>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</si>
  <si>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</si>
  <si>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</si>
  <si>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</si>
  <si>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</si>
  <si>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</si>
  <si>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</si>
  <si>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</si>
  <si>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</si>
  <si>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</si>
  <si>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</si>
  <si>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</si>
  <si>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</si>
  <si>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</si>
  <si>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</si>
  <si>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</si>
  <si>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</si>
  <si>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</si>
  <si>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</si>
  <si>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</si>
  <si>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</si>
  <si>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</si>
  <si>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</si>
  <si>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</si>
  <si>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</si>
  <si>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</si>
  <si>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</si>
  <si>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</si>
  <si>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</si>
  <si>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</si>
  <si>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</si>
  <si>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</si>
  <si>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</si>
  <si>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</si>
  <si>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</si>
  <si>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</si>
  <si>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</si>
  <si>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</si>
  <si>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</si>
  <si>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</si>
  <si>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</si>
  <si>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</si>
  <si>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</si>
  <si>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</si>
  <si>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</si>
  <si>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</si>
  <si>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</si>
  <si>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</si>
  <si>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</si>
  <si>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</si>
  <si>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</si>
  <si>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</si>
  <si>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</si>
  <si>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</si>
  <si>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</si>
  <si>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</si>
  <si>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</si>
  <si>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</si>
  <si>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</si>
  <si>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</si>
  <si>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</si>
  <si>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</si>
  <si>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</si>
  <si>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</si>
  <si>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</si>
  <si>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</si>
  <si>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</si>
  <si>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</si>
  <si>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</si>
  <si>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</si>
  <si>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</si>
  <si>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</si>
  <si>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</si>
  <si>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</si>
  <si>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</si>
  <si>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</si>
  <si>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</si>
  <si>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</si>
  <si>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</si>
  <si>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</si>
  <si>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</si>
  <si>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</si>
  <si>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</si>
  <si>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</si>
  <si>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</si>
  <si>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</si>
  <si>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</si>
  <si>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</si>
  <si>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</si>
  <si>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</si>
  <si>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</si>
  <si>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</si>
  <si>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</si>
  <si>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</si>
  <si>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</si>
  <si>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</si>
  <si>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</si>
  <si>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</si>
  <si>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</si>
  <si>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</si>
  <si>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</si>
  <si>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</si>
  <si>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</si>
  <si>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</si>
  <si>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</si>
  <si>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</si>
  <si>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</si>
  <si>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</si>
  <si>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</si>
  <si>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</si>
  <si>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</si>
  <si>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</si>
  <si>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</si>
  <si>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</si>
  <si>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</si>
  <si>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</si>
  <si>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</si>
  <si>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</si>
  <si>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</si>
  <si>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</si>
  <si>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</si>
  <si>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</si>
  <si>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</si>
  <si>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</si>
  <si>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</si>
  <si>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</si>
  <si>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</si>
  <si>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</si>
  <si>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</si>
  <si>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</si>
  <si>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</si>
  <si>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</si>
  <si>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</si>
  <si>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</si>
  <si>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</si>
  <si>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</si>
  <si>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</si>
  <si>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</si>
  <si>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</si>
  <si>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</si>
  <si>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</si>
  <si>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</si>
  <si>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</si>
  <si>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</si>
  <si>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</si>
  <si>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</si>
  <si>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</si>
  <si>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</si>
  <si>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</si>
  <si>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</si>
  <si>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</si>
  <si>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</si>
  <si>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</si>
  <si>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</si>
  <si>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</si>
  <si>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</si>
  <si>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</si>
  <si>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</si>
  <si>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</si>
  <si>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</si>
  <si>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</si>
  <si>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</si>
  <si>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</si>
  <si>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</si>
  <si>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</si>
  <si>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</si>
  <si>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</si>
  <si>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</si>
  <si>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</si>
  <si>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</si>
  <si>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</si>
  <si>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</si>
  <si>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</si>
  <si>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</si>
  <si>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</si>
  <si>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</si>
  <si>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</si>
  <si>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</si>
  <si>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</si>
  <si>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</si>
  <si>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</si>
  <si>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</si>
  <si>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</si>
  <si>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</si>
  <si>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</si>
  <si>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</si>
  <si>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</si>
  <si>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</si>
  <si>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</si>
  <si>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</si>
  <si>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</si>
  <si>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</si>
  <si>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</si>
  <si>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</si>
  <si>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</si>
  <si>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</si>
  <si>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</si>
  <si>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</si>
  <si>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</si>
  <si>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</si>
  <si>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</si>
  <si>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</si>
  <si>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</si>
  <si>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</si>
  <si>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</si>
  <si>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</si>
  <si>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</si>
  <si>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</si>
  <si>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</si>
  <si>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</si>
  <si>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</si>
  <si>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</si>
  <si>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</si>
  <si>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</si>
  <si>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</si>
  <si>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</si>
  <si>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</si>
  <si>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</si>
  <si>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</si>
  <si>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</si>
  <si>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</si>
  <si>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</si>
  <si>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</si>
  <si>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</si>
  <si>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</si>
  <si>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</si>
  <si>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</si>
  <si>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</si>
  <si>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</si>
  <si>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</si>
  <si>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</si>
  <si>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</si>
  <si>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</si>
  <si>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</si>
  <si>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</si>
  <si>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</si>
  <si>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</si>
  <si>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</si>
  <si>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</si>
  <si>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</si>
  <si>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</si>
  <si>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</si>
  <si>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</si>
  <si>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</si>
  <si>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</si>
  <si>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</si>
  <si>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</si>
  <si>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</si>
  <si>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</si>
  <si>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</si>
  <si>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</si>
  <si>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</si>
  <si>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</si>
  <si>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</si>
  <si>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</si>
  <si>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</si>
  <si>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</si>
  <si>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</si>
  <si>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</si>
  <si>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</si>
  <si>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</si>
  <si>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</si>
  <si>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</si>
  <si>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</si>
  <si>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</si>
  <si>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</si>
  <si>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</si>
  <si>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</si>
  <si>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</si>
  <si>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</si>
  <si>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</si>
  <si>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</si>
  <si>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</si>
  <si>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</si>
  <si>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</si>
  <si>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</si>
  <si>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</si>
  <si>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</si>
  <si>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</si>
  <si>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</si>
  <si>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</si>
  <si>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</si>
  <si>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</si>
  <si>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</si>
  <si>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</si>
  <si>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</si>
  <si>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</si>
  <si>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</si>
  <si>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</si>
  <si>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</si>
  <si>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</si>
  <si>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</si>
  <si>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</si>
  <si>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</si>
  <si>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</si>
  <si>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</si>
  <si>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</si>
  <si>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</si>
  <si>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</si>
  <si>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</si>
  <si>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</si>
  <si>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</si>
  <si>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</si>
  <si>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</si>
  <si>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</si>
  <si>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</si>
  <si>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</si>
  <si>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</si>
  <si>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</si>
  <si>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</si>
  <si>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</si>
  <si>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</si>
  <si>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</si>
  <si>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</si>
  <si>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</si>
  <si>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</si>
  <si>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</si>
  <si>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</si>
  <si>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</si>
  <si>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</si>
  <si>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</si>
  <si>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</si>
  <si>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</si>
  <si>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</si>
  <si>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</si>
  <si>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</si>
  <si>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</si>
  <si>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</si>
  <si>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</si>
  <si>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</si>
  <si>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</si>
  <si>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</si>
  <si>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</si>
  <si>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</si>
  <si>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</si>
  <si>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</si>
  <si>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</si>
  <si>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</si>
  <si>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</si>
  <si>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</si>
  <si>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</si>
  <si>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</si>
  <si>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</si>
  <si>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</si>
  <si>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</si>
  <si>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</si>
  <si>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</si>
  <si>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</si>
  <si>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</si>
  <si>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</si>
  <si>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</si>
  <si>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</si>
  <si>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</si>
  <si>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</si>
  <si>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</si>
  <si>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</si>
  <si>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</si>
  <si>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</si>
  <si>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</si>
  <si>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</si>
  <si>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</si>
  <si>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</si>
  <si>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</si>
  <si>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</si>
  <si>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</si>
  <si>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</si>
  <si>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</si>
  <si>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</si>
  <si>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</si>
  <si>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</si>
  <si>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</si>
  <si>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</si>
  <si>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</si>
  <si>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</si>
  <si>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</si>
  <si>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</si>
  <si>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</si>
  <si>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</si>
  <si>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</si>
  <si>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</si>
  <si>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</si>
  <si>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</si>
  <si>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</si>
  <si>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</si>
  <si>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</si>
  <si>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</si>
  <si>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</si>
  <si>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</si>
  <si>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</si>
  <si>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</si>
  <si>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</si>
  <si>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</si>
  <si>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</si>
  <si>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</si>
  <si>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</si>
  <si>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</si>
  <si>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</si>
  <si>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</si>
  <si>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</si>
  <si>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</si>
  <si>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</si>
  <si>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</si>
  <si>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</si>
  <si>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</si>
  <si>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</si>
  <si>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</si>
  <si>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</si>
  <si>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</si>
  <si>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</si>
  <si>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</si>
  <si>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</si>
  <si>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</si>
  <si>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</si>
  <si>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</si>
  <si>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</si>
  <si>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</si>
  <si>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</si>
  <si>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</si>
  <si>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</si>
  <si>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</si>
  <si>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</si>
  <si>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</si>
  <si>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</si>
  <si>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</si>
  <si>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</si>
  <si>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</si>
  <si>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</si>
  <si>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</si>
  <si>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</si>
  <si>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</si>
  <si>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</si>
  <si>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</si>
  <si>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</si>
  <si>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</si>
  <si>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</si>
  <si>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</si>
  <si>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</si>
  <si>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</si>
  <si>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</si>
  <si>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</si>
  <si>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</si>
  <si>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</si>
  <si>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</si>
  <si>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</si>
  <si>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</si>
  <si>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</si>
  <si>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</si>
  <si>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</si>
  <si>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</si>
  <si>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</si>
  <si>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</si>
  <si>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</si>
  <si>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</si>
  <si>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</si>
  <si>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</si>
  <si>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</si>
  <si>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</si>
  <si>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</si>
  <si>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</si>
  <si>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</si>
  <si>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</si>
  <si>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</si>
  <si>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</si>
  <si>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</si>
  <si>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</si>
  <si>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</si>
  <si>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</si>
  <si>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</si>
  <si>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</si>
  <si>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</si>
  <si>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</si>
  <si>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</si>
  <si>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</si>
  <si>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</si>
  <si>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</si>
  <si>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</si>
  <si>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</si>
  <si>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</si>
  <si>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</si>
  <si>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</si>
  <si>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</si>
  <si>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</si>
  <si>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</si>
  <si>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</si>
  <si>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</si>
  <si>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</si>
  <si>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</si>
  <si>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</si>
  <si>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</si>
  <si>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</si>
  <si>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</si>
  <si>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</si>
  <si>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</si>
  <si>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</si>
  <si>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</si>
  <si>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</si>
  <si>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</si>
  <si>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</si>
  <si>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</si>
  <si>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</si>
  <si>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</si>
  <si>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</si>
  <si>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</si>
  <si>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</si>
  <si>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</si>
  <si>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</si>
  <si>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</si>
  <si>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</si>
  <si>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</si>
  <si>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</si>
  <si>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</si>
  <si>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</si>
  <si>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</si>
  <si>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</si>
  <si>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</si>
  <si>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</si>
  <si>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</si>
  <si>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</si>
  <si>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</si>
  <si>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</si>
  <si>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</si>
  <si>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</si>
  <si>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</si>
  <si>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</si>
  <si>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</si>
  <si>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</si>
  <si>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</si>
  <si>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</si>
  <si>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</si>
  <si>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</si>
  <si>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</si>
  <si>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</si>
  <si>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</si>
  <si>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</si>
  <si>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</si>
  <si>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</si>
  <si>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</si>
  <si>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</si>
  <si>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</si>
  <si>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</si>
  <si>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</si>
  <si>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</si>
  <si>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</si>
  <si>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</si>
  <si>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</si>
  <si>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</si>
  <si>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</si>
  <si>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</si>
  <si>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</si>
  <si>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</si>
  <si>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</si>
  <si>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</si>
  <si>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</si>
  <si>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</si>
  <si>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</si>
  <si>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</si>
  <si>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</si>
  <si>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</si>
  <si>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</si>
  <si>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</si>
  <si>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</si>
  <si>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</si>
  <si>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</si>
  <si>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</si>
  <si>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</si>
  <si>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</si>
  <si>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</si>
  <si>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</si>
  <si>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</si>
  <si>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</si>
  <si>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</si>
  <si>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</si>
  <si>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</si>
  <si>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</si>
  <si>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</si>
  <si>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</si>
  <si>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</si>
  <si>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</si>
  <si>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</si>
  <si>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</si>
  <si>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</si>
  <si>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</si>
  <si>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</si>
  <si>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</si>
  <si>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</si>
  <si>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</si>
  <si>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</si>
  <si>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</si>
  <si>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</si>
  <si>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</si>
  <si>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</si>
  <si>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</si>
  <si>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</si>
  <si>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</si>
  <si>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</si>
  <si>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</si>
  <si>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</si>
  <si>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</si>
  <si>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</si>
  <si>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</si>
  <si>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</si>
  <si>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</si>
  <si>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</si>
  <si>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</si>
  <si>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</si>
  <si>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</si>
  <si>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</si>
  <si>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</si>
  <si>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</si>
  <si>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</si>
  <si>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</si>
  <si>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</si>
  <si>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</si>
  <si>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</si>
  <si>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</si>
  <si>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</si>
  <si>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</si>
  <si>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</si>
  <si>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</si>
  <si>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</si>
  <si>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</si>
  <si>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</si>
  <si>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</si>
  <si>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</si>
  <si>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</si>
  <si>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</si>
  <si>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</si>
  <si>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</si>
  <si>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</si>
  <si>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</si>
  <si>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</si>
  <si>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</si>
  <si>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</si>
  <si>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</si>
  <si>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</si>
  <si>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</si>
  <si>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</si>
  <si>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</si>
  <si>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</si>
  <si>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</si>
  <si>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</si>
  <si>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</si>
  <si>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</si>
  <si>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</si>
  <si>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</si>
  <si>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</si>
  <si>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</si>
  <si>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</si>
  <si>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</si>
  <si>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</si>
  <si>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</si>
  <si>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</si>
  <si>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</si>
  <si>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</si>
  <si>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</si>
  <si>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</si>
  <si>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</si>
  <si>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</si>
  <si>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</si>
  <si>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</si>
  <si>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</si>
  <si>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</si>
  <si>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</si>
  <si>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</si>
  <si>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</si>
  <si>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</si>
  <si>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</si>
  <si>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</si>
  <si>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</si>
  <si>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</si>
  <si>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</si>
  <si>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</si>
  <si>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</si>
  <si>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</si>
  <si>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</si>
  <si>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</si>
  <si>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</si>
  <si>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</si>
  <si>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</si>
  <si>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</si>
  <si>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</si>
  <si>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</si>
  <si>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</si>
  <si>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</si>
  <si>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</si>
  <si>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</si>
  <si>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</si>
  <si>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</si>
  <si>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</si>
  <si>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</si>
  <si>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</si>
  <si>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</si>
  <si>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</si>
  <si>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</si>
  <si>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</si>
  <si>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</si>
  <si>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</si>
  <si>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</si>
  <si>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</si>
  <si>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</si>
  <si>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</si>
  <si>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</si>
  <si>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</si>
  <si>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</si>
  <si>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</si>
  <si>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</si>
  <si>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</si>
  <si>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</si>
  <si>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</si>
  <si>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</si>
  <si>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</si>
  <si>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</si>
  <si>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</si>
  <si>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</si>
  <si>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</si>
  <si>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</si>
  <si>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</si>
  <si>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</si>
  <si>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</si>
  <si>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</si>
  <si>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</si>
  <si>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</si>
  <si>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</si>
  <si>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</si>
  <si>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</si>
  <si>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</si>
  <si>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</si>
  <si>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</si>
  <si>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</si>
  <si>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</si>
  <si>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</si>
  <si>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</si>
  <si>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</si>
  <si>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</si>
  <si>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</si>
  <si>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</si>
  <si>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</si>
  <si>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</si>
  <si>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</si>
  <si>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</si>
  <si>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</si>
  <si>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</si>
  <si>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</si>
  <si>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</si>
  <si>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</si>
  <si>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</si>
  <si>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</si>
  <si>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</si>
  <si>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</si>
  <si>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</si>
  <si>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</si>
  <si>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</si>
  <si>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</si>
  <si>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</si>
  <si>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</si>
  <si>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</si>
  <si>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</si>
  <si>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</si>
  <si>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</si>
  <si>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</si>
  <si>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</si>
  <si>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</si>
  <si>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</si>
  <si>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</si>
  <si>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</si>
  <si>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</si>
  <si>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</si>
  <si>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</si>
  <si>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</si>
  <si>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</si>
  <si>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</si>
  <si>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</si>
  <si>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</si>
  <si>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</si>
  <si>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</si>
  <si>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</si>
  <si>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</si>
  <si>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</si>
  <si>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</si>
  <si>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</si>
  <si>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</si>
  <si>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</si>
  <si>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</si>
  <si>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</si>
  <si>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</si>
  <si>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</si>
  <si>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</si>
  <si>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</si>
  <si>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</si>
  <si>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</si>
  <si>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</si>
  <si>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</si>
  <si>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</si>
  <si>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</si>
  <si>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</si>
  <si>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</si>
  <si>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</si>
  <si>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</si>
  <si>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</si>
  <si>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</si>
  <si>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</si>
  <si>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</si>
  <si>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</si>
  <si>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</si>
  <si>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</si>
  <si>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</si>
  <si>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</si>
  <si>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</si>
  <si>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</si>
  <si>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</si>
  <si>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</si>
  <si>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</si>
  <si>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</si>
  <si>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</si>
  <si>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</si>
  <si>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</si>
  <si>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</si>
  <si>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</si>
  <si>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</si>
  <si>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</si>
  <si>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</si>
  <si>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</si>
  <si>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</si>
  <si>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</si>
  <si>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</si>
  <si>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</si>
  <si>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</si>
  <si>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</si>
  <si>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</si>
  <si>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</si>
  <si>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</si>
  <si>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</si>
  <si>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</si>
  <si>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</si>
  <si>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</si>
  <si>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</si>
  <si>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</si>
  <si>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</si>
  <si>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</si>
  <si>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</si>
  <si>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</si>
  <si>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</si>
  <si>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</si>
  <si>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</si>
  <si>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</si>
  <si>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</si>
  <si>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</si>
  <si>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</si>
  <si>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</si>
  <si>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</si>
  <si>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</si>
  <si>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</si>
  <si>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</si>
  <si>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</si>
  <si>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</si>
  <si>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</si>
  <si>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</si>
  <si>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</si>
  <si>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</si>
  <si>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</si>
  <si>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</si>
  <si>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</si>
  <si>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</si>
  <si>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</si>
  <si>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</si>
  <si>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</si>
  <si>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</si>
  <si>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</si>
  <si>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</si>
  <si>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</si>
  <si>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</si>
  <si>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</si>
  <si>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</si>
  <si>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</si>
  <si>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</si>
  <si>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</si>
  <si>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</si>
  <si>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</si>
  <si>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</si>
  <si>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</si>
  <si>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</si>
  <si>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</si>
  <si>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</si>
  <si>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</si>
  <si>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</si>
  <si>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</si>
  <si>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</si>
  <si>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</si>
  <si>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</si>
  <si>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</si>
  <si>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</si>
  <si>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</si>
  <si>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</si>
  <si>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</si>
  <si>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</si>
  <si>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</si>
  <si>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</si>
  <si>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</si>
  <si>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</si>
  <si>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</si>
  <si>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</si>
  <si>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</si>
  <si>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</si>
  <si>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</si>
  <si>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</si>
  <si>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</si>
  <si>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</si>
  <si>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</si>
  <si>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</si>
  <si>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</si>
  <si>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</si>
  <si>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</si>
  <si>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</si>
  <si>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</si>
  <si>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</si>
  <si>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</si>
  <si>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</si>
  <si>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</si>
  <si>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</si>
  <si>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</si>
  <si>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</si>
  <si>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</si>
  <si>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</si>
  <si>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</si>
  <si>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</si>
  <si>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</si>
  <si>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</si>
  <si>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</si>
  <si>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</si>
  <si>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</si>
  <si>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</si>
  <si>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</si>
  <si>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</si>
  <si>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</si>
  <si>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</si>
  <si>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</si>
  <si>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</si>
  <si>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</si>
  <si>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</si>
  <si>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</si>
  <si>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</si>
  <si>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</si>
  <si>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</si>
  <si>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</si>
  <si>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</si>
  <si>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</si>
  <si>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</si>
  <si>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</si>
  <si>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</si>
  <si>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</si>
  <si>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</si>
  <si>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</si>
  <si>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</si>
  <si>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</si>
  <si>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</si>
  <si>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</si>
  <si>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</si>
  <si>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</si>
  <si>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</si>
  <si>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</si>
  <si>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</si>
  <si>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</si>
  <si>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</si>
  <si>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</si>
  <si>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</si>
  <si>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</si>
  <si>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</si>
  <si>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</si>
  <si>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</si>
  <si>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</si>
  <si>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</si>
  <si>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</si>
  <si>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</si>
  <si>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</si>
  <si>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</si>
  <si>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</si>
  <si>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</si>
  <si>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</si>
  <si>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</si>
  <si>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</si>
  <si>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</si>
  <si>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</si>
  <si>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</si>
  <si>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</si>
  <si>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</si>
  <si>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</si>
  <si>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</si>
  <si>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</si>
  <si>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</si>
  <si>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</si>
  <si>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</si>
  <si>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</si>
  <si>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</si>
  <si>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</si>
  <si>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</si>
  <si>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</si>
  <si>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</si>
  <si>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</si>
  <si>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</si>
  <si>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</si>
  <si>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</si>
  <si>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</si>
  <si>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</si>
  <si>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</si>
  <si>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</si>
  <si>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</si>
  <si>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</si>
  <si>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</si>
  <si>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</si>
  <si>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</si>
  <si>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</si>
  <si>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</si>
  <si>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</si>
  <si>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</si>
  <si>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</si>
  <si>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</si>
  <si>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</si>
  <si>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</si>
  <si>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</si>
  <si>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</si>
  <si>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</si>
  <si>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</si>
  <si>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</si>
  <si>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</si>
  <si>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</si>
  <si>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</si>
  <si>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</si>
  <si>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</si>
  <si>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</si>
  <si>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</si>
  <si>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</si>
  <si>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</si>
  <si>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</si>
  <si>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</si>
  <si>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</si>
  <si>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</si>
  <si>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</si>
  <si>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</si>
  <si>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</si>
  <si>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</si>
  <si>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</si>
  <si>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</si>
  <si>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</si>
  <si>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</si>
  <si>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</si>
  <si>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</si>
  <si>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</si>
  <si>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</si>
  <si>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</si>
  <si>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</si>
  <si>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</si>
  <si>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</si>
  <si>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</si>
  <si>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</si>
  <si>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</si>
  <si>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</si>
  <si>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</si>
  <si>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</si>
  <si>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</si>
  <si>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</si>
  <si>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</si>
  <si>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</si>
  <si>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</si>
  <si>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</si>
  <si>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</si>
  <si>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</si>
  <si>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</si>
  <si>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</si>
  <si>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</si>
  <si>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</si>
  <si>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</si>
  <si>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</si>
  <si>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</si>
  <si>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</si>
  <si>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</si>
  <si>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</si>
  <si>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</si>
  <si>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</si>
  <si>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</si>
  <si>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</si>
  <si>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</si>
  <si>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</si>
  <si>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</si>
  <si>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</si>
  <si>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</si>
  <si>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</si>
  <si>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</si>
  <si>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</si>
  <si>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</si>
  <si>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</si>
  <si>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</si>
  <si>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</si>
  <si>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</si>
  <si>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</si>
  <si>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</si>
  <si>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</si>
  <si>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</si>
  <si>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</si>
  <si>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</si>
  <si>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</si>
  <si>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</si>
  <si>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</si>
  <si>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</si>
  <si>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</si>
  <si>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</si>
  <si>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</si>
  <si>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</si>
  <si>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</si>
  <si>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</si>
  <si>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</si>
  <si>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</si>
  <si>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</si>
  <si>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</si>
  <si>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</si>
  <si>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</si>
  <si>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</si>
  <si>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</si>
  <si>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</si>
  <si>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</si>
  <si>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</si>
  <si>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</si>
  <si>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</si>
  <si>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</si>
  <si>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</si>
  <si>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</si>
  <si>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</si>
  <si>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</si>
  <si>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</si>
  <si>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</si>
  <si>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</si>
  <si>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</si>
  <si>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</si>
  <si>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</si>
  <si>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</si>
  <si>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</si>
  <si>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</si>
  <si>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</si>
  <si>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</si>
  <si>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</si>
  <si>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</si>
  <si>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</si>
  <si>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</si>
  <si>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</si>
  <si>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</si>
  <si>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</si>
  <si>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</si>
  <si>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</si>
  <si>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</si>
  <si>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</si>
  <si>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</si>
  <si>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</si>
  <si>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</si>
  <si>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</si>
  <si>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</si>
  <si>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</si>
  <si>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</si>
  <si>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</si>
  <si>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</si>
  <si>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</si>
  <si>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</si>
  <si>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</si>
  <si>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</si>
  <si>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</si>
  <si>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</si>
  <si>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</si>
  <si>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</si>
  <si>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</si>
  <si>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</si>
  <si>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</si>
  <si>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</si>
  <si>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</si>
  <si>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</si>
  <si>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</si>
  <si>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</si>
  <si>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</si>
  <si>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</si>
  <si>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</si>
  <si>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</si>
  <si>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</si>
  <si>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</si>
  <si>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</si>
  <si>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</si>
  <si>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</si>
  <si>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</si>
  <si>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</si>
  <si>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</si>
  <si>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</si>
  <si>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</si>
  <si>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</si>
  <si>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</si>
  <si>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</si>
  <si>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</si>
  <si>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</si>
  <si>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</si>
  <si>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</si>
  <si>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</si>
  <si>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</si>
  <si>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</si>
  <si>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</si>
  <si>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</si>
  <si>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</si>
  <si>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</si>
  <si>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</si>
  <si>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</si>
  <si>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</si>
  <si>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</si>
  <si>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</si>
  <si>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</si>
  <si>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</si>
  <si>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</si>
  <si>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</si>
  <si>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</si>
  <si>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</si>
  <si>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</si>
  <si>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</si>
  <si>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</si>
  <si>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</si>
  <si>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</si>
  <si>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</si>
  <si>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</si>
  <si>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</si>
  <si>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</si>
  <si>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</si>
  <si>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</si>
  <si>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</si>
  <si>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</si>
  <si>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</si>
  <si>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</si>
  <si>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</si>
  <si>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</si>
  <si>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</si>
  <si>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</si>
  <si>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</si>
  <si>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</si>
  <si>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</si>
  <si>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</si>
  <si>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</si>
  <si>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</si>
  <si>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</si>
  <si>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</si>
  <si>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</si>
  <si>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</si>
  <si>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</si>
  <si>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</si>
  <si>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</si>
  <si>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</si>
  <si>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</si>
  <si>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</si>
  <si>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</si>
  <si>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</si>
  <si>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</si>
  <si>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</si>
  <si>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</si>
  <si>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</si>
  <si>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</si>
  <si>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</si>
  <si>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</si>
  <si>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</si>
  <si>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</si>
  <si>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</si>
  <si>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</si>
  <si>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</si>
  <si>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</si>
  <si>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</si>
  <si>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</si>
  <si>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</si>
  <si>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</si>
  <si>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</si>
  <si>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</si>
  <si>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</si>
  <si>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</si>
  <si>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</si>
  <si>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</si>
  <si>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</si>
  <si>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</si>
  <si>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</si>
  <si>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</si>
  <si>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</si>
  <si>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</si>
  <si>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</si>
  <si>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</si>
  <si>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</si>
  <si>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</si>
  <si>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</si>
  <si>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</si>
  <si>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</si>
  <si>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</si>
  <si>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</si>
  <si>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</si>
  <si>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</si>
  <si>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</si>
  <si>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</si>
  <si>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</si>
  <si>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</si>
  <si>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</si>
  <si>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</si>
  <si>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</si>
  <si>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</si>
  <si>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</si>
  <si>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</si>
  <si>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</si>
  <si>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</si>
  <si>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</si>
  <si>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</si>
  <si>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</si>
  <si>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</si>
  <si>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</si>
  <si>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</si>
  <si>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</si>
  <si>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</si>
  <si>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</si>
  <si>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</si>
  <si>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</si>
  <si>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</si>
  <si>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</si>
  <si>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</si>
  <si>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</si>
  <si>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</si>
  <si>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</si>
  <si>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</si>
  <si>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</si>
  <si>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</si>
  <si>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</si>
  <si>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</si>
  <si>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</si>
  <si>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</si>
  <si>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</si>
  <si>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</si>
  <si>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</si>
  <si>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</si>
  <si>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</si>
  <si>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</si>
  <si>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</si>
  <si>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</si>
  <si>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</si>
  <si>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</si>
  <si>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</si>
  <si>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</si>
  <si>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</si>
  <si>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</si>
  <si>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</si>
  <si>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</si>
  <si>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</si>
  <si>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</si>
  <si>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</si>
  <si>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</si>
  <si>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</si>
  <si>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</si>
  <si>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</si>
  <si>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</si>
  <si>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</si>
  <si>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</si>
  <si>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</si>
  <si>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</si>
  <si>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</si>
  <si>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</si>
  <si>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</si>
  <si>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</si>
  <si>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</si>
  <si>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</si>
  <si>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</si>
  <si>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</si>
  <si>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</si>
  <si>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</si>
  <si>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</si>
  <si>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</si>
  <si>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</si>
  <si>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</si>
  <si>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</si>
  <si>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</si>
  <si>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</si>
  <si>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</si>
  <si>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</si>
  <si>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</si>
  <si>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</si>
  <si>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</si>
  <si>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</si>
  <si>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</si>
  <si>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</si>
  <si>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</si>
  <si>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</si>
  <si>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</si>
  <si>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</si>
  <si>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</si>
  <si>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</si>
  <si>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</si>
  <si>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</si>
  <si>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</si>
  <si>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</si>
  <si>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</si>
  <si>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</si>
  <si>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</si>
  <si>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</si>
  <si>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</si>
  <si>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</si>
  <si>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</si>
  <si>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</si>
  <si>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</si>
  <si>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</si>
  <si>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</si>
  <si>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</si>
  <si>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</si>
  <si>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</si>
  <si>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</si>
  <si>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</si>
  <si>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</si>
  <si>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</si>
  <si>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</si>
  <si>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</si>
  <si>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</si>
  <si>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</si>
  <si>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</si>
  <si>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</si>
  <si>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</si>
  <si>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</si>
  <si>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</si>
  <si>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</si>
  <si>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</si>
  <si>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</si>
  <si>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</si>
  <si>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</si>
  <si>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</si>
  <si>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</si>
  <si>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</si>
  <si>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</si>
  <si>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</si>
  <si>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</si>
  <si>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</si>
  <si>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</si>
  <si>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</si>
  <si>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</si>
  <si>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</si>
  <si>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</si>
  <si>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</si>
  <si>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</si>
  <si>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</si>
  <si>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</si>
  <si>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</si>
  <si>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</si>
  <si>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</si>
  <si>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</si>
  <si>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</si>
  <si>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</si>
  <si>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</si>
  <si>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</si>
  <si>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</si>
  <si>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</si>
  <si>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</si>
  <si>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</si>
  <si>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</si>
  <si>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</si>
  <si>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</si>
  <si>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</si>
  <si>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</si>
  <si>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</si>
  <si>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</si>
  <si>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</si>
  <si>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</si>
  <si>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</si>
  <si>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</si>
  <si>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</si>
  <si>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</si>
  <si>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</si>
  <si>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</si>
  <si>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</si>
  <si>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</si>
  <si>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</si>
  <si>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</si>
  <si>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</si>
  <si>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</si>
  <si>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</si>
  <si>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</si>
  <si>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</si>
  <si>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</si>
  <si>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</si>
  <si>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</si>
  <si>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</si>
  <si>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</si>
  <si>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</si>
  <si>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</si>
  <si>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</si>
  <si>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</si>
  <si>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</si>
  <si>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</si>
  <si>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</si>
  <si>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</si>
  <si>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</si>
  <si>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</si>
  <si>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</si>
  <si>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</si>
  <si>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</si>
  <si>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</si>
  <si>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</si>
  <si>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</si>
  <si>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</si>
  <si>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</si>
  <si>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</si>
  <si>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</si>
  <si>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</si>
  <si>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</si>
  <si>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</si>
  <si>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</si>
  <si>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</si>
  <si>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</si>
  <si>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</si>
  <si>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</si>
  <si>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</si>
  <si>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</si>
  <si>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</si>
  <si>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</si>
  <si>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</si>
  <si>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</si>
  <si>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</si>
  <si>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</si>
  <si>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</si>
  <si>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</si>
  <si>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</si>
  <si>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</si>
  <si>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</si>
  <si>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</si>
  <si>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</si>
  <si>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</si>
  <si>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</si>
  <si>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</si>
  <si>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</si>
  <si>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</si>
  <si>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</si>
  <si>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</si>
  <si>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</si>
  <si>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</si>
  <si>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</si>
  <si>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</si>
  <si>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</si>
  <si>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</si>
  <si>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</si>
  <si>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</si>
  <si>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</si>
  <si>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</si>
  <si>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</si>
  <si>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</si>
  <si>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</si>
  <si>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</si>
  <si>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</si>
  <si>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</si>
  <si>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</si>
  <si>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</si>
  <si>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</si>
  <si>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</si>
  <si>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</si>
  <si>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</si>
  <si>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</si>
  <si>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</si>
  <si>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</si>
  <si>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</si>
  <si>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</si>
  <si>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</si>
  <si>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</si>
  <si>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</si>
  <si>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</si>
  <si>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</si>
  <si>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</si>
  <si>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</si>
  <si>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</si>
  <si>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</si>
  <si>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</si>
  <si>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</si>
  <si>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</si>
  <si>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</si>
  <si>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</si>
  <si>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</si>
  <si>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</si>
  <si>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</si>
  <si>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</si>
  <si>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</si>
  <si>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</si>
  <si>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</si>
  <si>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</si>
  <si>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</si>
  <si>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</si>
  <si>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</si>
  <si>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</si>
  <si>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</si>
  <si>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</si>
  <si>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</si>
  <si>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</si>
  <si>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</si>
  <si>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</si>
  <si>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</si>
  <si>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</si>
  <si>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</si>
  <si>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</si>
  <si>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</si>
  <si>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</si>
  <si>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</si>
  <si>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</si>
  <si>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</si>
  <si>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</si>
  <si>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</si>
  <si>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</si>
  <si>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</si>
  <si>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</si>
  <si>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</si>
  <si>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</si>
  <si>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</si>
  <si>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</si>
  <si>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</si>
  <si>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</si>
  <si>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</si>
  <si>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</si>
  <si>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</si>
  <si>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</si>
  <si>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</si>
  <si>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</si>
  <si>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</si>
  <si>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</si>
  <si>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</si>
  <si>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</si>
  <si>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</si>
  <si>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</si>
  <si>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</si>
  <si>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</si>
  <si>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</si>
  <si>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</si>
  <si>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</si>
  <si>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</si>
  <si>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</si>
  <si>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</si>
  <si>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</si>
  <si>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</si>
  <si>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</si>
  <si>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</si>
  <si>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</si>
  <si>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</si>
  <si>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</si>
  <si>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</si>
  <si>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</si>
  <si>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</si>
  <si>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</si>
  <si>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</si>
  <si>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</si>
  <si>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</si>
  <si>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</si>
  <si>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</si>
  <si>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</si>
  <si>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</si>
  <si>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</si>
  <si>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</si>
  <si>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</si>
  <si>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</si>
  <si>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</si>
  <si>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</si>
  <si>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</si>
  <si>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</si>
  <si>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</si>
  <si>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</si>
  <si>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</si>
  <si>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</si>
  <si>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</si>
  <si>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</si>
  <si>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</si>
  <si>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</si>
  <si>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</si>
  <si>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</si>
  <si>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</si>
  <si>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</si>
  <si>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</si>
  <si>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</si>
  <si>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</si>
  <si>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</si>
  <si>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</si>
  <si>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</si>
  <si>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</si>
  <si>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</si>
  <si>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</si>
  <si>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</si>
  <si>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</si>
  <si>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</si>
  <si>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</si>
  <si>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</si>
  <si>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</si>
  <si>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</si>
  <si>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</si>
  <si>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</si>
  <si>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</si>
  <si>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</si>
  <si>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</si>
  <si>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</si>
  <si>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</si>
  <si>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</si>
  <si>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</si>
  <si>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</si>
  <si>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</si>
  <si>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</si>
  <si>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</si>
  <si>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</si>
  <si>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</si>
  <si>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</si>
  <si>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</si>
  <si>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</si>
  <si>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</si>
  <si>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</si>
  <si>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</si>
  <si>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</si>
  <si>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</si>
  <si>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</si>
  <si>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</si>
  <si>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</si>
  <si>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</si>
  <si>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</si>
  <si>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</si>
  <si>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</si>
  <si>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</si>
  <si>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</si>
  <si>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</si>
  <si>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</si>
  <si>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</si>
  <si>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</si>
  <si>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</si>
  <si>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</si>
  <si>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</si>
  <si>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</si>
  <si>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</si>
  <si>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</si>
  <si>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</si>
  <si>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</si>
  <si>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</si>
  <si>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</si>
  <si>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</si>
  <si>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</si>
  <si>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</si>
  <si>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</si>
  <si>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</si>
  <si>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</si>
  <si>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</si>
  <si>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</si>
  <si>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</si>
  <si>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</si>
  <si>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</si>
  <si>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</si>
  <si>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</si>
  <si>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</si>
  <si>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</si>
  <si>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</si>
  <si>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</si>
  <si>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</si>
  <si>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</si>
  <si>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</si>
  <si>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</si>
  <si>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</si>
  <si>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</si>
  <si>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</si>
  <si>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</si>
  <si>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</si>
  <si>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</si>
  <si>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</si>
  <si>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</si>
  <si>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</si>
  <si>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</si>
  <si>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</si>
  <si>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</si>
  <si>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</si>
  <si>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</si>
  <si>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</si>
  <si>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</si>
  <si>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</si>
  <si>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</si>
  <si>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</si>
  <si>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</si>
  <si>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</si>
  <si>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</si>
  <si>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</si>
  <si>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</si>
  <si>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</si>
  <si>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</si>
  <si>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</si>
  <si>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</si>
  <si>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</si>
  <si>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</si>
  <si>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</si>
  <si>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</si>
  <si>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</si>
  <si>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</si>
  <si>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</si>
  <si>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</si>
  <si>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</si>
  <si>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</si>
  <si>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</si>
  <si>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</si>
  <si>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</si>
  <si>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</si>
  <si>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</si>
  <si>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</si>
  <si>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</si>
  <si>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</si>
  <si>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</si>
  <si>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</si>
  <si>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</si>
  <si>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</si>
  <si>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</si>
  <si>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</si>
  <si>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</si>
  <si>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</si>
  <si>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</si>
  <si>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</si>
  <si>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</si>
  <si>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</si>
  <si>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</si>
  <si>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</si>
  <si>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</si>
  <si>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</si>
  <si>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</si>
  <si>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</si>
  <si>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</si>
  <si>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</si>
  <si>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</si>
  <si>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</si>
  <si>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</si>
  <si>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</si>
  <si>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</si>
  <si>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</si>
  <si>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</si>
  <si>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</si>
  <si>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</si>
  <si>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</si>
  <si>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</si>
  <si>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</si>
  <si>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</si>
  <si>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</si>
  <si>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</si>
  <si>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</si>
  <si>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</si>
  <si>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</si>
  <si>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</si>
  <si>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</si>
  <si>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</si>
  <si>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</si>
  <si>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</si>
  <si>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</si>
  <si>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</si>
  <si>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</si>
  <si>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</si>
  <si>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</si>
  <si>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</si>
  <si>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</si>
  <si>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</si>
  <si>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</si>
  <si>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</si>
  <si>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</si>
  <si>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</si>
  <si>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</si>
  <si>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</si>
  <si>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</si>
  <si>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</si>
  <si>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</si>
  <si>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</si>
  <si>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</si>
  <si>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</si>
  <si>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</si>
  <si>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</si>
  <si>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</si>
  <si>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</si>
  <si>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</si>
  <si>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</si>
  <si>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</si>
  <si>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</si>
  <si>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</si>
  <si>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</si>
  <si>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</si>
  <si>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</si>
  <si>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</si>
  <si>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</si>
  <si>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</si>
  <si>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</si>
  <si>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</si>
  <si>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</si>
  <si>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</si>
  <si>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</si>
  <si>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</si>
  <si>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</si>
  <si>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</si>
  <si>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</si>
  <si>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</si>
  <si>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</si>
  <si>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</si>
  <si>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</si>
  <si>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</si>
  <si>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</si>
  <si>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</si>
  <si>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</si>
  <si>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</si>
  <si>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</si>
  <si>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</si>
  <si>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</si>
  <si>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</si>
  <si>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</si>
  <si>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</si>
  <si>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</si>
  <si>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</si>
  <si>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</si>
  <si>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</si>
  <si>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</si>
  <si>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</si>
  <si>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</si>
  <si>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</si>
  <si>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</si>
  <si>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</si>
  <si>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</si>
  <si>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</si>
  <si>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</si>
  <si>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</si>
  <si>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</si>
  <si>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</si>
  <si>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</si>
  <si>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</si>
  <si>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</si>
  <si>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</si>
  <si>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</si>
  <si>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</si>
  <si>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</si>
  <si>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</si>
  <si>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</si>
  <si>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</si>
  <si>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</si>
  <si>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</si>
  <si>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</si>
  <si>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</si>
  <si>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</si>
  <si>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</si>
  <si>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</si>
  <si>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</si>
  <si>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</si>
  <si>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</si>
  <si>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</si>
  <si>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</si>
  <si>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</si>
  <si>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</si>
  <si>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</si>
  <si>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</si>
  <si>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</si>
  <si>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</si>
  <si>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</si>
  <si>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</si>
  <si>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</si>
  <si>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</si>
  <si>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</si>
  <si>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</si>
  <si>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</si>
  <si>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</si>
  <si>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</si>
  <si>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</si>
  <si>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</si>
  <si>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</si>
  <si>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</si>
  <si>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</si>
  <si>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</si>
  <si>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</si>
  <si>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</si>
  <si>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</si>
  <si>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</si>
  <si>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</si>
  <si>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</si>
  <si>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</si>
  <si>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</si>
  <si>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</si>
  <si>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</si>
  <si>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</si>
  <si>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</si>
  <si>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</si>
  <si>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</si>
  <si>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</si>
  <si>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</si>
  <si>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</si>
  <si>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</si>
  <si>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</si>
  <si>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</si>
  <si>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</si>
  <si>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</si>
  <si>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</si>
  <si>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</si>
  <si>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</si>
  <si>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</si>
  <si>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</si>
  <si>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</si>
  <si>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</si>
  <si>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</si>
  <si>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</si>
  <si>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</si>
  <si>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</si>
  <si>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</si>
  <si>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</si>
  <si>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</si>
  <si>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</si>
  <si>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</si>
  <si>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</si>
  <si>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</si>
  <si>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</si>
  <si>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</si>
  <si>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</si>
  <si>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</si>
  <si>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</si>
  <si>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</si>
  <si>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</si>
  <si>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</si>
  <si>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</si>
  <si>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</si>
  <si>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</si>
  <si>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</si>
  <si>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</si>
  <si>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</si>
  <si>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</si>
  <si>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</si>
  <si>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</si>
  <si>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</si>
  <si>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</si>
  <si>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</si>
  <si>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</si>
  <si>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</si>
  <si>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</si>
  <si>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</si>
  <si>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</si>
  <si>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</si>
  <si>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</si>
  <si>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</si>
  <si>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</si>
  <si>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</si>
  <si>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</si>
  <si>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</si>
  <si>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</si>
  <si>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</si>
  <si>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</si>
  <si>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</si>
  <si>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</si>
  <si>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</si>
  <si>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</si>
  <si>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</si>
  <si>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</si>
  <si>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</si>
  <si>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</si>
  <si>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</si>
  <si>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</si>
  <si>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</si>
  <si>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</si>
  <si>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</si>
  <si>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</si>
  <si>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</si>
  <si>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</si>
  <si>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</si>
  <si>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</si>
  <si>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</si>
  <si>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</si>
  <si>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</si>
  <si>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</si>
  <si>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</si>
  <si>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</si>
  <si>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</si>
  <si>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</si>
  <si>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</si>
  <si>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</si>
  <si>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</si>
  <si>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</si>
  <si>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</si>
  <si>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</si>
  <si>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</si>
  <si>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</si>
  <si>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</si>
  <si>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</si>
  <si>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</si>
  <si>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</si>
  <si>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</si>
  <si>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</si>
  <si>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</si>
  <si>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</si>
  <si>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</si>
  <si>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</si>
  <si>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</si>
  <si>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</si>
  <si>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</si>
  <si>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</si>
  <si>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</si>
  <si>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</si>
  <si>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</si>
  <si>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</si>
  <si>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</si>
  <si>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</si>
  <si>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</si>
  <si>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</si>
  <si>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</si>
  <si>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</si>
  <si>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</si>
  <si>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</si>
  <si>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</si>
  <si>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</si>
  <si>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</si>
  <si>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</si>
  <si>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</si>
  <si>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</si>
  <si>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</si>
  <si>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</si>
  <si>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</si>
  <si>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</si>
  <si>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</si>
  <si>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</si>
  <si>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</si>
  <si>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</si>
  <si>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</si>
  <si>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</si>
  <si>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</si>
  <si>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</si>
  <si>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</si>
  <si>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</si>
  <si>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</si>
  <si>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</si>
  <si>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</si>
  <si>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</si>
  <si>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</si>
  <si>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</si>
  <si>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</si>
  <si>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</si>
  <si>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</si>
  <si>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</si>
  <si>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</si>
  <si>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</si>
  <si>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</si>
  <si>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</si>
  <si>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</si>
  <si>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</si>
  <si>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</si>
  <si>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</si>
  <si>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</si>
  <si>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</si>
  <si>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</si>
  <si>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</si>
  <si>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</si>
  <si>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</si>
  <si>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</si>
  <si>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</si>
  <si>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</si>
  <si>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</si>
  <si>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</si>
  <si>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</si>
  <si>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</si>
  <si>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</si>
  <si>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</si>
  <si>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</si>
  <si>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</si>
  <si>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</si>
  <si>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</si>
  <si>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</si>
  <si>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</si>
  <si>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</si>
  <si>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</si>
  <si>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</si>
  <si>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</si>
  <si>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</si>
  <si>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</si>
  <si>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</si>
  <si>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</si>
  <si>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</si>
  <si>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</si>
  <si>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</si>
  <si>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</si>
  <si>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</si>
  <si>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</si>
  <si>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</si>
  <si>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</si>
  <si>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</si>
  <si>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</si>
  <si>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</si>
  <si>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</si>
  <si>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</si>
  <si>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</si>
  <si>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</si>
  <si>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</si>
  <si>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</si>
  <si>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</si>
  <si>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</si>
  <si>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</si>
  <si>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</si>
  <si>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</si>
  <si>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</si>
  <si>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</si>
  <si>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</si>
  <si>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</si>
  <si>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</si>
  <si>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</si>
  <si>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</si>
  <si>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</si>
  <si>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</si>
  <si>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</si>
  <si>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</si>
  <si>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</si>
  <si>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</si>
  <si>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</si>
  <si>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</si>
  <si>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</si>
  <si>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</si>
  <si>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</si>
  <si>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</si>
  <si>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</si>
  <si>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</si>
  <si>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</si>
  <si>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</si>
  <si>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</si>
  <si>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</si>
  <si>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</si>
  <si>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</si>
  <si>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</si>
  <si>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</si>
  <si>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</si>
  <si>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</si>
  <si>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</si>
  <si>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</si>
  <si>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</si>
  <si>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</si>
  <si>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</si>
  <si>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</si>
  <si>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</si>
  <si>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</si>
  <si>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</si>
  <si>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</si>
  <si>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</si>
  <si>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</si>
  <si>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</si>
  <si>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</si>
  <si>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</si>
  <si>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</si>
  <si>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</si>
  <si>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</si>
  <si>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</si>
  <si>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</si>
  <si>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</si>
  <si>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</si>
  <si>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</si>
  <si>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</si>
  <si>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</si>
  <si>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</si>
  <si>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</si>
  <si>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</si>
  <si>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</si>
  <si>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</si>
  <si>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</si>
  <si>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</si>
  <si>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</si>
  <si>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</si>
  <si>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</si>
  <si>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</si>
  <si>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</si>
  <si>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</si>
  <si>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</si>
  <si>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</si>
  <si>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</si>
  <si>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</si>
  <si>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</si>
  <si>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</si>
  <si>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</si>
  <si>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</si>
  <si>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</si>
  <si>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</si>
  <si>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</si>
  <si>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</si>
  <si>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</si>
  <si>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</si>
  <si>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</si>
  <si>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</si>
  <si>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</si>
  <si>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</si>
  <si>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</si>
  <si>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</si>
  <si>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</si>
  <si>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</si>
  <si>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</si>
  <si>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</si>
  <si>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</si>
  <si>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</si>
  <si>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</si>
  <si>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</si>
  <si>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</si>
  <si>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</si>
  <si>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</si>
  <si>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</si>
  <si>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</si>
  <si>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</si>
  <si>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</si>
  <si>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</si>
  <si>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</si>
  <si>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</si>
  <si>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</si>
  <si>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</si>
  <si>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</si>
  <si>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</si>
  <si>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</si>
  <si>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</si>
  <si>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</si>
  <si>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</si>
  <si>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</si>
  <si>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</si>
  <si>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</si>
  <si>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</si>
  <si>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</si>
  <si>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</si>
  <si>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</si>
  <si>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</si>
  <si>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</si>
  <si>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</si>
  <si>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</si>
  <si>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</si>
  <si>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</si>
  <si>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</si>
  <si>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</si>
  <si>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</si>
  <si>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</si>
  <si>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</si>
  <si>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</si>
  <si>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</si>
  <si>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</si>
  <si>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</si>
  <si>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</si>
  <si>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</si>
  <si>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</si>
  <si>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</si>
  <si>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</si>
  <si>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</si>
  <si>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</si>
  <si>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</si>
  <si>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</si>
  <si>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</si>
  <si>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</si>
  <si>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</si>
  <si>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</si>
  <si>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</si>
  <si>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</si>
  <si>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</si>
  <si>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</si>
  <si>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</si>
  <si>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</si>
  <si>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</si>
  <si>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</si>
  <si>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</si>
  <si>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</si>
  <si>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</si>
  <si>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</si>
  <si>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</si>
  <si>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</si>
  <si>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</si>
  <si>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</si>
  <si>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</si>
  <si>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</si>
  <si>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</si>
  <si>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</si>
  <si>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</si>
  <si>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</si>
  <si>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</si>
  <si>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</si>
  <si>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</si>
  <si>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</si>
  <si>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</si>
  <si>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</si>
  <si>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</si>
  <si>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</si>
  <si>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</si>
  <si>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</si>
  <si>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</si>
  <si>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</si>
  <si>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</si>
  <si>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</si>
  <si>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</si>
  <si>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</si>
  <si>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</si>
  <si>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</si>
  <si>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</si>
  <si>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</si>
  <si>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</si>
  <si>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</si>
  <si>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</si>
  <si>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</si>
  <si>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</si>
  <si>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</si>
  <si>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</si>
  <si>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</si>
  <si>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</si>
  <si>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</si>
  <si>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</si>
  <si>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</si>
  <si>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</si>
  <si>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</si>
  <si>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</si>
  <si>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</si>
  <si>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</si>
  <si>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</si>
  <si>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</si>
  <si>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</si>
  <si>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</si>
  <si>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</si>
  <si>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</si>
  <si>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</si>
  <si>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</si>
  <si>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</si>
  <si>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</si>
  <si>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</si>
  <si>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</si>
  <si>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</si>
  <si>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</si>
  <si>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</si>
  <si>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</si>
  <si>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</si>
  <si>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</si>
  <si>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</si>
  <si>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</si>
  <si>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</si>
  <si>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</si>
  <si>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</si>
  <si>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</si>
  <si>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</si>
  <si>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</si>
  <si>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</si>
  <si>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</si>
  <si>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</si>
  <si>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</si>
  <si>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</si>
  <si>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</si>
  <si>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</si>
  <si>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</si>
  <si>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</si>
  <si>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</si>
  <si>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</si>
  <si>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</si>
  <si>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</si>
  <si>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</si>
  <si>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</si>
  <si>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</si>
  <si>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</si>
  <si>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</si>
  <si>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</si>
  <si>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</si>
  <si>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</si>
  <si>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</si>
  <si>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</si>
  <si>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</si>
  <si>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</si>
  <si>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</si>
  <si>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</si>
  <si>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</si>
  <si>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</si>
  <si>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</si>
  <si>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</si>
  <si>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</si>
  <si>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</si>
  <si>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</si>
  <si>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</si>
  <si>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</si>
  <si>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</si>
  <si>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</si>
  <si>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</si>
  <si>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</si>
  <si>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</si>
  <si>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</si>
  <si>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</si>
  <si>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</si>
  <si>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</si>
  <si>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</si>
  <si>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</si>
  <si>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</si>
  <si>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</si>
  <si>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</si>
  <si>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</si>
  <si>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</si>
  <si>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</si>
  <si>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</si>
  <si>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</si>
  <si>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</si>
  <si>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</si>
  <si>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</si>
  <si>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</si>
  <si>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</si>
  <si>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</si>
  <si>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</si>
  <si>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</si>
  <si>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</si>
  <si>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</si>
  <si>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</si>
  <si>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</si>
  <si>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</si>
  <si>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</si>
  <si>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</si>
  <si>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</si>
  <si>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</si>
  <si>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</si>
  <si>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</si>
  <si>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</si>
  <si>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</si>
  <si>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</si>
  <si>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</si>
  <si>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</si>
  <si>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</si>
  <si>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</si>
  <si>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</si>
  <si>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</si>
  <si>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</si>
  <si>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</si>
  <si>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</si>
  <si>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</si>
  <si>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</si>
  <si>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</si>
  <si>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</si>
  <si>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</si>
  <si>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</si>
  <si>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</si>
  <si>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</si>
  <si>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</si>
  <si>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</si>
  <si>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</si>
  <si>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</si>
  <si>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</si>
  <si>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</si>
  <si>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</si>
  <si>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</si>
  <si>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</si>
  <si>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</si>
  <si>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</si>
  <si>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</si>
  <si>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</si>
  <si>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</si>
  <si>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</si>
  <si>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</si>
  <si>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</si>
  <si>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</si>
  <si>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</si>
  <si>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</si>
  <si>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</si>
  <si>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</si>
  <si>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</si>
  <si>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</si>
  <si>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</si>
  <si>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</si>
  <si>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</si>
  <si>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</si>
  <si>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</si>
  <si>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</si>
  <si>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</si>
  <si>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</si>
  <si>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</si>
  <si>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</si>
  <si>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</si>
  <si>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</si>
  <si>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</si>
  <si>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</si>
  <si>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</si>
  <si>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</si>
  <si>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</si>
  <si>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</si>
  <si>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</si>
  <si>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</si>
  <si>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</si>
  <si>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</si>
  <si>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</si>
  <si>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</si>
  <si>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</si>
  <si>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</si>
  <si>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</si>
  <si>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</si>
  <si>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</si>
  <si>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</si>
  <si>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</si>
  <si>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</si>
  <si>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</si>
  <si>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</si>
  <si>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</si>
  <si>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</si>
  <si>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</si>
  <si>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</si>
  <si>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</si>
  <si>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</si>
  <si>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</si>
  <si>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</si>
  <si>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</si>
  <si>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</si>
  <si>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</si>
  <si>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</si>
  <si>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</si>
  <si>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</si>
  <si>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</si>
  <si>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</si>
  <si>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</si>
  <si>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</si>
  <si>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</si>
  <si>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</si>
  <si>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</si>
  <si>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</si>
  <si>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</si>
  <si>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</si>
  <si>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</si>
  <si>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</si>
  <si>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</si>
  <si>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</si>
  <si>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</si>
  <si>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</si>
  <si>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</si>
  <si>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</si>
  <si>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</si>
  <si>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</si>
  <si>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</si>
  <si>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</si>
  <si>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</si>
  <si>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</si>
  <si>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</si>
  <si>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</si>
  <si>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</si>
  <si>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</si>
  <si>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</si>
  <si>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</si>
  <si>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</si>
  <si>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</si>
  <si>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</si>
  <si>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</si>
  <si>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</si>
  <si>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</si>
  <si>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</si>
  <si>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</si>
  <si>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</si>
  <si>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</si>
  <si>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</si>
  <si>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</si>
  <si>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</si>
  <si>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</si>
  <si>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</si>
  <si>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</si>
  <si>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</si>
  <si>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</si>
  <si>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</si>
  <si>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</si>
  <si>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</si>
  <si>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</si>
  <si>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</si>
  <si>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</si>
  <si>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</si>
  <si>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</si>
  <si>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</si>
  <si>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</si>
  <si>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</si>
  <si>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</si>
  <si>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</si>
  <si>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</si>
  <si>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</si>
  <si>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</si>
  <si>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</si>
  <si>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</si>
  <si>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</si>
  <si>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</si>
  <si>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</si>
  <si>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</si>
  <si>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</si>
  <si>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</si>
  <si>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</si>
  <si>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</si>
  <si>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</si>
  <si>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</si>
  <si>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</si>
  <si>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</si>
  <si>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</si>
  <si>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</si>
  <si>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</si>
  <si>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</si>
  <si>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</si>
  <si>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</si>
  <si>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</si>
  <si>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</si>
  <si>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</si>
  <si>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</si>
  <si>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</si>
  <si>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</si>
  <si>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</si>
  <si>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</si>
  <si>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</si>
  <si>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</si>
  <si>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</si>
  <si>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</si>
  <si>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</si>
  <si>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</si>
  <si>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</si>
  <si>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</si>
  <si>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</si>
  <si>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</si>
  <si>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</si>
  <si>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</si>
  <si>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</si>
  <si>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</si>
  <si>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</si>
  <si>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</si>
  <si>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</si>
  <si>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</si>
  <si>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</si>
  <si>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</si>
  <si>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</si>
  <si>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</si>
  <si>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</si>
  <si>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</si>
  <si>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</si>
  <si>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</si>
  <si>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</si>
  <si>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</si>
  <si>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</si>
  <si>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</si>
  <si>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</si>
  <si>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</si>
  <si>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</si>
  <si>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</si>
  <si>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</si>
  <si>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</si>
  <si>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</si>
  <si>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</si>
  <si>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</si>
  <si>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</si>
  <si>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</si>
  <si>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</si>
  <si>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</si>
  <si>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</si>
  <si>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</si>
  <si>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</si>
  <si>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</si>
  <si>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</si>
  <si>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</si>
  <si>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</si>
  <si>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</si>
  <si>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</si>
  <si>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</si>
  <si>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</si>
  <si>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</si>
  <si>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</si>
  <si>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</si>
  <si>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</si>
  <si>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</si>
  <si>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</si>
  <si>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</si>
  <si>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</si>
  <si>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</si>
  <si>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</si>
  <si>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</si>
  <si>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</si>
  <si>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</si>
  <si>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</si>
  <si>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</si>
  <si>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</si>
  <si>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</si>
  <si>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</si>
  <si>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</si>
  <si>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</si>
  <si>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</si>
  <si>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</si>
  <si>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</si>
  <si>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</si>
  <si>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</si>
  <si>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</si>
  <si>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</si>
  <si>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</si>
  <si>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</si>
  <si>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</si>
  <si>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</si>
  <si>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</si>
  <si>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</si>
  <si>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</si>
  <si>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</si>
  <si>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</si>
  <si>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</si>
  <si>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</si>
  <si>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</si>
  <si>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</si>
  <si>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</si>
  <si>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</si>
  <si>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</si>
  <si>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</si>
  <si>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</si>
  <si>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</si>
  <si>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</si>
  <si>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</si>
  <si>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</si>
  <si>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</si>
  <si>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</si>
  <si>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</si>
  <si>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</si>
  <si>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</si>
  <si>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</si>
  <si>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</si>
  <si>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</si>
  <si>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</si>
  <si>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</si>
  <si>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</si>
  <si>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</si>
  <si>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</si>
  <si>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</si>
  <si>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</si>
  <si>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</si>
  <si>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</si>
  <si>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</si>
  <si>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</si>
  <si>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</si>
  <si>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</si>
  <si>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</si>
  <si>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</si>
  <si>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</si>
  <si>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</si>
  <si>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</si>
  <si>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</si>
  <si>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</si>
  <si>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</si>
  <si>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</si>
  <si>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</si>
  <si>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</si>
  <si>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</si>
  <si>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</si>
  <si>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</si>
  <si>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</si>
  <si>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</si>
  <si>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</si>
  <si>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</si>
  <si>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</si>
  <si>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</si>
  <si>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</si>
  <si>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</si>
  <si>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</si>
  <si>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</si>
  <si>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</si>
  <si>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</si>
  <si>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</si>
  <si>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</si>
  <si>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</si>
  <si>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</si>
  <si>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</si>
  <si>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</si>
  <si>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</si>
  <si>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</si>
  <si>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</si>
  <si>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</si>
  <si>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</si>
  <si>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</si>
  <si>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</si>
  <si>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</si>
  <si>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</si>
  <si>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</si>
  <si>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</si>
  <si>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</si>
  <si>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</si>
  <si>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</si>
  <si>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</si>
  <si>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</si>
  <si>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</si>
  <si>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</si>
  <si>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</si>
  <si>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</si>
  <si>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</si>
  <si>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</si>
  <si>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</si>
  <si>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</si>
  <si>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</si>
  <si>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</si>
  <si>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</si>
  <si>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</si>
  <si>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</si>
  <si>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</si>
  <si>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</si>
  <si>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</si>
  <si>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</si>
  <si>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</si>
  <si>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</si>
  <si>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</si>
  <si>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</si>
  <si>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</si>
  <si>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</si>
  <si>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</si>
  <si>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</si>
  <si>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</si>
  <si>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</si>
  <si>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</si>
  <si>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</si>
  <si>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</si>
  <si>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</si>
  <si>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</si>
  <si>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</si>
  <si>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</si>
  <si>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</si>
  <si>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</si>
  <si>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</si>
  <si>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</si>
  <si>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</si>
  <si>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</si>
  <si>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</si>
  <si>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</si>
  <si>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</si>
  <si>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</si>
  <si>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</si>
  <si>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</si>
  <si>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</si>
  <si>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</si>
  <si>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</si>
  <si>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</si>
  <si>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</si>
  <si>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</si>
  <si>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</si>
  <si>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</si>
  <si>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</si>
  <si>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</si>
  <si>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</si>
  <si>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</si>
  <si>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</si>
  <si>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</si>
  <si>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</si>
  <si>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</si>
  <si>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</si>
  <si>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</si>
  <si>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</si>
  <si>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</si>
  <si>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</si>
  <si>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</si>
  <si>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</si>
  <si>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</si>
  <si>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</si>
  <si>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</si>
  <si>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</si>
  <si>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</si>
  <si>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</si>
  <si>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</si>
  <si>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</si>
  <si>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</si>
  <si>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</si>
  <si>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</si>
  <si>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</si>
  <si>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</si>
  <si>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</si>
  <si>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</si>
  <si>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</si>
  <si>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</si>
  <si>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</si>
  <si>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</si>
  <si>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</si>
  <si>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</si>
  <si>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</si>
  <si>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</si>
  <si>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</si>
  <si>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</si>
  <si>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</si>
  <si>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</si>
  <si>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</si>
  <si>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</si>
  <si>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</si>
  <si>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</si>
  <si>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</si>
  <si>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</si>
  <si>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</si>
  <si>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</si>
  <si>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</si>
  <si>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</si>
  <si>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</si>
  <si>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</si>
  <si>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</si>
  <si>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</si>
  <si>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</si>
  <si>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</si>
  <si>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</si>
  <si>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</si>
  <si>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</si>
  <si>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</si>
  <si>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</si>
  <si>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</si>
  <si>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</si>
  <si>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</si>
  <si>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</si>
  <si>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</si>
  <si>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</si>
  <si>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</si>
  <si>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</si>
  <si>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</si>
  <si>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</si>
  <si>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</si>
  <si>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</si>
  <si>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</si>
  <si>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</si>
  <si>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</si>
  <si>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</si>
  <si>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</si>
  <si>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</si>
  <si>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</si>
  <si>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</si>
  <si>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</si>
  <si>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</si>
  <si>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</si>
  <si>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</si>
  <si>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</si>
  <si>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</si>
  <si>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</si>
  <si>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</si>
  <si>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</si>
  <si>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</si>
  <si>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</si>
  <si>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</si>
  <si>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</si>
  <si>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</si>
  <si>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</si>
  <si>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</si>
  <si>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</si>
  <si>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</si>
  <si>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</si>
  <si>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</si>
  <si>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</si>
  <si>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</si>
  <si>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</si>
  <si>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</si>
  <si>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</si>
  <si>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</si>
  <si>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</si>
  <si>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</si>
  <si>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</si>
  <si>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</si>
  <si>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</si>
  <si>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</si>
  <si>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</si>
  <si>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</si>
  <si>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</si>
  <si>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</si>
  <si>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</si>
  <si>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</si>
  <si>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</si>
  <si>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</si>
  <si>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</si>
  <si>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</si>
  <si>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</si>
  <si>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</si>
  <si>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</si>
  <si>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</si>
  <si>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</si>
  <si>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</si>
  <si>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</si>
  <si>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</si>
  <si>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</si>
  <si>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</si>
  <si>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</si>
  <si>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</si>
  <si>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</si>
  <si>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</si>
  <si>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</si>
  <si>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</si>
  <si>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</si>
  <si>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</si>
  <si>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</si>
  <si>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</si>
  <si>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</si>
  <si>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</si>
  <si>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</si>
  <si>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</si>
  <si>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</si>
  <si>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</si>
  <si>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</si>
  <si>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</si>
  <si>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</si>
  <si>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</si>
  <si>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</si>
  <si>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</si>
  <si>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</si>
  <si>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</si>
  <si>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</si>
  <si>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</si>
  <si>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</si>
  <si>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</si>
  <si>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</si>
  <si>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</si>
  <si>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</si>
  <si>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</si>
  <si>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</si>
  <si>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</si>
  <si>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</si>
  <si>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</si>
  <si>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</si>
  <si>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</si>
  <si>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</si>
  <si>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</si>
  <si>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</si>
  <si>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</si>
  <si>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</si>
  <si>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</si>
  <si>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</si>
  <si>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</si>
  <si>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</si>
  <si>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</si>
  <si>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</si>
  <si>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</si>
  <si>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</si>
  <si>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</si>
  <si>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</si>
  <si>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</si>
  <si>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</si>
  <si>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</si>
  <si>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</si>
  <si>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</si>
  <si>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</si>
  <si>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</si>
  <si>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</si>
  <si>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</si>
  <si>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</si>
  <si>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</si>
  <si>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</si>
  <si>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</si>
  <si>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</si>
  <si>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</si>
  <si>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</si>
  <si>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</si>
  <si>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</si>
  <si>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</si>
  <si>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</si>
  <si>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</si>
  <si>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</si>
  <si>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</si>
  <si>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</si>
  <si>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</si>
  <si>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</si>
  <si>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</si>
  <si>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</si>
  <si>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</si>
  <si>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</si>
  <si>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</si>
  <si>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</si>
  <si>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</si>
  <si>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</si>
  <si>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</si>
  <si>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</si>
  <si>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</si>
  <si>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</si>
  <si>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</si>
  <si>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</si>
  <si>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</si>
  <si>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</si>
  <si>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</si>
  <si>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</si>
  <si>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</si>
  <si>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</si>
  <si>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</si>
  <si>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</si>
  <si>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</si>
  <si>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</si>
  <si>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</si>
  <si>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</si>
  <si>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</si>
  <si>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</si>
  <si>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</si>
  <si>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</si>
  <si>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</si>
  <si>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</si>
  <si>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</si>
  <si>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</si>
  <si>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</si>
  <si>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</si>
  <si>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</si>
  <si>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</si>
  <si>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</si>
  <si>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</si>
  <si>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</si>
  <si>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</si>
  <si>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</si>
  <si>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</si>
  <si>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</si>
  <si>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</si>
  <si>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</si>
  <si>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</si>
  <si>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</si>
  <si>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</si>
  <si>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</si>
  <si>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</si>
  <si>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</si>
  <si>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</si>
  <si>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</si>
  <si>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</si>
  <si>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</si>
  <si>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</si>
  <si>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</si>
  <si>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</si>
  <si>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</si>
  <si>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</si>
  <si>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</si>
  <si>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</si>
  <si>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</si>
  <si>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</si>
  <si>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</si>
  <si>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</si>
  <si>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</si>
  <si>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</si>
  <si>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</si>
  <si>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</si>
  <si>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</si>
  <si>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</si>
  <si>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</si>
  <si>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</si>
  <si>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</si>
  <si>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</si>
  <si>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</si>
  <si>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</si>
  <si>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</si>
  <si>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</si>
  <si>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</si>
  <si>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</si>
  <si>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</si>
  <si>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</si>
  <si>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</si>
  <si>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</si>
  <si>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</si>
  <si>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</si>
  <si>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</si>
  <si>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</si>
  <si>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</si>
  <si>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</si>
  <si>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</si>
  <si>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</si>
  <si>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</si>
  <si>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</si>
  <si>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</si>
  <si>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</si>
  <si>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</si>
  <si>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</si>
  <si>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</si>
  <si>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</si>
  <si>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</si>
  <si>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</si>
  <si>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</si>
  <si>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</si>
  <si>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</si>
  <si>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</si>
  <si>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</si>
  <si>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</si>
  <si>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</si>
  <si>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</si>
  <si>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</si>
  <si>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</si>
  <si>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</si>
  <si>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</si>
  <si>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</si>
  <si>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</si>
  <si>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</si>
  <si>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</si>
  <si>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</si>
  <si>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</si>
  <si>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</si>
  <si>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</si>
  <si>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</si>
  <si>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</si>
  <si>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</si>
  <si>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</si>
  <si>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</si>
  <si>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</si>
  <si>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</si>
  <si>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</si>
  <si>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</si>
  <si>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</si>
  <si>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</si>
  <si>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</si>
  <si>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</si>
  <si>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</si>
  <si>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</si>
  <si>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</si>
  <si>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</si>
  <si>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</si>
  <si>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</si>
  <si>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</si>
  <si>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</si>
  <si>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</si>
  <si>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</si>
  <si>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</si>
  <si>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</si>
  <si>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</si>
  <si>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</si>
  <si>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</si>
  <si>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</si>
  <si>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</si>
  <si>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</si>
  <si>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</si>
  <si>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</si>
  <si>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</si>
  <si>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</si>
  <si>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</si>
  <si>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</si>
  <si>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</si>
  <si>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</si>
  <si>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</si>
  <si>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</si>
  <si>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</si>
  <si>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</si>
  <si>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</si>
  <si>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</si>
  <si>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</si>
  <si>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</si>
  <si>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</si>
  <si>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</si>
  <si>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</si>
  <si>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</si>
  <si>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</si>
  <si>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</si>
  <si>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</si>
  <si>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</si>
  <si>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</si>
  <si>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</si>
  <si>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</si>
  <si>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</si>
  <si>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</si>
  <si>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</si>
  <si>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</si>
  <si>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</si>
  <si>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</si>
  <si>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</si>
  <si>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</si>
  <si>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</si>
  <si>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</si>
  <si>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</si>
  <si>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</si>
  <si>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</si>
  <si>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</si>
  <si>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</si>
  <si>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</si>
  <si>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</si>
  <si>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</si>
  <si>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</si>
  <si>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</si>
  <si>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</si>
  <si>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</si>
  <si>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</si>
  <si>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</si>
  <si>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</si>
  <si>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</si>
  <si>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</si>
  <si>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</si>
  <si>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</si>
  <si>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</si>
  <si>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</si>
  <si>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</si>
  <si>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</si>
  <si>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</si>
  <si>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</si>
  <si>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</si>
  <si>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</si>
  <si>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</si>
  <si>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</si>
  <si>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</si>
  <si>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</si>
  <si>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</si>
  <si>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</si>
  <si>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</si>
  <si>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</si>
  <si>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</si>
  <si>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</si>
  <si>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</si>
  <si>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</si>
  <si>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</si>
  <si>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</si>
  <si>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</si>
  <si>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</si>
  <si>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</si>
  <si>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</si>
  <si>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</si>
  <si>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</si>
  <si>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</si>
  <si>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</si>
  <si>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</si>
  <si>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</si>
  <si>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</si>
  <si>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</si>
  <si>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</si>
  <si>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</si>
  <si>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</si>
  <si>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</si>
  <si>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</si>
  <si>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</si>
  <si>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</si>
  <si>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</si>
  <si>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</si>
  <si>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</si>
  <si>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</si>
  <si>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</si>
  <si>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</si>
  <si>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</si>
  <si>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</si>
  <si>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</si>
  <si>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</si>
  <si>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</si>
  <si>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</si>
  <si>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</si>
  <si>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</si>
  <si>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</si>
  <si>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</si>
  <si>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</si>
  <si>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</si>
  <si>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</si>
  <si>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</si>
  <si>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</si>
  <si>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</si>
  <si>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</si>
  <si>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</si>
  <si>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</si>
  <si>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</si>
  <si>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</si>
  <si>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</si>
  <si>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</si>
  <si>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</si>
  <si>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</si>
  <si>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</si>
  <si>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</si>
  <si>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</si>
  <si>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</si>
  <si>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</si>
  <si>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</si>
  <si>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</si>
  <si>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</si>
  <si>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</si>
  <si>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</si>
  <si>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</si>
  <si>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</si>
  <si>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</si>
  <si>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</si>
  <si>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</si>
  <si>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</si>
  <si>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</si>
  <si>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</si>
  <si>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</si>
  <si>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</si>
  <si>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</si>
  <si>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</si>
  <si>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</si>
  <si>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</si>
  <si>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</si>
  <si>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</si>
  <si>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</si>
  <si>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</si>
  <si>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</si>
  <si>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</si>
  <si>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</si>
  <si>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</si>
  <si>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</si>
  <si>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</si>
  <si>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</si>
  <si>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</si>
  <si>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</si>
  <si>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</si>
  <si>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</si>
  <si>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</si>
  <si>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</si>
  <si>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</si>
  <si>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</si>
  <si>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</si>
  <si>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</si>
  <si>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</si>
  <si>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</si>
  <si>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</si>
  <si>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</si>
  <si>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</si>
  <si>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</si>
  <si>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</si>
  <si>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</si>
  <si>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</si>
  <si>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</si>
  <si>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</si>
  <si>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</si>
  <si>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</si>
  <si>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</si>
  <si>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</si>
  <si>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</si>
  <si>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</si>
  <si>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</si>
  <si>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</si>
  <si>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</si>
  <si>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</si>
  <si>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</si>
  <si>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</si>
  <si>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</si>
  <si>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</si>
  <si>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</si>
  <si>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</si>
  <si>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</si>
  <si>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</si>
  <si>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</si>
  <si>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</si>
  <si>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</si>
  <si>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</si>
  <si>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</si>
  <si>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</si>
  <si>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</si>
  <si>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</si>
  <si>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</si>
  <si>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</si>
  <si>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</si>
  <si>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</si>
  <si>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</si>
  <si>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</si>
  <si>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</si>
  <si>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</si>
  <si>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</si>
  <si>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</si>
  <si>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</si>
  <si>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</si>
  <si>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</si>
  <si>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</si>
  <si>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</si>
  <si>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</si>
  <si>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</si>
  <si>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</si>
  <si>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</si>
  <si>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</si>
  <si>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</si>
  <si>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</si>
  <si>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</si>
  <si>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</si>
  <si>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</si>
  <si>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</si>
  <si>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</si>
  <si>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</si>
  <si>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</si>
  <si>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</si>
  <si>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</si>
  <si>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</si>
  <si>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</si>
  <si>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</si>
  <si>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</si>
  <si>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</si>
  <si>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</si>
  <si>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</si>
  <si>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</si>
  <si>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</si>
  <si>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</si>
  <si>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</si>
  <si>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</si>
  <si>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</si>
  <si>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</si>
  <si>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</si>
  <si>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</si>
  <si>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</si>
  <si>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</si>
  <si>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</si>
  <si>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</si>
  <si>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</si>
  <si>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</si>
  <si>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</si>
  <si>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</si>
  <si>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</si>
  <si>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</si>
  <si>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</si>
  <si>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</si>
  <si>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</si>
  <si>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</si>
  <si>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</si>
  <si>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</si>
  <si>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</si>
  <si>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</si>
  <si>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</si>
  <si>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</si>
  <si>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</si>
  <si>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</si>
  <si>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</si>
  <si>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</si>
  <si>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</si>
  <si>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</si>
  <si>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</si>
  <si>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</si>
  <si>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</si>
  <si>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</si>
  <si>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</si>
  <si>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</si>
  <si>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</si>
  <si>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</si>
  <si>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</si>
  <si>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</si>
  <si>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</si>
  <si>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</si>
  <si>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</si>
  <si>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</si>
  <si>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</si>
  <si>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</si>
  <si>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</si>
  <si>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</si>
  <si>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</si>
  <si>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</si>
  <si>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</si>
  <si>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</si>
  <si>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</si>
  <si>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</si>
  <si>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</si>
  <si>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</si>
  <si>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</si>
  <si>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</si>
  <si>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</si>
  <si>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</si>
  <si>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</si>
  <si>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</si>
  <si>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</si>
  <si>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</si>
  <si>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</si>
  <si>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</si>
  <si>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</si>
  <si>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</si>
  <si>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</si>
  <si>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</si>
  <si>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</si>
  <si>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</si>
  <si>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</si>
  <si>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</si>
  <si>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</si>
  <si>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</si>
  <si>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</si>
  <si>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</si>
  <si>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</si>
  <si>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</si>
  <si>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</si>
  <si>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</si>
  <si>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</si>
  <si>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</si>
  <si>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</si>
  <si>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</si>
  <si>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</si>
  <si>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</si>
  <si>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</si>
  <si>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</si>
  <si>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</si>
  <si>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</si>
  <si>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</si>
  <si>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</si>
  <si>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</si>
  <si>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</si>
  <si>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</si>
  <si>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</si>
  <si>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</si>
  <si>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</si>
  <si>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</si>
  <si>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</si>
  <si>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</si>
  <si>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</si>
  <si>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</si>
  <si>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</si>
  <si>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</si>
  <si>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</si>
  <si>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</si>
  <si>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</si>
  <si>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</si>
  <si>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</si>
  <si>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</si>
  <si>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</si>
  <si>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</si>
  <si>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</si>
  <si>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</si>
  <si>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</si>
  <si>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</si>
  <si>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</si>
  <si>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</si>
  <si>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</si>
  <si>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</si>
  <si>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</si>
  <si>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</si>
  <si>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</si>
  <si>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</si>
  <si>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</si>
  <si>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</si>
  <si>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</si>
  <si>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</si>
  <si>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</si>
  <si>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</si>
  <si>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</si>
  <si>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</si>
  <si>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</si>
  <si>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</si>
  <si>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</si>
  <si>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</si>
  <si>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</si>
  <si>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</si>
  <si>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</si>
  <si>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</si>
  <si>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</si>
  <si>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</si>
  <si>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</si>
  <si>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</si>
  <si>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</si>
  <si>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</si>
  <si>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</si>
  <si>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</si>
  <si>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</si>
  <si>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</si>
  <si>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</si>
  <si>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</si>
  <si>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</si>
  <si>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</si>
  <si>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</si>
  <si>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</si>
  <si>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</si>
  <si>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</si>
  <si>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</si>
  <si>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</si>
  <si>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</si>
  <si>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</si>
  <si>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</si>
  <si>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</si>
  <si>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</si>
  <si>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</si>
  <si>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</si>
  <si>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</si>
  <si>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</si>
  <si>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</si>
  <si>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</si>
  <si>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</si>
  <si>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</si>
  <si>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</si>
  <si>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</si>
  <si>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</si>
  <si>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</si>
  <si>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</si>
  <si>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</si>
  <si>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</si>
  <si>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</si>
  <si>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</si>
  <si>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</si>
  <si>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</si>
  <si>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</si>
  <si>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</si>
  <si>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</si>
  <si>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</si>
  <si>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</si>
  <si>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</si>
  <si>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</si>
  <si>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</si>
  <si>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</si>
  <si>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</si>
  <si>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</si>
  <si>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</si>
  <si>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</si>
  <si>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</si>
  <si>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</si>
  <si>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</si>
  <si>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</si>
  <si>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</si>
  <si>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</si>
  <si>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</si>
  <si>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</si>
  <si>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</si>
  <si>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</si>
  <si>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</si>
  <si>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</si>
  <si>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</si>
  <si>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</si>
  <si>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</si>
  <si>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</si>
  <si>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</si>
  <si>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</si>
  <si>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</si>
  <si>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</si>
  <si>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</si>
  <si>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</si>
  <si>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</si>
  <si>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</si>
  <si>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</si>
  <si>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</si>
  <si>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</si>
  <si>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</si>
  <si>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</si>
  <si>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</si>
  <si>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</si>
  <si>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</si>
  <si>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</si>
  <si>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</si>
  <si>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</si>
  <si>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</si>
  <si>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</si>
  <si>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</si>
  <si>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</si>
  <si>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</si>
  <si>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</si>
  <si>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</si>
  <si>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</si>
  <si>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</si>
  <si>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</si>
  <si>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</si>
  <si>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</si>
  <si>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</si>
  <si>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</si>
  <si>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</si>
  <si>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</si>
  <si>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</si>
  <si>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</si>
  <si>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</si>
  <si>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</si>
  <si>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</si>
  <si>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</si>
  <si>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</si>
  <si>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</si>
  <si>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</si>
  <si>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</si>
  <si>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</si>
  <si>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</si>
  <si>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</si>
  <si>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</si>
  <si>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</si>
  <si>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</si>
  <si>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</si>
  <si>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</si>
  <si>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</si>
  <si>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</si>
  <si>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</si>
  <si>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</si>
  <si>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</si>
  <si>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</si>
  <si>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</si>
  <si>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</si>
  <si>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</si>
  <si>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</si>
  <si>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</si>
  <si>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</si>
  <si>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</si>
  <si>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</si>
  <si>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</si>
  <si>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</si>
  <si>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</si>
  <si>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</si>
  <si>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</si>
  <si>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</si>
  <si>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</si>
  <si>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</si>
  <si>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</si>
  <si>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</si>
  <si>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</si>
  <si>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</si>
  <si>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</si>
  <si>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</si>
  <si>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</si>
  <si>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</si>
  <si>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</si>
  <si>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</si>
  <si>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</si>
  <si>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</si>
  <si>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</si>
  <si>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</si>
  <si>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</si>
  <si>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</si>
  <si>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</si>
  <si>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</si>
  <si>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</si>
  <si>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</si>
  <si>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</si>
  <si>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</si>
  <si>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</si>
  <si>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</si>
  <si>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</si>
  <si>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</si>
  <si>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</si>
  <si>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</si>
  <si>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</si>
  <si>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</si>
  <si>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</si>
  <si>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</si>
  <si>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</si>
  <si>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</si>
  <si>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</si>
  <si>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</si>
  <si>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</si>
  <si>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</si>
  <si>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</si>
  <si>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</si>
  <si>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</si>
  <si>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</si>
  <si>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</si>
  <si>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</si>
  <si>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</si>
  <si>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</si>
  <si>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</si>
  <si>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</si>
  <si>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</si>
  <si>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</si>
  <si>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</si>
  <si>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</si>
  <si>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</si>
  <si>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</si>
  <si>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</si>
  <si>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</si>
  <si>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</si>
  <si>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</si>
  <si>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</si>
  <si>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</si>
  <si>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</si>
  <si>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</si>
  <si>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</si>
  <si>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</si>
  <si>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</si>
  <si>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</si>
  <si>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</si>
  <si>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</si>
  <si>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</si>
  <si>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</si>
  <si>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</si>
  <si>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</si>
  <si>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</si>
  <si>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</si>
  <si>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</si>
  <si>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</si>
  <si>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</si>
  <si>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</si>
  <si>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</si>
  <si>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</si>
  <si>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</si>
  <si>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</si>
  <si>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</si>
  <si>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</si>
  <si>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</si>
  <si>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</si>
  <si>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</si>
  <si>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</si>
  <si>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</si>
  <si>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</si>
  <si>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</si>
  <si>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</si>
  <si>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</si>
  <si>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</si>
  <si>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</si>
  <si>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</si>
  <si>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</si>
  <si>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</si>
  <si>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</si>
  <si>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</si>
  <si>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</si>
  <si>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</si>
  <si>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</si>
  <si>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</si>
  <si>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</si>
  <si>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</si>
  <si>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</si>
  <si>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</si>
  <si>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</si>
  <si>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</si>
  <si>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</si>
  <si>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</si>
  <si>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</si>
  <si>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</si>
  <si>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</si>
  <si>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</si>
  <si>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</si>
  <si>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</si>
  <si>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</si>
  <si>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</si>
  <si>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</si>
  <si>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</si>
  <si>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</si>
  <si>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</si>
  <si>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</si>
  <si>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</si>
  <si>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</si>
  <si>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</si>
  <si>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</si>
  <si>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</si>
  <si>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</si>
  <si>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</si>
  <si>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</si>
  <si>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</si>
  <si>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</si>
  <si>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</si>
  <si>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</si>
  <si>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</si>
  <si>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</si>
  <si>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</si>
  <si>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</si>
  <si>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</si>
  <si>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</si>
  <si>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</si>
  <si>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</si>
  <si>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</si>
  <si>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</si>
  <si>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</si>
  <si>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</si>
  <si>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</si>
  <si>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</si>
  <si>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</si>
  <si>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</si>
  <si>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</si>
  <si>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</si>
  <si>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</si>
  <si>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</si>
  <si>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</si>
  <si>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</si>
  <si>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</si>
  <si>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</si>
  <si>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</si>
  <si>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</si>
  <si>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</si>
  <si>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</si>
  <si>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</si>
  <si>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</si>
  <si>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</si>
  <si>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</si>
  <si>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</si>
  <si>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</si>
  <si>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</si>
  <si>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</si>
  <si>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</si>
  <si>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</si>
  <si>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</si>
  <si>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</si>
  <si>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</si>
  <si>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</si>
  <si>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</si>
  <si>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</si>
  <si>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</si>
  <si>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</si>
  <si>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</si>
  <si>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</si>
  <si>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</si>
  <si>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</si>
  <si>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</si>
  <si>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</si>
  <si>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</si>
  <si>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</si>
  <si>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</si>
  <si>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</si>
  <si>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</si>
  <si>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</si>
  <si>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</si>
  <si>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</si>
  <si>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</si>
  <si>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</si>
  <si>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</si>
  <si>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</si>
  <si>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</si>
  <si>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</si>
  <si>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</si>
  <si>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</si>
  <si>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</si>
  <si>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</si>
  <si>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</si>
  <si>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</si>
  <si>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</si>
  <si>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</si>
  <si>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</si>
  <si>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</si>
  <si>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</si>
  <si>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</si>
  <si>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</si>
  <si>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</si>
  <si>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</si>
  <si>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</si>
  <si>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</si>
  <si>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</si>
  <si>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</si>
  <si>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</si>
  <si>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</si>
  <si>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</si>
  <si>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</si>
  <si>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</si>
  <si>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</si>
  <si>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</si>
  <si>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</si>
  <si>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</si>
  <si>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</si>
  <si>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</si>
  <si>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</si>
  <si>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</si>
  <si>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</si>
  <si>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</si>
  <si>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</si>
  <si>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</si>
  <si>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</si>
  <si>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</si>
  <si>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</si>
  <si>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</si>
  <si>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</si>
  <si>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</si>
  <si>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</si>
  <si>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</si>
  <si>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</si>
  <si>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</si>
  <si>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</si>
  <si>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</si>
  <si>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</si>
  <si>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</si>
  <si>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</si>
  <si>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</si>
  <si>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</si>
  <si>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</si>
  <si>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</si>
  <si>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</si>
  <si>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</si>
  <si>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</si>
  <si>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</si>
  <si>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</si>
  <si>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</si>
  <si>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</si>
  <si>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</si>
  <si>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</si>
  <si>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</si>
  <si>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</si>
  <si>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</si>
  <si>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</si>
  <si>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</si>
  <si>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</si>
  <si>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</si>
  <si>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</si>
  <si>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</si>
  <si>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</si>
  <si>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</si>
  <si>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</si>
  <si>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</si>
  <si>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</si>
  <si>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</si>
  <si>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</si>
  <si>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</si>
  <si>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</si>
  <si>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</si>
  <si>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</si>
  <si>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</si>
  <si>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</si>
  <si>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</si>
  <si>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</si>
  <si>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</si>
  <si>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</si>
  <si>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</si>
  <si>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</si>
  <si>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</si>
  <si>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</si>
  <si>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</si>
  <si>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</si>
  <si>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</si>
  <si>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</si>
  <si>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</si>
  <si>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</si>
  <si>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</si>
  <si>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</si>
  <si>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</si>
  <si>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</si>
  <si>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</si>
  <si>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</si>
  <si>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</si>
  <si>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</si>
  <si>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</si>
  <si>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</si>
  <si>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</si>
  <si>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</si>
  <si>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</si>
  <si>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</si>
  <si>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</si>
  <si>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</si>
  <si>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</si>
  <si>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</si>
  <si>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</si>
  <si>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</si>
  <si>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</si>
  <si>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</si>
  <si>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</si>
  <si>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</si>
  <si>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</si>
  <si>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</si>
  <si>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</si>
  <si>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</si>
  <si>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</si>
  <si>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</si>
  <si>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</si>
  <si>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</si>
  <si>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</si>
  <si>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</si>
  <si>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</si>
  <si>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</si>
  <si>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</si>
  <si>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</si>
  <si>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</si>
  <si>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</si>
  <si>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</si>
  <si>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</si>
  <si>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</si>
  <si>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</si>
  <si>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</si>
  <si>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</si>
  <si>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</si>
  <si>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</si>
  <si>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</si>
  <si>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</si>
  <si>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</si>
  <si>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</si>
  <si>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</si>
  <si>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</si>
  <si>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</si>
  <si>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</si>
  <si>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</si>
  <si>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</si>
  <si>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</si>
  <si>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</si>
  <si>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</si>
  <si>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</si>
  <si>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</si>
  <si>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</si>
  <si>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</si>
  <si>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</si>
  <si>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</si>
  <si>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</si>
  <si>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</si>
  <si>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</si>
  <si>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</si>
  <si>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</si>
  <si>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</si>
  <si>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</si>
  <si>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</si>
  <si>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</si>
  <si>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</si>
  <si>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</si>
  <si>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</si>
  <si>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</si>
  <si>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</si>
  <si>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</si>
  <si>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</si>
  <si>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</si>
  <si>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</si>
  <si>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</si>
  <si>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</si>
  <si>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</si>
  <si>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</si>
  <si>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</si>
  <si>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</si>
  <si>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</si>
  <si>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</si>
  <si>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</si>
  <si>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</si>
  <si>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</si>
  <si>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</si>
  <si>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</si>
  <si>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</si>
  <si>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</si>
  <si>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</si>
  <si>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</si>
  <si>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</si>
  <si>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</si>
  <si>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</si>
  <si>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</si>
  <si>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</si>
  <si>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</si>
  <si>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</si>
  <si>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</si>
  <si>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</si>
  <si>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</si>
  <si>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</si>
  <si>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</si>
  <si>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</si>
  <si>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</si>
  <si>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</si>
  <si>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</si>
  <si>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</si>
  <si>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</si>
  <si>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</si>
  <si>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</si>
  <si>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</si>
  <si>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</si>
  <si>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</si>
  <si>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</si>
  <si>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</si>
  <si>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</si>
  <si>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</si>
  <si>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</si>
  <si>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</si>
  <si>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</si>
  <si>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</si>
  <si>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</si>
  <si>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</si>
  <si>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</si>
  <si>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</si>
  <si>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</si>
  <si>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</si>
  <si>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</si>
  <si>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</si>
  <si>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</si>
  <si>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</si>
  <si>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</si>
  <si>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</si>
  <si>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</si>
  <si>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</si>
  <si>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</si>
  <si>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</si>
  <si>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</si>
  <si>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</si>
  <si>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</si>
  <si>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</si>
  <si>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</si>
  <si>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</si>
  <si>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</si>
  <si>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</si>
  <si>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</si>
  <si>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</si>
  <si>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</si>
  <si>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</si>
  <si>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</si>
  <si>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</si>
  <si>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</si>
  <si>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</si>
  <si>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</si>
  <si>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</si>
  <si>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</si>
  <si>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</si>
  <si>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</si>
  <si>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</si>
  <si>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</si>
  <si>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</si>
  <si>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</si>
  <si>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</si>
  <si>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</si>
  <si>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</si>
  <si>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</si>
  <si>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</si>
  <si>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</si>
  <si>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</si>
  <si>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</si>
  <si>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</si>
  <si>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</si>
  <si>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</si>
  <si>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</si>
  <si>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</si>
  <si>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</si>
  <si>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</si>
  <si>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</si>
  <si>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</si>
  <si>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</si>
  <si>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</si>
  <si>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</si>
  <si>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</si>
  <si>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</si>
  <si>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</si>
  <si>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</si>
  <si>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</si>
  <si>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</si>
  <si>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</si>
  <si>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</si>
  <si>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</si>
  <si>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</si>
  <si>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</si>
  <si>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</si>
  <si>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</si>
  <si>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</si>
  <si>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</si>
  <si>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</si>
  <si>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</si>
  <si>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</si>
  <si>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</si>
  <si>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</si>
  <si>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</si>
  <si>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</si>
  <si>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</si>
  <si>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</si>
  <si>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</si>
  <si>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</si>
  <si>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</si>
  <si>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</si>
  <si>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</si>
  <si>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</si>
  <si>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</si>
  <si>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</si>
  <si>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</si>
  <si>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</si>
  <si>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</si>
  <si>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</si>
  <si>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</si>
  <si>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</si>
  <si>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</si>
  <si>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</si>
  <si>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</si>
  <si>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</si>
  <si>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</si>
  <si>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</si>
  <si>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</si>
  <si>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</si>
  <si>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</si>
  <si>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</si>
  <si>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</si>
  <si>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</si>
  <si>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</si>
  <si>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</si>
  <si>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</si>
  <si>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</si>
  <si>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</si>
  <si>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</si>
  <si>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</si>
  <si>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</si>
  <si>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</si>
  <si>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</si>
  <si>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</si>
  <si>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</si>
  <si>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</si>
  <si>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</si>
  <si>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</si>
  <si>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</si>
  <si>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</si>
  <si>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</si>
  <si>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</si>
  <si>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</si>
  <si>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</si>
  <si>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</si>
  <si>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</si>
  <si>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</si>
  <si>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</si>
  <si>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</si>
  <si>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</si>
  <si>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</si>
  <si>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</si>
  <si>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</si>
  <si>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</si>
  <si>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</si>
  <si>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</si>
  <si>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</si>
  <si>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</si>
  <si>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</si>
  <si>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</si>
  <si>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</si>
  <si>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</si>
  <si>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</si>
  <si>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</si>
  <si>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</si>
  <si>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</si>
  <si>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</si>
  <si>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</si>
  <si>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</si>
  <si>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</si>
  <si>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</si>
  <si>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</si>
  <si>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</si>
  <si>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</si>
  <si>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</si>
  <si>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</si>
  <si>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</si>
  <si>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</si>
  <si>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</si>
  <si>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</si>
  <si>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</si>
  <si>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</si>
  <si>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</si>
  <si>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</si>
  <si>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</si>
  <si>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</si>
  <si>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</si>
  <si>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</si>
  <si>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</si>
  <si>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</si>
  <si>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</si>
  <si>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</si>
  <si>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</si>
  <si>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</si>
  <si>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</si>
  <si>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</si>
  <si>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</si>
  <si>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</si>
  <si>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</si>
  <si>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</si>
  <si>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</si>
  <si>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</si>
  <si>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</si>
  <si>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</si>
  <si>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</si>
  <si>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</si>
  <si>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</si>
  <si>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</si>
  <si>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</si>
  <si>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</si>
  <si>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</si>
  <si>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</si>
  <si>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</si>
  <si>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</si>
  <si>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</si>
  <si>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</si>
  <si>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</si>
  <si>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</si>
  <si>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</si>
  <si>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</si>
  <si>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</si>
  <si>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</si>
  <si>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</si>
  <si>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</si>
  <si>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</si>
  <si>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</si>
  <si>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</si>
  <si>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</si>
  <si>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</si>
  <si>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</si>
  <si>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</si>
  <si>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</si>
  <si>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</si>
  <si>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</si>
  <si>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</si>
  <si>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</si>
  <si>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</si>
  <si>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</si>
  <si>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</si>
  <si>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</si>
  <si>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</si>
  <si>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</si>
  <si>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</si>
  <si>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</si>
  <si>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</si>
  <si>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</si>
  <si>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</si>
  <si>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</si>
  <si>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</si>
  <si>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</si>
  <si>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</si>
  <si>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</si>
  <si>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</si>
  <si>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</si>
  <si>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</si>
  <si>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</si>
  <si>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</si>
  <si>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</si>
  <si>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</si>
  <si>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</si>
  <si>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</si>
  <si>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</si>
  <si>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</si>
  <si>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</si>
  <si>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</si>
  <si>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</si>
  <si>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</si>
  <si>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</si>
  <si>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</si>
  <si>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</si>
  <si>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</si>
  <si>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</si>
  <si>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</si>
  <si>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</si>
  <si>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</si>
  <si>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</si>
  <si>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</si>
  <si>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</si>
  <si>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</si>
  <si>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</si>
  <si>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</si>
  <si>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</si>
  <si>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</si>
  <si>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</si>
  <si>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</si>
  <si>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</si>
  <si>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</si>
  <si>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</si>
  <si>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</si>
  <si>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</si>
  <si>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</si>
  <si>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</si>
  <si>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</si>
  <si>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</si>
  <si>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</si>
  <si>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</si>
  <si>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</si>
  <si>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</si>
  <si>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</si>
  <si>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</si>
  <si>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</si>
  <si>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</si>
  <si>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</si>
  <si>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</si>
  <si>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</si>
  <si>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</si>
  <si>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</si>
  <si>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</si>
  <si>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</si>
  <si>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</si>
  <si>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</si>
  <si>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</si>
  <si>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</si>
  <si>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</si>
  <si>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</si>
  <si>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</si>
  <si>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</si>
  <si>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</si>
  <si>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</si>
  <si>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</si>
  <si>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</si>
  <si>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</si>
  <si>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</si>
  <si>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</si>
  <si>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</si>
  <si>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</si>
  <si>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</si>
  <si>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</si>
  <si>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</si>
  <si>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</si>
  <si>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</si>
  <si>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</si>
  <si>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</si>
  <si>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</si>
  <si>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</si>
  <si>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</si>
  <si>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</si>
  <si>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</si>
  <si>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</si>
  <si>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</si>
  <si>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</si>
  <si>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</si>
  <si>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</si>
  <si>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</si>
  <si>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</si>
  <si>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</si>
  <si>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</si>
  <si>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</si>
  <si>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</si>
  <si>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</si>
  <si>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</si>
  <si>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</si>
  <si>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</si>
  <si>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</si>
  <si>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</si>
  <si>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</si>
  <si>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</si>
  <si>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</si>
  <si>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</si>
  <si>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</si>
  <si>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</si>
  <si>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</si>
  <si>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</si>
  <si>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</si>
  <si>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</si>
  <si>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</si>
  <si>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</si>
  <si>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</si>
  <si>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</si>
  <si>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</si>
  <si>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</si>
  <si>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</si>
  <si>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</si>
  <si>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</si>
  <si>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</si>
  <si>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</si>
  <si>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</si>
  <si>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</si>
  <si>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</si>
  <si>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</si>
  <si>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</si>
  <si>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</si>
  <si>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</si>
  <si>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</si>
  <si>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</si>
  <si>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</si>
  <si>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</si>
  <si>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</si>
  <si>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</si>
  <si>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</si>
  <si>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</si>
  <si>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</si>
  <si>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</si>
  <si>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</si>
  <si>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</si>
  <si>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</si>
  <si>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</si>
  <si>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</si>
  <si>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</si>
  <si>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</si>
  <si>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</si>
  <si>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</si>
  <si>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</si>
  <si>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</si>
  <si>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</si>
  <si>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</si>
  <si>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</si>
  <si>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</si>
  <si>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</si>
  <si>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</si>
  <si>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</si>
  <si>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</si>
  <si>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</si>
  <si>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</si>
  <si>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</si>
  <si>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</si>
  <si>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</si>
  <si>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</si>
  <si>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</si>
  <si>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</si>
  <si>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</si>
  <si>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</si>
  <si>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</si>
  <si>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</si>
  <si>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</si>
  <si>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</si>
  <si>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</si>
  <si>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</si>
  <si>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</si>
  <si>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</si>
  <si>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</si>
  <si>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</si>
  <si>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</si>
  <si>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</si>
  <si>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</si>
  <si>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</si>
  <si>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</si>
  <si>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</si>
  <si>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</si>
  <si>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</si>
  <si>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</si>
  <si>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</si>
  <si>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</si>
  <si>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</si>
  <si>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</si>
  <si>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</si>
  <si>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</si>
  <si>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</si>
  <si>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</si>
  <si>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</si>
  <si>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</si>
  <si>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</si>
  <si>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</si>
  <si>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</si>
  <si>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</si>
  <si>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</si>
  <si>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</si>
  <si>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</si>
  <si>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</si>
  <si>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</si>
  <si>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</si>
  <si>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</si>
  <si>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</si>
  <si>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</si>
  <si>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</si>
  <si>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</si>
  <si>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</si>
  <si>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</si>
  <si>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</si>
  <si>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</si>
  <si>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</si>
  <si>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</si>
  <si>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</si>
  <si>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</si>
  <si>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</si>
  <si>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</si>
  <si>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</si>
  <si>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</si>
  <si>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</si>
  <si>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</si>
  <si>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</si>
  <si>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</si>
  <si>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</si>
  <si>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</si>
  <si>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</si>
  <si>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</si>
  <si>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</si>
  <si>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</si>
  <si>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</si>
  <si>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</si>
  <si>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</si>
  <si>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</si>
  <si>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</si>
  <si>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</si>
  <si>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</si>
  <si>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</si>
  <si>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</si>
  <si>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</si>
  <si>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</si>
  <si>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</si>
  <si>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</si>
  <si>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</si>
  <si>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</si>
  <si>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</si>
  <si>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</si>
  <si>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</si>
  <si>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</si>
  <si>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</si>
  <si>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</si>
  <si>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</si>
  <si>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</si>
  <si>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</si>
  <si>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</si>
  <si>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</si>
  <si>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</si>
  <si>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</si>
  <si>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</si>
  <si>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</si>
  <si>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</si>
  <si>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</si>
  <si>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</si>
  <si>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</si>
  <si>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</si>
  <si>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</si>
  <si>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</si>
  <si>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</si>
  <si>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</si>
  <si>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</si>
  <si>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</si>
  <si>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</si>
  <si>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</si>
  <si>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</si>
  <si>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</si>
  <si>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</si>
  <si>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</si>
  <si>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</si>
  <si>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</si>
  <si>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</si>
  <si>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</si>
  <si>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</si>
  <si>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</si>
  <si>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</si>
  <si>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</si>
  <si>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</si>
  <si>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</si>
  <si>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</si>
  <si>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</si>
  <si>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</si>
  <si>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</si>
  <si>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</si>
  <si>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</si>
  <si>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</si>
  <si>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</si>
  <si>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</si>
  <si>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</si>
  <si>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</si>
  <si>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</si>
  <si>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</si>
  <si>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</si>
  <si>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</si>
  <si>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</si>
  <si>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</si>
  <si>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</si>
  <si>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</si>
  <si>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</si>
  <si>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</si>
  <si>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</si>
  <si>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</si>
  <si>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</si>
  <si>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</si>
  <si>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</si>
  <si>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</si>
  <si>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</si>
  <si>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</si>
  <si>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</si>
  <si>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</si>
  <si>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</si>
  <si>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</si>
  <si>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</si>
  <si>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</si>
  <si>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</si>
  <si>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</si>
  <si>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</si>
  <si>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</si>
  <si>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</si>
  <si>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</si>
  <si>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</si>
  <si>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</si>
  <si>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</si>
  <si>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</si>
  <si>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</si>
  <si>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</si>
  <si>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</si>
  <si>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</si>
  <si>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</si>
  <si>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</si>
  <si>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</si>
  <si>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</si>
  <si>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</si>
  <si>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</si>
  <si>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</si>
  <si>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</si>
  <si>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</si>
  <si>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</si>
  <si>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</si>
  <si>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</si>
  <si>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</si>
  <si>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</si>
  <si>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</si>
  <si>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</si>
  <si>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</si>
  <si>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</si>
  <si>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</si>
  <si>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</si>
  <si>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</si>
  <si>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</si>
  <si>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</si>
  <si>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</si>
  <si>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</si>
  <si>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</si>
  <si>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</si>
  <si>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</si>
  <si>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</si>
  <si>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</si>
  <si>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</si>
  <si>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</si>
  <si>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</si>
  <si>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</si>
  <si>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</si>
  <si>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</si>
  <si>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</si>
  <si>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</si>
  <si>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</si>
  <si>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</si>
  <si>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</si>
  <si>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</si>
  <si>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</si>
  <si>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</si>
  <si>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</si>
  <si>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</si>
  <si>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</si>
  <si>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</si>
  <si>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</si>
  <si>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</si>
  <si>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</si>
  <si>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</si>
  <si>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</si>
  <si>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</si>
  <si>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</si>
  <si>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</si>
  <si>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</si>
  <si>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</si>
  <si>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</si>
  <si>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</si>
  <si>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</si>
  <si>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</si>
  <si>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</si>
  <si>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</si>
  <si>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</si>
  <si>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</si>
  <si>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</si>
  <si>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</si>
  <si>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</si>
  <si>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</si>
  <si>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</si>
  <si>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</si>
  <si>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</si>
  <si>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</si>
  <si>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</si>
  <si>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</si>
  <si>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</si>
  <si>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</si>
  <si>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</si>
  <si>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</si>
  <si>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</si>
  <si>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</si>
  <si>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</si>
  <si>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</si>
  <si>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</si>
  <si>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</si>
  <si>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</si>
  <si>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</si>
  <si>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</si>
  <si>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</si>
  <si>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</si>
  <si>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</si>
  <si>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</si>
  <si>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</si>
  <si>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</si>
  <si>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</si>
  <si>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</si>
  <si>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</si>
  <si>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</si>
  <si>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</si>
  <si>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</si>
  <si>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</si>
  <si>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</si>
  <si>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</si>
  <si>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</si>
  <si>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</si>
  <si>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</si>
  <si>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</si>
  <si>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</si>
  <si>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</si>
  <si>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</si>
  <si>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</si>
  <si>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</si>
  <si>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</si>
  <si>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</si>
  <si>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</si>
  <si>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</si>
  <si>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</si>
  <si>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</si>
  <si>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</si>
  <si>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</si>
  <si>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</si>
  <si>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</si>
  <si>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</si>
  <si>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</si>
  <si>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</si>
  <si>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</si>
  <si>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</si>
  <si>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</si>
  <si>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</si>
  <si>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</si>
  <si>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</si>
  <si>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</si>
  <si>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</si>
  <si>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</si>
  <si>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</si>
  <si>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</si>
  <si>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</si>
  <si>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</si>
  <si>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</si>
  <si>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</si>
  <si>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</si>
  <si>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</si>
  <si>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</si>
  <si>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</si>
  <si>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</si>
  <si>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</si>
  <si>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</si>
  <si>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</si>
  <si>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</si>
  <si>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</si>
  <si>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</si>
  <si>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</si>
  <si>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</si>
  <si>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</si>
  <si>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</si>
  <si>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</si>
  <si>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</si>
  <si>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</si>
  <si>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</si>
  <si>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</si>
  <si>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</si>
  <si>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</si>
  <si>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</si>
  <si>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</si>
  <si>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</si>
  <si>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</si>
  <si>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</si>
  <si>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</si>
  <si>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</si>
  <si>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</si>
  <si>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</si>
  <si>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</si>
  <si>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</si>
  <si>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</si>
  <si>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</si>
  <si>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</si>
  <si>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</si>
  <si>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</si>
  <si>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</si>
  <si>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</si>
  <si>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</si>
  <si>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</si>
  <si>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</si>
  <si>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</si>
  <si>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</si>
  <si>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</si>
  <si>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</si>
  <si>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</si>
  <si>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</si>
  <si>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</si>
  <si>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</si>
  <si>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</si>
  <si>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</si>
  <si>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</si>
  <si>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</si>
  <si>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</si>
  <si>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</si>
  <si>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</si>
  <si>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</si>
  <si>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</si>
  <si>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</si>
  <si>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</si>
  <si>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</si>
  <si>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</si>
  <si>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</si>
  <si>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</si>
  <si>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</si>
  <si>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</si>
  <si>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</si>
  <si>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</si>
  <si>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</si>
  <si>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</si>
  <si>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</si>
  <si>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</si>
  <si>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</si>
  <si>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</si>
  <si>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</si>
  <si>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</si>
  <si>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</si>
  <si>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</si>
  <si>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</si>
  <si>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</si>
  <si>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</si>
  <si>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</si>
  <si>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</si>
  <si>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</si>
  <si>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</si>
  <si>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</si>
  <si>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</si>
  <si>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</si>
  <si>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</si>
  <si>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</si>
  <si>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</si>
  <si>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</si>
  <si>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</si>
  <si>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</si>
  <si>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</si>
  <si>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</si>
  <si>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</si>
  <si>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</si>
  <si>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</si>
  <si>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</si>
  <si>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</si>
  <si>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</si>
  <si>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</si>
  <si>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</si>
  <si>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</si>
  <si>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</si>
  <si>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</si>
  <si>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</si>
  <si>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</si>
  <si>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</si>
  <si>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</si>
  <si>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</si>
  <si>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</si>
  <si>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</si>
  <si>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</si>
  <si>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</si>
  <si>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</si>
  <si>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</si>
  <si>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</si>
  <si>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</si>
  <si>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</si>
  <si>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</si>
  <si>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</si>
  <si>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</si>
  <si>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</si>
  <si>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</si>
  <si>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</si>
  <si>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</si>
  <si>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</si>
  <si>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</si>
  <si>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</si>
  <si>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</si>
  <si>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</si>
  <si>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</si>
  <si>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</si>
  <si>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</si>
  <si>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</si>
  <si>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</si>
  <si>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</si>
  <si>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</si>
  <si>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</si>
  <si>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</si>
  <si>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</si>
  <si>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</si>
  <si>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</si>
  <si>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</si>
  <si>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</si>
  <si>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</si>
  <si>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</si>
  <si>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</si>
  <si>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</si>
  <si>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</si>
  <si>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</si>
  <si>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</si>
  <si>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</si>
  <si>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</si>
  <si>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</si>
  <si>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</si>
  <si>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</si>
  <si>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</si>
  <si>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</si>
  <si>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</si>
  <si>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</si>
  <si>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</si>
  <si>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</si>
  <si>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</si>
  <si>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</si>
  <si>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</si>
  <si>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</si>
  <si>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</si>
  <si>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</si>
  <si>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</si>
  <si>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</si>
  <si>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</si>
  <si>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</si>
  <si>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</si>
  <si>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</si>
  <si>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</si>
  <si>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</si>
  <si>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</si>
  <si>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</si>
  <si>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</si>
  <si>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</si>
  <si>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</si>
  <si>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</si>
  <si>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</si>
  <si>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</si>
  <si>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</si>
  <si>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</si>
  <si>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</si>
  <si>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</si>
  <si>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</si>
  <si>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</si>
  <si>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</si>
  <si>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</si>
  <si>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</si>
  <si>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</si>
  <si>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</si>
  <si>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</si>
  <si>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</si>
  <si>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</si>
  <si>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</si>
  <si>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</si>
  <si>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</si>
  <si>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</si>
  <si>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</si>
  <si>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</si>
  <si>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</si>
  <si>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</si>
  <si>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</si>
  <si>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</si>
  <si>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</si>
  <si>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</si>
  <si>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</si>
  <si>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</si>
  <si>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</si>
  <si>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</si>
  <si>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</si>
  <si>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</si>
  <si>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</si>
  <si>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</si>
  <si>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</si>
  <si>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</si>
  <si>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</si>
  <si>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</si>
  <si>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</si>
  <si>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</si>
  <si>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</si>
  <si>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</si>
  <si>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</si>
  <si>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</si>
  <si>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</si>
  <si>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</si>
  <si>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</si>
  <si>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</si>
  <si>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</si>
  <si>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</si>
  <si>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</si>
  <si>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</si>
  <si>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</si>
  <si>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</si>
  <si>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</si>
  <si>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</si>
  <si>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</si>
  <si>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</si>
  <si>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</si>
  <si>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</si>
  <si>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</si>
  <si>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</si>
  <si>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</si>
  <si>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</si>
  <si>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</si>
  <si>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</si>
  <si>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</si>
  <si>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</si>
  <si>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</si>
  <si>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</si>
  <si>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</si>
  <si>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</si>
  <si>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</si>
  <si>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</si>
  <si>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</si>
  <si>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</si>
  <si>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</si>
  <si>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</si>
  <si>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</si>
  <si>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</si>
  <si>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</si>
  <si>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</si>
  <si>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</si>
  <si>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</si>
  <si>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</si>
  <si>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</si>
  <si>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</si>
  <si>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</si>
  <si>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</si>
  <si>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</si>
  <si>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</si>
  <si>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</si>
  <si>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</si>
  <si>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</si>
  <si>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</si>
  <si>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</si>
  <si>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</si>
  <si>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</si>
  <si>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</si>
  <si>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</si>
  <si>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</si>
  <si>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</si>
  <si>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</si>
  <si>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</si>
  <si>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</si>
  <si>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</si>
  <si>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</si>
  <si>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</si>
  <si>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</si>
  <si>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</si>
  <si>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</si>
  <si>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</si>
  <si>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</si>
  <si>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</si>
  <si>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</si>
  <si>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</si>
  <si>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</si>
  <si>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</si>
  <si>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</si>
  <si>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</si>
  <si>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</si>
  <si>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</si>
  <si>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</si>
  <si>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</si>
  <si>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</si>
  <si>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</si>
  <si>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</si>
  <si>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</si>
  <si>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</si>
  <si>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</si>
  <si>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</si>
  <si>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</si>
  <si>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</si>
  <si>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</si>
  <si>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</si>
  <si>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</si>
  <si>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</si>
  <si>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</si>
  <si>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</si>
  <si>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</si>
  <si>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</si>
  <si>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</si>
  <si>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</si>
  <si>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</si>
  <si>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</si>
  <si>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</si>
  <si>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</si>
  <si>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</si>
  <si>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</si>
  <si>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</si>
  <si>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</si>
  <si>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</si>
  <si>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</si>
  <si>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</si>
  <si>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</si>
  <si>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</si>
  <si>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</si>
  <si>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</si>
  <si>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</si>
  <si>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</si>
  <si>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</si>
  <si>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</si>
  <si>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</si>
  <si>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</si>
  <si>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</si>
  <si>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</si>
  <si>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</si>
  <si>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</si>
  <si>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</si>
  <si>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</si>
  <si>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</si>
  <si>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</si>
  <si>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</si>
  <si>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</si>
  <si>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</si>
  <si>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</si>
  <si>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</si>
  <si>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</si>
  <si>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</si>
  <si>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</si>
  <si>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</si>
  <si>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</si>
  <si>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</si>
  <si>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</si>
  <si>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</si>
  <si>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</si>
  <si>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</si>
  <si>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</si>
  <si>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</si>
  <si>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</si>
  <si>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</si>
  <si>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</si>
  <si>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</si>
  <si>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</si>
  <si>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</si>
  <si>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</si>
  <si>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</si>
  <si>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</si>
  <si>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</si>
  <si>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</si>
  <si>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</si>
  <si>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</si>
  <si>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</si>
  <si>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</si>
  <si>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</si>
  <si>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</si>
  <si>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</si>
  <si>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</si>
  <si>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</si>
  <si>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</si>
  <si>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</si>
  <si>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</si>
  <si>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</si>
  <si>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</si>
  <si>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</si>
  <si>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</si>
  <si>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</si>
  <si>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</si>
  <si>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</si>
  <si>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</si>
  <si>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</si>
  <si>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</si>
  <si>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</si>
  <si>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</si>
  <si>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</si>
  <si>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</si>
  <si>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</si>
  <si>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</si>
  <si>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</si>
  <si>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</si>
  <si>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</si>
  <si>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</si>
  <si>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</si>
  <si>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</si>
  <si>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</si>
  <si>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</si>
  <si>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</si>
  <si>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</si>
  <si>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</si>
  <si>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</si>
  <si>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</si>
  <si>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</si>
  <si>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</si>
  <si>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</si>
  <si>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</si>
  <si>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</si>
  <si>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</si>
  <si>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</si>
  <si>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</si>
  <si>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</si>
  <si>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</si>
  <si>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</si>
  <si>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</si>
  <si>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</si>
  <si>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</si>
  <si>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</si>
  <si>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</si>
  <si>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</si>
  <si>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</si>
  <si>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</si>
  <si>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</si>
  <si>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</si>
  <si>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</si>
  <si>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</si>
  <si>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</si>
  <si>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</si>
  <si>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</si>
  <si>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</si>
  <si>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</si>
  <si>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</si>
  <si>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</si>
  <si>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</si>
  <si>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</si>
  <si>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</si>
  <si>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</si>
  <si>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</si>
  <si>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</si>
  <si>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</si>
  <si>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</si>
  <si>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</si>
  <si>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</si>
  <si>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</si>
  <si>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</si>
  <si>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</si>
  <si>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</si>
  <si>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</si>
  <si>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</si>
  <si>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</si>
  <si>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</si>
  <si>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</si>
  <si>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</si>
  <si>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</si>
  <si>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</si>
  <si>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</si>
  <si>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</si>
  <si>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</si>
  <si>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</si>
  <si>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</si>
  <si>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</si>
  <si>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</si>
  <si>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</si>
  <si>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</si>
  <si>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</si>
  <si>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</si>
  <si>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</si>
  <si>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</si>
  <si>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</si>
  <si>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</si>
  <si>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</si>
  <si>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</si>
  <si>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</si>
  <si>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</si>
  <si>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</si>
  <si>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</si>
  <si>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</si>
  <si>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</si>
  <si>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</si>
  <si>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</si>
  <si>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</si>
  <si>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</si>
  <si>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</si>
  <si>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</si>
  <si>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</si>
  <si>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</si>
  <si>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</si>
  <si>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</si>
  <si>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</si>
  <si>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</si>
  <si>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</si>
  <si>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</si>
  <si>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</si>
  <si>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</si>
  <si>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</si>
  <si>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</si>
  <si>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</si>
  <si>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</si>
  <si>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</si>
  <si>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</si>
  <si>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</si>
  <si>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</si>
  <si>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</si>
  <si>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</si>
  <si>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</si>
  <si>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</si>
  <si>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</si>
  <si>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</si>
  <si>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</si>
  <si>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</si>
  <si>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</si>
  <si>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</si>
  <si>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</si>
  <si>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</si>
  <si>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</si>
  <si>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</si>
  <si>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</si>
  <si>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</si>
  <si>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</si>
  <si>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</si>
  <si>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</si>
  <si>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</si>
  <si>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</si>
  <si>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</si>
  <si>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</si>
  <si>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</si>
  <si>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</si>
  <si>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</si>
  <si>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</si>
  <si>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</si>
  <si>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</si>
  <si>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</si>
  <si>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</si>
  <si>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</si>
  <si>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</si>
  <si>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</si>
  <si>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</si>
  <si>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</si>
  <si>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</si>
  <si>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</si>
  <si>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</si>
  <si>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</si>
  <si>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</si>
  <si>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</si>
  <si>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</si>
  <si>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</si>
  <si>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</si>
  <si>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</si>
  <si>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</si>
  <si>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</si>
  <si>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</si>
  <si>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</si>
  <si>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</si>
  <si>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</si>
  <si>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</si>
  <si>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</si>
  <si>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</si>
  <si>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</si>
  <si>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</si>
  <si>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</si>
  <si>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</si>
  <si>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</si>
  <si>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</si>
  <si>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</si>
  <si>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</si>
  <si>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</si>
  <si>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</si>
  <si>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</si>
  <si>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</si>
  <si>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</si>
  <si>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</si>
  <si>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</si>
  <si>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</si>
  <si>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</si>
  <si>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</si>
  <si>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</si>
  <si>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</si>
  <si>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</si>
  <si>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</si>
  <si>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</si>
  <si>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</si>
  <si>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</si>
  <si>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</si>
  <si>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</si>
  <si>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</si>
  <si>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</si>
  <si>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</si>
  <si>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</si>
  <si>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</si>
  <si>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</si>
  <si>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</si>
  <si>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</si>
  <si>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</si>
  <si>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</si>
  <si>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</si>
  <si>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</si>
  <si>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</si>
  <si>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</si>
  <si>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</si>
  <si>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</si>
  <si>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</si>
  <si>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</si>
  <si>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</si>
  <si>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</si>
  <si>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</si>
  <si>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</si>
  <si>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</si>
  <si>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</si>
  <si>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</si>
  <si>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</si>
  <si>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</si>
  <si>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</si>
  <si>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</si>
  <si>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</si>
  <si>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</si>
  <si>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</si>
  <si>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</si>
  <si>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</si>
  <si>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</si>
  <si>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</si>
  <si>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</si>
  <si>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</si>
  <si>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</si>
  <si>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</si>
  <si>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</si>
  <si>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</si>
  <si>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</si>
  <si>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</si>
  <si>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</si>
  <si>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</si>
  <si>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</si>
  <si>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</si>
  <si>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</si>
  <si>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</si>
  <si>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</si>
  <si>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</si>
  <si>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</si>
  <si>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</si>
  <si>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</si>
  <si>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</si>
  <si>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</si>
  <si>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</si>
  <si>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</si>
  <si>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</si>
  <si>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</si>
  <si>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</si>
  <si>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</si>
  <si>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</si>
  <si>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</si>
  <si>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</si>
  <si>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</si>
  <si>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</si>
  <si>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</si>
  <si>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</si>
  <si>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</si>
  <si>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</si>
  <si>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</si>
  <si>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</si>
  <si>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</si>
  <si>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</si>
  <si>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</si>
  <si>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</si>
  <si>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</si>
  <si>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</si>
  <si>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</si>
  <si>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</si>
  <si>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</si>
  <si>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</si>
  <si>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</si>
  <si>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</si>
  <si>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</si>
  <si>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</si>
  <si>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</si>
  <si>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</si>
  <si>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</si>
  <si>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</si>
  <si>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</si>
  <si>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</si>
  <si>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</si>
  <si>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</si>
  <si>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</si>
  <si>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</si>
  <si>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</si>
  <si>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</si>
  <si>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</si>
  <si>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</si>
  <si>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</si>
  <si>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</si>
  <si>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</si>
  <si>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</si>
  <si>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</si>
  <si>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</si>
  <si>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</si>
  <si>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</si>
  <si>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</si>
  <si>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</si>
  <si>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</si>
  <si>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</si>
  <si>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</si>
  <si>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</si>
  <si>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</si>
  <si>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</si>
  <si>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</si>
  <si>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</si>
  <si>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</si>
  <si>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</si>
  <si>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</si>
  <si>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</si>
  <si>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</si>
  <si>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</si>
  <si>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</si>
  <si>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</si>
  <si>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</si>
  <si>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</si>
  <si>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</si>
  <si>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</si>
  <si>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</si>
  <si>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</si>
  <si>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</si>
  <si>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</si>
  <si>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</si>
  <si>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</si>
  <si>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</si>
  <si>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</si>
  <si>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</si>
  <si>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</si>
  <si>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</si>
  <si>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</si>
  <si>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</si>
  <si>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</si>
  <si>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</si>
  <si>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</si>
  <si>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</si>
  <si>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</si>
  <si>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</si>
  <si>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</si>
  <si>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</si>
  <si>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</si>
  <si>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</si>
  <si>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</si>
  <si>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</si>
  <si>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</si>
  <si>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</si>
  <si>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</si>
  <si>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</si>
  <si>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</si>
  <si>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</si>
  <si>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</si>
  <si>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</si>
  <si>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</si>
  <si>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</si>
  <si>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</si>
  <si>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</si>
  <si>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</si>
  <si>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</si>
  <si>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</si>
  <si>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</si>
  <si>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</si>
  <si>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</si>
  <si>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</si>
  <si>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</si>
  <si>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</si>
  <si>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</si>
  <si>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</si>
  <si>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</si>
  <si>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</si>
  <si>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</si>
  <si>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</si>
  <si>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</si>
  <si>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</si>
  <si>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</si>
  <si>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</si>
  <si>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</si>
  <si>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</si>
  <si>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</si>
  <si>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</si>
  <si>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</si>
  <si>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</si>
  <si>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</si>
  <si>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</si>
  <si>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</si>
  <si>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</si>
  <si>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</si>
  <si>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</si>
  <si>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</si>
  <si>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</si>
  <si>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</si>
  <si>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</si>
  <si>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</si>
  <si>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</si>
  <si>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</si>
  <si>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</si>
  <si>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</si>
  <si>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</si>
  <si>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</si>
  <si>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</si>
  <si>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</si>
  <si>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</si>
  <si>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</si>
  <si>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</si>
  <si>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</si>
  <si>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</si>
  <si>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</si>
  <si>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</si>
  <si>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</si>
  <si>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</si>
  <si>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</si>
  <si>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</si>
  <si>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</si>
  <si>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</si>
  <si>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</si>
  <si>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</si>
  <si>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</si>
  <si>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</si>
  <si>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</si>
  <si>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</si>
  <si>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</si>
  <si>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</si>
  <si>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</si>
  <si>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</si>
  <si>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</si>
  <si>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</si>
  <si>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</si>
  <si>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</si>
  <si>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</si>
  <si>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</si>
  <si>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</si>
  <si>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</si>
  <si>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</si>
  <si>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</si>
  <si>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</si>
  <si>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</si>
  <si>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</si>
  <si>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</si>
  <si>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</si>
  <si>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</si>
  <si>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</si>
  <si>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</si>
  <si>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</si>
  <si>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</si>
  <si>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</si>
  <si>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</si>
  <si>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</si>
  <si>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</si>
  <si>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</si>
  <si>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</si>
  <si>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</si>
  <si>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</si>
  <si>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</si>
  <si>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</si>
  <si>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</si>
  <si>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</si>
  <si>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</si>
  <si>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</si>
  <si>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</si>
  <si>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</si>
  <si>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</si>
  <si>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</si>
  <si>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</si>
  <si>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</si>
  <si>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</si>
  <si>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</si>
  <si>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</si>
  <si>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</si>
  <si>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</si>
  <si>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</si>
  <si>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</si>
  <si>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</si>
  <si>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</si>
  <si>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</si>
  <si>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</si>
  <si>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</si>
  <si>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</si>
  <si>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</si>
  <si>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</si>
  <si>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</si>
  <si>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</si>
  <si>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</si>
  <si>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</si>
  <si>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</si>
  <si>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</si>
  <si>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</si>
  <si>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</si>
  <si>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</si>
  <si>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</si>
  <si>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</si>
  <si>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</si>
  <si>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</si>
  <si>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</si>
  <si>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</si>
  <si>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</si>
  <si>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</si>
  <si>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</si>
  <si>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</si>
  <si>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</si>
  <si>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</si>
  <si>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</si>
  <si>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</si>
  <si>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</si>
  <si>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</si>
  <si>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</si>
  <si>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</si>
  <si>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</si>
  <si>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</si>
  <si>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</si>
  <si>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</si>
  <si>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</si>
  <si>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</si>
  <si>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</si>
  <si>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</si>
  <si>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</si>
  <si>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</si>
  <si>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</si>
  <si>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</si>
  <si>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</si>
  <si>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</si>
  <si>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</si>
  <si>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</si>
  <si>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</si>
  <si>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</si>
  <si>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</si>
  <si>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</si>
  <si>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</si>
  <si>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</si>
  <si>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</si>
  <si>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</si>
  <si>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</si>
  <si>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</si>
  <si>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</si>
  <si>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</si>
  <si>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</si>
  <si>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</si>
  <si>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</si>
  <si>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</si>
  <si>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</si>
  <si>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</si>
  <si>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</si>
  <si>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</si>
  <si>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</si>
  <si>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</si>
  <si>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</si>
  <si>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</si>
  <si>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</si>
  <si>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</si>
  <si>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</si>
  <si>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</si>
  <si>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</si>
  <si>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</si>
  <si>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</si>
  <si>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</si>
  <si>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</si>
  <si>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</si>
  <si>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</si>
  <si>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</si>
  <si>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</si>
  <si>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</si>
  <si>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</si>
  <si>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</si>
  <si>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</si>
  <si>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</si>
  <si>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</si>
  <si>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</si>
  <si>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</si>
  <si>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</si>
  <si>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</si>
  <si>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</si>
  <si>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</si>
  <si>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</si>
  <si>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</si>
  <si>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</si>
  <si>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</si>
  <si>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</si>
  <si>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</si>
  <si>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</si>
  <si>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</si>
  <si>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</si>
  <si>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</si>
  <si>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</si>
  <si>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</si>
  <si>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</si>
  <si>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</si>
  <si>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</si>
  <si>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</si>
  <si>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</si>
  <si>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</si>
  <si>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</si>
  <si>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</si>
  <si>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</si>
  <si>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</si>
  <si>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</si>
  <si>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</si>
  <si>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</si>
  <si>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</si>
  <si>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</si>
  <si>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</si>
  <si>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</si>
  <si>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</si>
  <si>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</si>
  <si>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</si>
  <si>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</si>
  <si>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</si>
  <si>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</si>
  <si>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</si>
  <si>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</si>
  <si>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</si>
  <si>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</si>
  <si>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</si>
  <si>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</si>
  <si>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</si>
  <si>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</si>
  <si>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</si>
  <si>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</si>
  <si>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</si>
  <si>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</si>
  <si>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</si>
  <si>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</si>
  <si>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</si>
  <si>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</si>
  <si>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</si>
  <si>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</si>
  <si>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</si>
  <si>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</si>
  <si>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</si>
  <si>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</si>
  <si>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</si>
  <si>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</si>
  <si>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</si>
  <si>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</si>
  <si>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</si>
  <si>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</si>
  <si>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</si>
  <si>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</si>
  <si>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</si>
  <si>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</si>
  <si>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</si>
  <si>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</si>
  <si>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</si>
  <si>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</si>
  <si>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</si>
  <si>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</si>
  <si>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</si>
  <si>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</si>
  <si>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</si>
  <si>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</si>
  <si>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</si>
  <si>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</si>
  <si>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</si>
  <si>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</si>
  <si>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</si>
  <si>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</si>
  <si>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</si>
  <si>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</si>
  <si>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</si>
  <si>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</si>
  <si>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</si>
  <si>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</si>
  <si>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</si>
  <si>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</si>
  <si>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</si>
  <si>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</si>
  <si>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</si>
  <si>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</si>
  <si>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</si>
  <si>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</si>
  <si>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</si>
  <si>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</si>
  <si>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</si>
  <si>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</si>
  <si>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</si>
  <si>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</si>
  <si>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</si>
  <si>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</si>
  <si>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</si>
  <si>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</si>
  <si>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</si>
  <si>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</si>
  <si>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</si>
  <si>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</si>
  <si>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</si>
  <si>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</si>
  <si>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</si>
  <si>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</si>
  <si>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</si>
  <si>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</si>
  <si>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</si>
  <si>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</si>
  <si>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</si>
  <si>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</si>
  <si>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</si>
  <si>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</si>
  <si>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</si>
  <si>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</si>
  <si>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</si>
  <si>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</si>
  <si>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</si>
  <si>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</si>
  <si>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</si>
  <si>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</si>
  <si>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</si>
  <si>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</si>
  <si>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</si>
  <si>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</si>
  <si>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</si>
  <si>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</si>
  <si>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</si>
  <si>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</si>
  <si>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</si>
  <si>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</si>
  <si>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</si>
  <si>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</si>
  <si>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</si>
  <si>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</si>
  <si>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</si>
  <si>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</si>
  <si>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</si>
  <si>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</si>
  <si>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</si>
  <si>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</si>
  <si>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</si>
  <si>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</si>
  <si>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</si>
  <si>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</si>
  <si>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</si>
  <si>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</si>
  <si>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</si>
  <si>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</si>
  <si>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</si>
  <si>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</si>
  <si>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</si>
  <si>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</si>
  <si>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</si>
  <si>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</si>
  <si>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</si>
  <si>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</si>
  <si>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</si>
  <si>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</si>
  <si>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</si>
  <si>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</si>
  <si>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</si>
  <si>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</si>
  <si>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</si>
  <si>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</si>
  <si>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</si>
  <si>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</si>
  <si>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</si>
  <si>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</si>
  <si>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</si>
  <si>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</si>
  <si>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</si>
  <si>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</si>
  <si>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</si>
  <si>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</si>
  <si>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</si>
  <si>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</si>
  <si>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</si>
  <si>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</si>
  <si>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</si>
  <si>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</si>
  <si>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</si>
  <si>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</si>
  <si>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</si>
  <si>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</si>
  <si>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</si>
  <si>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</si>
  <si>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</si>
  <si>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</si>
  <si>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</si>
  <si>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</si>
  <si>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</si>
  <si>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</si>
  <si>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</si>
  <si>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</si>
  <si>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</si>
  <si>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</si>
  <si>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</si>
  <si>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</si>
  <si>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</si>
  <si>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</si>
  <si>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</si>
  <si>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</si>
  <si>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</si>
  <si>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</si>
  <si>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</si>
  <si>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</si>
  <si>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</si>
  <si>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</si>
  <si>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</si>
  <si>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</si>
  <si>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</si>
  <si>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</si>
  <si>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</si>
  <si>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</si>
  <si>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</si>
  <si>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</si>
  <si>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</si>
  <si>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</si>
  <si>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</si>
  <si>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</si>
  <si>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</si>
  <si>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</si>
  <si>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</si>
  <si>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</si>
  <si>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</si>
  <si>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</si>
  <si>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</si>
  <si>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</si>
  <si>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</si>
  <si>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</si>
  <si>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</si>
  <si>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</si>
  <si>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</si>
  <si>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</si>
  <si>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</si>
  <si>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</si>
  <si>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</si>
  <si>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</si>
  <si>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</si>
  <si>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</si>
  <si>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</si>
  <si>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</si>
  <si>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</si>
  <si>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</si>
  <si>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</si>
  <si>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</si>
  <si>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</si>
  <si>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</si>
  <si>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</si>
  <si>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</si>
  <si>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</si>
  <si>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</si>
  <si>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</si>
  <si>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</si>
  <si>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</si>
  <si>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</si>
  <si>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</si>
  <si>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</si>
  <si>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</si>
  <si>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</si>
  <si>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</si>
  <si>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</si>
  <si>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</si>
  <si>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</si>
  <si>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</si>
  <si>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</si>
  <si>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</si>
  <si>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</si>
  <si>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</si>
  <si>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</si>
  <si>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</si>
  <si>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</si>
  <si>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</si>
  <si>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</si>
  <si>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</si>
  <si>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</si>
  <si>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</si>
  <si>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</si>
  <si>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</si>
  <si>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</si>
  <si>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</si>
  <si>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</si>
  <si>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</si>
  <si>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</si>
  <si>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</si>
  <si>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</si>
  <si>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</si>
  <si>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</si>
  <si>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</si>
  <si>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</si>
  <si>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</si>
  <si>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</si>
  <si>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</si>
  <si>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</si>
  <si>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</si>
  <si>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</si>
  <si>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</si>
  <si>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</si>
  <si>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</si>
  <si>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</si>
  <si>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</si>
  <si>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</si>
  <si>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</si>
  <si>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</si>
  <si>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</si>
  <si>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</si>
  <si>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</si>
  <si>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</si>
  <si>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</si>
  <si>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</si>
  <si>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</si>
  <si>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</si>
  <si>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</si>
  <si>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</si>
  <si>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</si>
  <si>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</si>
  <si>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</si>
  <si>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</si>
  <si>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</si>
  <si>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</si>
  <si>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</si>
  <si>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</si>
  <si>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</si>
  <si>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</si>
  <si>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</si>
  <si>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</si>
  <si>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</si>
  <si>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</si>
  <si>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</si>
  <si>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</si>
  <si>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</si>
  <si>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</si>
  <si>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</si>
  <si>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</si>
  <si>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</si>
  <si>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</si>
  <si>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</si>
  <si>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</si>
  <si>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</si>
  <si>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</si>
  <si>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</si>
  <si>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</si>
  <si>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</si>
  <si>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</si>
  <si>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</si>
  <si>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</si>
  <si>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</si>
  <si>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</si>
  <si>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</si>
  <si>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</si>
  <si>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</si>
  <si>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</si>
  <si>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</si>
  <si>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</si>
  <si>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</si>
  <si>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</si>
  <si>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</si>
  <si>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</si>
  <si>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</si>
  <si>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</si>
  <si>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</si>
  <si>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</si>
  <si>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</si>
  <si>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</si>
  <si>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</si>
  <si>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</si>
  <si>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</si>
  <si>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</si>
  <si>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</si>
  <si>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</si>
  <si>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</si>
  <si>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</si>
  <si>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</si>
  <si>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</si>
  <si>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</si>
  <si>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</si>
  <si>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</si>
  <si>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</si>
  <si>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</si>
  <si>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</si>
  <si>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</si>
  <si>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</si>
  <si>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</si>
  <si>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</si>
  <si>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</si>
  <si>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</si>
  <si>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</si>
  <si>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</si>
  <si>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</si>
  <si>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</si>
  <si>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</si>
  <si>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</si>
  <si>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</si>
  <si>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</si>
  <si>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</si>
  <si>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</si>
  <si>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</si>
  <si>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</si>
  <si>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</si>
  <si>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</si>
  <si>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</si>
  <si>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</si>
  <si>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</si>
  <si>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</si>
  <si>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</si>
  <si>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</si>
  <si>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</si>
  <si>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</si>
  <si>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</si>
  <si>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</si>
  <si>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</si>
  <si>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</si>
  <si>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</si>
  <si>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</si>
  <si>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</si>
  <si>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</si>
  <si>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</si>
  <si>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</si>
  <si>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</si>
  <si>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</si>
  <si>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</si>
  <si>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</si>
  <si>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</si>
  <si>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</si>
  <si>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</si>
  <si>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</si>
  <si>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</si>
  <si>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</si>
  <si>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</si>
  <si>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</si>
  <si>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</si>
  <si>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</si>
  <si>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</si>
  <si>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</si>
  <si>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</si>
  <si>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</si>
  <si>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</si>
  <si>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</si>
  <si>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</si>
  <si>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</si>
  <si>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</si>
  <si>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</si>
  <si>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</si>
  <si>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</si>
  <si>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</si>
  <si>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</si>
  <si>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</si>
  <si>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</si>
  <si>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</si>
  <si>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</si>
  <si>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</si>
  <si>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</si>
  <si>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</si>
  <si>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</si>
  <si>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</si>
  <si>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</si>
  <si>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</si>
  <si>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</si>
  <si>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</si>
  <si>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</si>
  <si>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</si>
  <si>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</si>
  <si>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</si>
  <si>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</si>
  <si>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</si>
  <si>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</si>
  <si>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</si>
  <si>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</si>
  <si>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</si>
  <si>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</si>
  <si>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</si>
  <si>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</si>
  <si>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</si>
  <si>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</si>
  <si>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</si>
  <si>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</si>
  <si>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</si>
  <si>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</si>
  <si>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</si>
  <si>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</si>
  <si>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</si>
  <si>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</si>
  <si>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</si>
  <si>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</si>
  <si>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</si>
  <si>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</si>
  <si>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</si>
  <si>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</si>
  <si>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</si>
  <si>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</si>
  <si>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</si>
  <si>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</si>
  <si>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</si>
  <si>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</si>
  <si>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</si>
  <si>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</si>
  <si>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</si>
  <si>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</si>
  <si>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</si>
  <si>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</si>
  <si>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</si>
  <si>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</si>
  <si>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</si>
  <si>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</si>
  <si>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</si>
  <si>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</si>
  <si>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</si>
  <si>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</si>
  <si>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</si>
  <si>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</si>
  <si>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</si>
  <si>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</si>
  <si>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</si>
  <si>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</si>
  <si>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</si>
  <si>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</si>
  <si>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</si>
  <si>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</si>
  <si>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</si>
  <si>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</si>
  <si>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</si>
  <si>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</si>
  <si>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</si>
  <si>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</si>
  <si>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</si>
  <si>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</si>
  <si>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</si>
  <si>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</si>
  <si>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</si>
  <si>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</si>
  <si>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</si>
  <si>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</si>
  <si>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</si>
  <si>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</si>
  <si>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</si>
  <si>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</si>
  <si>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</si>
  <si>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</si>
  <si>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</si>
  <si>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</si>
  <si>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</si>
  <si>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</si>
  <si>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</si>
  <si>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</si>
  <si>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</si>
  <si>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</si>
  <si>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</si>
  <si>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</si>
  <si>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</si>
  <si>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</si>
  <si>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</si>
  <si>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</si>
  <si>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</si>
  <si>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</si>
  <si>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</si>
  <si>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</si>
  <si>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</si>
  <si>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</si>
  <si>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</si>
  <si>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</si>
  <si>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</si>
  <si>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</si>
  <si>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</si>
  <si>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</si>
  <si>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</si>
  <si>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</si>
  <si>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</si>
  <si>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</si>
  <si>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</si>
  <si>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</si>
  <si>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</si>
  <si>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</si>
  <si>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</si>
  <si>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</si>
  <si>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</si>
  <si>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</si>
  <si>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</si>
  <si>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</si>
  <si>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</si>
  <si>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</si>
  <si>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</si>
  <si>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</si>
  <si>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</si>
  <si>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</si>
  <si>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</si>
  <si>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</si>
  <si>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</si>
  <si>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</si>
  <si>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</si>
  <si>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</si>
  <si>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</si>
  <si>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</si>
  <si>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</si>
  <si>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</si>
  <si>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</si>
  <si>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</si>
  <si>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</si>
  <si>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</si>
  <si>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</si>
  <si>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</si>
  <si>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</si>
  <si>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</si>
  <si>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</si>
  <si>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</si>
  <si>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</si>
  <si>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</si>
  <si>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</si>
  <si>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</si>
  <si>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</si>
  <si>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</si>
  <si>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</si>
  <si>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</si>
  <si>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</si>
  <si>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</si>
  <si>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</si>
  <si>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</si>
  <si>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</si>
  <si>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</si>
  <si>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</si>
  <si>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</si>
  <si>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</si>
  <si>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</si>
  <si>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</si>
  <si>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</si>
  <si>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</si>
  <si>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</si>
  <si>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</si>
  <si>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</si>
  <si>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</si>
  <si>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</si>
  <si>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</si>
  <si>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</si>
  <si>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</si>
  <si>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</si>
  <si>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</si>
  <si>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</si>
  <si>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</si>
  <si>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</si>
  <si>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</si>
  <si>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</si>
  <si>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</si>
  <si>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</si>
  <si>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</si>
  <si>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</si>
  <si>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</si>
  <si>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</si>
  <si>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</si>
  <si>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</si>
  <si>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</si>
  <si>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</si>
  <si>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</si>
  <si>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</si>
  <si>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</si>
  <si>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</si>
  <si>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</si>
  <si>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</si>
  <si>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</si>
  <si>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</si>
  <si>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</si>
  <si>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</si>
  <si>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</si>
  <si>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</si>
  <si>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</si>
  <si>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</si>
  <si>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</si>
  <si>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</si>
  <si>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</si>
  <si>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</si>
  <si>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</si>
  <si>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</si>
  <si>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</si>
  <si>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</si>
  <si>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</si>
  <si>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</si>
  <si>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</si>
  <si>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</si>
  <si>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</si>
  <si>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</si>
  <si>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</si>
  <si>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</si>
  <si>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</si>
  <si>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</si>
  <si>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</si>
  <si>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</si>
  <si>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</si>
  <si>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</si>
  <si>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</si>
  <si>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</si>
  <si>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</si>
  <si>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</si>
  <si>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</si>
  <si>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</si>
  <si>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</si>
  <si>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</si>
  <si>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</si>
  <si>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</si>
  <si>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</si>
  <si>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</si>
  <si>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</si>
  <si>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</si>
  <si>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</si>
  <si>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</si>
  <si>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</si>
  <si>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</si>
  <si>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</si>
  <si>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</si>
  <si>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</si>
  <si>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</si>
  <si>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</si>
  <si>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</si>
  <si>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</si>
  <si>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</si>
  <si>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</si>
  <si>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</si>
  <si>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</si>
  <si>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</si>
  <si>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</si>
  <si>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</si>
  <si>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</si>
  <si>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</si>
  <si>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</si>
  <si>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</si>
  <si>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</si>
  <si>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</si>
  <si>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</si>
  <si>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</si>
  <si>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</si>
  <si>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</si>
  <si>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</si>
  <si>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</si>
  <si>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</si>
  <si>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</si>
  <si>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</si>
  <si>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</si>
  <si>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</si>
  <si>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</si>
  <si>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</si>
  <si>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</si>
  <si>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</si>
  <si>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</si>
  <si>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</si>
  <si>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</si>
  <si>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</si>
  <si>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</si>
  <si>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</si>
  <si>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</si>
  <si>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</si>
  <si>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</si>
  <si>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</si>
  <si>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</si>
  <si>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</si>
  <si>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</si>
  <si>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</si>
  <si>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</si>
  <si>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</si>
  <si>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</si>
  <si>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</si>
  <si>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</si>
  <si>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</si>
  <si>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</si>
  <si>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</si>
  <si>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</si>
  <si>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</si>
  <si>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</si>
  <si>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</si>
  <si>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</si>
  <si>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</si>
  <si>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</si>
  <si>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</si>
  <si>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</si>
  <si>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</si>
  <si>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</si>
  <si>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</si>
  <si>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</si>
  <si>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</si>
  <si>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</si>
  <si>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</si>
  <si>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</si>
  <si>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</si>
  <si>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</si>
  <si>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</si>
  <si>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</si>
  <si>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</si>
  <si>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</si>
  <si>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</si>
  <si>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</si>
  <si>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</si>
  <si>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</si>
  <si>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</si>
  <si>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</si>
  <si>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</si>
  <si>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</si>
  <si>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</si>
  <si>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</si>
  <si>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</si>
  <si>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</si>
  <si>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</si>
  <si>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</si>
  <si>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</si>
  <si>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</si>
  <si>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</si>
  <si>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</si>
  <si>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</si>
  <si>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</si>
  <si>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</si>
  <si>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</si>
  <si>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</si>
  <si>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</si>
  <si>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</si>
  <si>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</si>
  <si>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</si>
  <si>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</si>
  <si>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</si>
  <si>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</si>
  <si>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</si>
  <si>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</si>
  <si>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</si>
  <si>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</si>
  <si>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</si>
  <si>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</si>
  <si>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</si>
  <si>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</si>
  <si>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</si>
  <si>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</si>
  <si>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</si>
  <si>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</si>
  <si>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</si>
  <si>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</si>
  <si>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</si>
  <si>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</si>
  <si>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</si>
  <si>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</si>
  <si>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</si>
  <si>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</si>
  <si>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</si>
  <si>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</si>
  <si>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</si>
  <si>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</si>
  <si>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</si>
  <si>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</si>
  <si>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</si>
  <si>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</si>
  <si>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</si>
  <si>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</si>
  <si>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</si>
  <si>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</si>
  <si>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</si>
  <si>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</si>
  <si>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</si>
  <si>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</si>
  <si>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</si>
  <si>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</si>
  <si>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</si>
  <si>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</si>
  <si>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</si>
  <si>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</si>
  <si>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</si>
  <si>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</si>
  <si>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</si>
  <si>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</si>
  <si>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</si>
  <si>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</si>
  <si>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</si>
  <si>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</si>
  <si>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</si>
  <si>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</si>
  <si>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</si>
  <si>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</si>
  <si>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</si>
  <si>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</si>
  <si>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</si>
  <si>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</si>
  <si>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</si>
  <si>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</si>
  <si>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</si>
  <si>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</si>
  <si>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</si>
  <si>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</si>
  <si>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</si>
  <si>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</si>
  <si>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</si>
  <si>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</si>
  <si>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</si>
  <si>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</si>
  <si>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</si>
  <si>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</si>
  <si>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</si>
  <si>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</si>
  <si>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</si>
  <si>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</si>
  <si>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</si>
  <si>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</si>
  <si>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</si>
  <si>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</si>
  <si>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</si>
  <si>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</si>
  <si>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</si>
  <si>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</si>
  <si>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</si>
  <si>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</si>
  <si>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</si>
  <si>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</si>
  <si>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</si>
  <si>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</si>
  <si>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</si>
  <si>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</si>
  <si>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</si>
  <si>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</si>
  <si>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</si>
  <si>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</si>
  <si>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</si>
  <si>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</si>
  <si>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</si>
  <si>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</si>
  <si>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</si>
  <si>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</si>
  <si>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</si>
  <si>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</si>
  <si>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</si>
  <si>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</si>
  <si>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</si>
  <si>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</si>
  <si>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</si>
  <si>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</si>
  <si>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</si>
  <si>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</si>
  <si>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</si>
  <si>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</si>
  <si>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</si>
  <si>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</si>
  <si>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</si>
  <si>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</si>
  <si>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</si>
  <si>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</si>
  <si>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</si>
  <si>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</si>
  <si>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</si>
  <si>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</si>
  <si>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</si>
  <si>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</si>
  <si>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</si>
  <si>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</si>
  <si>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</si>
  <si>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</si>
  <si>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</si>
  <si>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</si>
  <si>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</si>
  <si>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</si>
  <si>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</si>
  <si>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</si>
  <si>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</si>
  <si>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</si>
  <si>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</si>
  <si>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</si>
  <si>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</si>
  <si>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</si>
  <si>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</si>
  <si>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</si>
  <si>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</si>
  <si>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</si>
  <si>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</si>
  <si>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</si>
  <si>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</si>
  <si>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</si>
  <si>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</si>
  <si>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</si>
  <si>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</si>
  <si>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</si>
  <si>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</si>
  <si>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</si>
  <si>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</si>
  <si>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</si>
  <si>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</si>
  <si>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</si>
  <si>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</si>
  <si>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</si>
  <si>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</si>
  <si>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</si>
  <si>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</si>
  <si>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</si>
  <si>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</si>
  <si>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</si>
  <si>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</si>
  <si>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</si>
  <si>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</si>
  <si>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</si>
  <si>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</si>
  <si>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</si>
  <si>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</si>
  <si>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</si>
  <si>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</si>
  <si>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</si>
  <si>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</si>
  <si>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</si>
  <si>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</si>
  <si>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</si>
  <si>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</si>
  <si>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</si>
  <si>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</si>
  <si>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</si>
  <si>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</si>
  <si>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</si>
  <si>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</si>
  <si>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</si>
  <si>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</si>
  <si>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</si>
  <si>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</si>
  <si>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</si>
  <si>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</si>
  <si>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</si>
  <si>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</si>
  <si>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</si>
  <si>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</si>
  <si>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</si>
  <si>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</si>
  <si>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</si>
  <si>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</si>
  <si>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</si>
  <si>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</si>
  <si>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</si>
  <si>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</si>
  <si>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</si>
  <si>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</si>
  <si>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</si>
  <si>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</si>
  <si>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</si>
  <si>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</si>
  <si>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</si>
  <si>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</si>
  <si>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</si>
  <si>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</si>
  <si>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</si>
  <si>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</si>
  <si>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</si>
  <si>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</si>
  <si>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</si>
  <si>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</si>
  <si>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</si>
  <si>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</si>
  <si>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</si>
  <si>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</si>
  <si>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</si>
  <si>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</si>
  <si>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</si>
  <si>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</si>
  <si>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</si>
  <si>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</si>
  <si>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</si>
  <si>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</si>
  <si>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</si>
  <si>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</si>
  <si>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</si>
  <si>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</si>
  <si>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</si>
  <si>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</si>
  <si>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</si>
  <si>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</si>
  <si>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</si>
  <si>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</si>
  <si>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</si>
  <si>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</si>
  <si>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</si>
  <si>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</si>
  <si>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</si>
  <si>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</si>
  <si>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</si>
  <si>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</si>
  <si>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</si>
  <si>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</si>
  <si>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</si>
  <si>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</si>
  <si>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</si>
  <si>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</si>
  <si>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</si>
  <si>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</si>
  <si>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</si>
  <si>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</si>
  <si>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</si>
  <si>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</si>
  <si>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</si>
  <si>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</si>
  <si>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</si>
  <si>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</si>
  <si>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</si>
  <si>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</si>
  <si>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</si>
  <si>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</si>
  <si>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</si>
  <si>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</si>
  <si>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</si>
  <si>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</si>
  <si>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</si>
  <si>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</si>
  <si>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</si>
  <si>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</si>
  <si>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</si>
  <si>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</si>
  <si>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</si>
  <si>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</si>
  <si>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</si>
  <si>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</si>
  <si>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</si>
  <si>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</si>
  <si>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</si>
  <si>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</si>
  <si>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</si>
  <si>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</si>
  <si>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</si>
  <si>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</si>
  <si>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</si>
  <si>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</si>
  <si>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</si>
  <si>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</si>
  <si>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</si>
  <si>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</si>
  <si>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</si>
  <si>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</si>
  <si>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</si>
  <si>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</si>
  <si>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</si>
  <si>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</si>
  <si>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</si>
  <si>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</si>
  <si>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</si>
  <si>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</si>
  <si>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</si>
  <si>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</si>
  <si>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</si>
  <si>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</si>
  <si>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</si>
  <si>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</si>
  <si>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</si>
  <si>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</si>
  <si>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</si>
  <si>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</si>
  <si>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</si>
  <si>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</si>
  <si>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</si>
  <si>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</si>
  <si>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</si>
  <si>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</si>
  <si>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</si>
  <si>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</si>
  <si>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</si>
  <si>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</si>
  <si>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</si>
  <si>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</si>
  <si>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</si>
  <si>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</si>
  <si>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</si>
  <si>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</si>
  <si>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</si>
  <si>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</si>
  <si>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</si>
  <si>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</si>
  <si>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</si>
  <si>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</si>
  <si>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</si>
  <si>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</si>
  <si>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</si>
  <si>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</si>
  <si>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</si>
  <si>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</si>
  <si>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</si>
  <si>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</si>
  <si>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</si>
  <si>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</si>
  <si>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</si>
  <si>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</si>
  <si>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</si>
  <si>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</si>
  <si>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</si>
  <si>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</si>
  <si>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</si>
  <si>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</si>
  <si>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</si>
  <si>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</si>
  <si>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</si>
  <si>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</si>
  <si>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</si>
  <si>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</si>
  <si>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</si>
  <si>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</si>
  <si>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</si>
  <si>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</si>
  <si>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</si>
  <si>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</si>
  <si>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</si>
  <si>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</si>
  <si>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</si>
  <si>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</si>
  <si>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</si>
  <si>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</si>
  <si>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</si>
  <si>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</si>
  <si>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</si>
  <si>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</si>
  <si>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</si>
  <si>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</si>
  <si>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</si>
  <si>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</si>
  <si>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</si>
  <si>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</si>
  <si>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</si>
  <si>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</si>
  <si>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</si>
  <si>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</si>
  <si>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</si>
  <si>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</si>
  <si>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</si>
  <si>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</si>
  <si>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</si>
  <si>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</si>
  <si>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</si>
  <si>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</si>
  <si>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</si>
  <si>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</si>
  <si>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</si>
  <si>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</si>
  <si>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</si>
  <si>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</si>
  <si>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</si>
  <si>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</si>
  <si>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</si>
  <si>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</si>
  <si>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</si>
  <si>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</si>
  <si>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</si>
  <si>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</si>
  <si>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</si>
  <si>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</si>
  <si>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</si>
  <si>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</si>
  <si>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</si>
  <si>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</si>
  <si>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</si>
  <si>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</si>
  <si>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</si>
  <si>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</si>
  <si>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</si>
  <si>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</si>
  <si>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</si>
  <si>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</si>
  <si>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</si>
  <si>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</si>
  <si>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</si>
  <si>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</si>
  <si>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</si>
  <si>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</si>
  <si>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</si>
  <si>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</si>
  <si>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</si>
  <si>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</si>
  <si>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</si>
  <si>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</si>
  <si>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</si>
  <si>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</si>
  <si>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</si>
  <si>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</si>
  <si>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</si>
  <si>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</si>
  <si>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</si>
  <si>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</si>
  <si>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</si>
  <si>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</si>
  <si>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</si>
  <si>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</si>
  <si>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</si>
  <si>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</si>
  <si>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</si>
  <si>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</si>
  <si>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</si>
  <si>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</si>
  <si>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</si>
  <si>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</si>
  <si>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</si>
  <si>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</si>
  <si>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</si>
  <si>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</si>
  <si>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</si>
  <si>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</si>
  <si>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</si>
  <si>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</si>
  <si>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</si>
  <si>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</si>
  <si>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</si>
  <si>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</si>
  <si>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</si>
  <si>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</si>
  <si>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</si>
  <si>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</si>
  <si>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</si>
  <si>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</si>
  <si>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</si>
  <si>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</si>
  <si>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</si>
  <si>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</si>
  <si>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</si>
  <si>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</si>
  <si>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</si>
  <si>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</si>
  <si>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</si>
  <si>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</si>
  <si>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</si>
  <si>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</si>
  <si>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</si>
  <si>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</si>
  <si>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</si>
  <si>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</si>
  <si>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</si>
  <si>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</si>
  <si>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</si>
  <si>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</si>
  <si>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</si>
  <si>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</si>
  <si>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</si>
  <si>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</si>
  <si>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</si>
  <si>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</si>
  <si>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</si>
  <si>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</si>
  <si>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</si>
  <si>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</si>
  <si>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</si>
  <si>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</si>
  <si>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</si>
  <si>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</si>
  <si>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</si>
  <si>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</si>
  <si>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</si>
  <si>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</si>
  <si>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</si>
  <si>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</si>
  <si>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</si>
  <si>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</si>
  <si>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</si>
  <si>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</si>
  <si>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</si>
  <si>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</si>
  <si>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</si>
  <si>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</si>
  <si>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</si>
  <si>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</si>
  <si>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</si>
  <si>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</si>
  <si>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</si>
  <si>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</si>
  <si>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</si>
  <si>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</si>
  <si>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</si>
  <si>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</si>
  <si>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</si>
  <si>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</si>
  <si>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</si>
  <si>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</si>
  <si>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</si>
  <si>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</si>
  <si>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</si>
  <si>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</si>
  <si>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</si>
  <si>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</si>
  <si>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</si>
  <si>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</si>
  <si>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</si>
  <si>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</si>
  <si>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</si>
  <si>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</si>
  <si>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</si>
  <si>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</si>
  <si>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</si>
  <si>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</si>
  <si>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</si>
  <si>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</si>
  <si>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</si>
  <si>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</si>
  <si>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</si>
  <si>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</si>
  <si>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</si>
  <si>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</si>
  <si>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</si>
  <si>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</si>
  <si>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</si>
  <si>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</si>
  <si>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</si>
  <si>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</si>
  <si>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</si>
  <si>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</si>
  <si>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</si>
  <si>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</si>
  <si>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</si>
  <si>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</si>
  <si>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</si>
  <si>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</si>
  <si>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</si>
  <si>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</si>
  <si>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</si>
  <si>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</si>
  <si>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</si>
  <si>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</si>
  <si>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</si>
  <si>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Count of Category and Sub-Category</t>
  </si>
  <si>
    <t>(All)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</si>
  <si>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</si>
  <si>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</si>
  <si>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</si>
  <si>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</si>
  <si>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</si>
  <si>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</si>
  <si>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</si>
  <si>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</si>
  <si>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</si>
  <si>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</si>
  <si>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</si>
  <si>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</si>
  <si>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</si>
  <si>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</si>
  <si>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</si>
  <si>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</si>
  <si>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</si>
  <si>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</si>
  <si>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</si>
  <si>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</si>
  <si>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</si>
  <si>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</si>
  <si>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</si>
  <si>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</si>
  <si>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</si>
  <si>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</si>
  <si>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</si>
  <si>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</si>
  <si>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</si>
  <si>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</si>
  <si>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</si>
  <si>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</si>
  <si>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</si>
  <si>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</si>
  <si>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&gt;= 50000</t>
  </si>
  <si>
    <t>(blank)</t>
  </si>
  <si>
    <t>Sum of Number Successful</t>
  </si>
  <si>
    <t>Sum of Number Failed</t>
  </si>
  <si>
    <t>Sum of 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</si>
</sst>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9C-4E07-94EF-CAAF000E9721}"/>
            </c:ext>
          </c:extLst>
        </c:ser>
        <c:ser>
          <c:idx val="1"/>
          <c:order val="1"/>
          <c:tx>
            <c:strRef>
              <c:f>'Pivot-Date'!$C$4:$C$5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C2-4DF7-B7DE-5A1099471B2A}"/>
            </c:ext>
          </c:extLst>
        </c:ser>
        <c:ser>
          <c:idx val="2"/>
          <c:order val="2"/>
          <c:tx>
            <c:strRef>
              <c:f>'Pivot-Date'!$D$4:$D$5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C2-4DF7-B7DE-5A1099471B2A}"/>
            </c:ext>
          </c:extLst>
        </c:ser>
        <c:ser>
          <c:idx val="3"/>
          <c:order val="3"/>
          <c:tx>
            <c:strRef>
              <c:f>'Pivot-Date'!$E$4:$E$5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C2-4DF7-B7DE-5A1099471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342528"/>
        <c:axId val="575342856"/>
      </c:lineChart>
      <c:catAx>
        <c:axId val="57534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42856"/>
        <c:crosses val="autoZero"/>
        <c:auto val="1"/>
        <c:lblAlgn val="ctr"/>
        <c:lblOffset val="100"/>
        <c:noMultiLvlLbl val="0"/>
      </c:catAx>
      <c:valAx>
        <c:axId val="57534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4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'Pivot-Category'!$A$5:$A$48</c:f>
              <c:multiLvlStrCache>
                <c:ptCount val="39"/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5">
                    <c:v>GBP</c:v>
                  </c:pt>
                  <c:pt idx="6">
                    <c:v>HKD</c:v>
                  </c:pt>
                  <c:pt idx="7">
                    <c:v>MXN</c:v>
                  </c:pt>
                  <c:pt idx="8">
                    <c:v>NZD</c:v>
                  </c:pt>
                  <c:pt idx="9">
                    <c:v>SEK</c:v>
                  </c:pt>
                  <c:pt idx="10">
                    <c:v>USD</c:v>
                  </c:pt>
                  <c:pt idx="11">
                    <c:v>AUD</c:v>
                  </c:pt>
                  <c:pt idx="12">
                    <c:v>CAD</c:v>
                  </c:pt>
                  <c:pt idx="13">
                    <c:v>CHF</c:v>
                  </c:pt>
                  <c:pt idx="14">
                    <c:v>DKK</c:v>
                  </c:pt>
                  <c:pt idx="15">
                    <c:v>EUR</c:v>
                  </c:pt>
                  <c:pt idx="16">
                    <c:v>GBP</c:v>
                  </c:pt>
                  <c:pt idx="17">
                    <c:v>HKD</c:v>
                  </c:pt>
                  <c:pt idx="18">
                    <c:v>MXN</c:v>
                  </c:pt>
                  <c:pt idx="19">
                    <c:v>NOK</c:v>
                  </c:pt>
                  <c:pt idx="20">
                    <c:v>NZD</c:v>
                  </c:pt>
                  <c:pt idx="21">
                    <c:v>SEK</c:v>
                  </c:pt>
                  <c:pt idx="22">
                    <c:v>USD</c:v>
                  </c:pt>
                  <c:pt idx="23">
                    <c:v>CAD</c:v>
                  </c:pt>
                  <c:pt idx="24">
                    <c:v>EUR</c:v>
                  </c:pt>
                  <c:pt idx="25">
                    <c:v>GBP</c:v>
                  </c:pt>
                  <c:pt idx="26">
                    <c:v>MXN</c:v>
                  </c:pt>
                  <c:pt idx="27">
                    <c:v>USD</c:v>
                  </c:pt>
                  <c:pt idx="28">
                    <c:v>AUD</c:v>
                  </c:pt>
                  <c:pt idx="29">
                    <c:v>CAD</c:v>
                  </c:pt>
                  <c:pt idx="30">
                    <c:v>CHF</c:v>
                  </c:pt>
                  <c:pt idx="31">
                    <c:v>DKK</c:v>
                  </c:pt>
                  <c:pt idx="32">
                    <c:v>EUR</c:v>
                  </c:pt>
                  <c:pt idx="33">
                    <c:v>GBP</c:v>
                  </c:pt>
                  <c:pt idx="34">
                    <c:v>NOK</c:v>
                  </c:pt>
                  <c:pt idx="35">
                    <c:v>NZD</c:v>
                  </c:pt>
                  <c:pt idx="36">
                    <c:v>SEK</c:v>
                  </c:pt>
                  <c:pt idx="37">
                    <c:v>SGD</c:v>
                  </c:pt>
                  <c:pt idx="38">
                    <c:v>USD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23">
                    <c:v>live</c:v>
                  </c:pt>
                  <c:pt idx="28">
                    <c:v>successful</c:v>
                  </c:pt>
                </c:lvl>
              </c:multiLvlStrCache>
            </c:multiLvlStrRef>
          </c:cat>
          <c:val>
            <c:numRef>
              <c:f>'Pivot-Category'!$B$5:$B$48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3">
                  <c:v>1</c:v>
                </c:pt>
                <c:pt idx="5">
                  <c:v>2</c:v>
                </c:pt>
                <c:pt idx="6">
                  <c:v>1</c:v>
                </c:pt>
                <c:pt idx="10">
                  <c:v>31</c:v>
                </c:pt>
                <c:pt idx="11">
                  <c:v>6</c:v>
                </c:pt>
                <c:pt idx="12">
                  <c:v>7</c:v>
                </c:pt>
                <c:pt idx="15">
                  <c:v>4</c:v>
                </c:pt>
                <c:pt idx="16">
                  <c:v>30</c:v>
                </c:pt>
                <c:pt idx="19">
                  <c:v>1</c:v>
                </c:pt>
                <c:pt idx="21">
                  <c:v>2</c:v>
                </c:pt>
                <c:pt idx="22">
                  <c:v>130</c:v>
                </c:pt>
                <c:pt idx="28">
                  <c:v>4</c:v>
                </c:pt>
                <c:pt idx="29">
                  <c:v>6</c:v>
                </c:pt>
                <c:pt idx="32">
                  <c:v>7</c:v>
                </c:pt>
                <c:pt idx="33">
                  <c:v>21</c:v>
                </c:pt>
                <c:pt idx="35">
                  <c:v>1</c:v>
                </c:pt>
                <c:pt idx="38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D7-4529-94FC-D0521713B023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'Pivot-Category'!$A$5:$A$48</c:f>
              <c:multiLvlStrCache>
                <c:ptCount val="39"/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5">
                    <c:v>GBP</c:v>
                  </c:pt>
                  <c:pt idx="6">
                    <c:v>HKD</c:v>
                  </c:pt>
                  <c:pt idx="7">
                    <c:v>MXN</c:v>
                  </c:pt>
                  <c:pt idx="8">
                    <c:v>NZD</c:v>
                  </c:pt>
                  <c:pt idx="9">
                    <c:v>SEK</c:v>
                  </c:pt>
                  <c:pt idx="10">
                    <c:v>USD</c:v>
                  </c:pt>
                  <c:pt idx="11">
                    <c:v>AUD</c:v>
                  </c:pt>
                  <c:pt idx="12">
                    <c:v>CAD</c:v>
                  </c:pt>
                  <c:pt idx="13">
                    <c:v>CHF</c:v>
                  </c:pt>
                  <c:pt idx="14">
                    <c:v>DKK</c:v>
                  </c:pt>
                  <c:pt idx="15">
                    <c:v>EUR</c:v>
                  </c:pt>
                  <c:pt idx="16">
                    <c:v>GBP</c:v>
                  </c:pt>
                  <c:pt idx="17">
                    <c:v>HKD</c:v>
                  </c:pt>
                  <c:pt idx="18">
                    <c:v>MXN</c:v>
                  </c:pt>
                  <c:pt idx="19">
                    <c:v>NOK</c:v>
                  </c:pt>
                  <c:pt idx="20">
                    <c:v>NZD</c:v>
                  </c:pt>
                  <c:pt idx="21">
                    <c:v>SEK</c:v>
                  </c:pt>
                  <c:pt idx="22">
                    <c:v>USD</c:v>
                  </c:pt>
                  <c:pt idx="23">
                    <c:v>CAD</c:v>
                  </c:pt>
                  <c:pt idx="24">
                    <c:v>EUR</c:v>
                  </c:pt>
                  <c:pt idx="25">
                    <c:v>GBP</c:v>
                  </c:pt>
                  <c:pt idx="26">
                    <c:v>MXN</c:v>
                  </c:pt>
                  <c:pt idx="27">
                    <c:v>USD</c:v>
                  </c:pt>
                  <c:pt idx="28">
                    <c:v>AUD</c:v>
                  </c:pt>
                  <c:pt idx="29">
                    <c:v>CAD</c:v>
                  </c:pt>
                  <c:pt idx="30">
                    <c:v>CHF</c:v>
                  </c:pt>
                  <c:pt idx="31">
                    <c:v>DKK</c:v>
                  </c:pt>
                  <c:pt idx="32">
                    <c:v>EUR</c:v>
                  </c:pt>
                  <c:pt idx="33">
                    <c:v>GBP</c:v>
                  </c:pt>
                  <c:pt idx="34">
                    <c:v>NOK</c:v>
                  </c:pt>
                  <c:pt idx="35">
                    <c:v>NZD</c:v>
                  </c:pt>
                  <c:pt idx="36">
                    <c:v>SEK</c:v>
                  </c:pt>
                  <c:pt idx="37">
                    <c:v>SGD</c:v>
                  </c:pt>
                  <c:pt idx="38">
                    <c:v>USD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23">
                    <c:v>live</c:v>
                  </c:pt>
                  <c:pt idx="28">
                    <c:v>successful</c:v>
                  </c:pt>
                </c:lvl>
              </c:multiLvlStrCache>
            </c:multiLvlStrRef>
          </c:cat>
          <c:val>
            <c:numRef>
              <c:f>'Pivot-Category'!$C$5:$C$48</c:f>
              <c:numCache>
                <c:formatCode>General</c:formatCode>
                <c:ptCount val="39"/>
                <c:pt idx="0">
                  <c:v>1</c:v>
                </c:pt>
                <c:pt idx="1">
                  <c:v>2</c:v>
                </c:pt>
                <c:pt idx="4">
                  <c:v>1</c:v>
                </c:pt>
                <c:pt idx="5">
                  <c:v>1</c:v>
                </c:pt>
                <c:pt idx="10">
                  <c:v>15</c:v>
                </c:pt>
                <c:pt idx="11">
                  <c:v>3</c:v>
                </c:pt>
                <c:pt idx="12">
                  <c:v>8</c:v>
                </c:pt>
                <c:pt idx="14">
                  <c:v>1</c:v>
                </c:pt>
                <c:pt idx="15">
                  <c:v>3</c:v>
                </c:pt>
                <c:pt idx="16">
                  <c:v>8</c:v>
                </c:pt>
                <c:pt idx="19">
                  <c:v>1</c:v>
                </c:pt>
                <c:pt idx="21">
                  <c:v>1</c:v>
                </c:pt>
                <c:pt idx="22">
                  <c:v>115</c:v>
                </c:pt>
                <c:pt idx="24">
                  <c:v>1</c:v>
                </c:pt>
                <c:pt idx="25">
                  <c:v>1</c:v>
                </c:pt>
                <c:pt idx="27">
                  <c:v>4</c:v>
                </c:pt>
                <c:pt idx="38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5-47E0-8500-95FB435A3D7F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'Pivot-Category'!$A$5:$A$48</c:f>
              <c:multiLvlStrCache>
                <c:ptCount val="39"/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5">
                    <c:v>GBP</c:v>
                  </c:pt>
                  <c:pt idx="6">
                    <c:v>HKD</c:v>
                  </c:pt>
                  <c:pt idx="7">
                    <c:v>MXN</c:v>
                  </c:pt>
                  <c:pt idx="8">
                    <c:v>NZD</c:v>
                  </c:pt>
                  <c:pt idx="9">
                    <c:v>SEK</c:v>
                  </c:pt>
                  <c:pt idx="10">
                    <c:v>USD</c:v>
                  </c:pt>
                  <c:pt idx="11">
                    <c:v>AUD</c:v>
                  </c:pt>
                  <c:pt idx="12">
                    <c:v>CAD</c:v>
                  </c:pt>
                  <c:pt idx="13">
                    <c:v>CHF</c:v>
                  </c:pt>
                  <c:pt idx="14">
                    <c:v>DKK</c:v>
                  </c:pt>
                  <c:pt idx="15">
                    <c:v>EUR</c:v>
                  </c:pt>
                  <c:pt idx="16">
                    <c:v>GBP</c:v>
                  </c:pt>
                  <c:pt idx="17">
                    <c:v>HKD</c:v>
                  </c:pt>
                  <c:pt idx="18">
                    <c:v>MXN</c:v>
                  </c:pt>
                  <c:pt idx="19">
                    <c:v>NOK</c:v>
                  </c:pt>
                  <c:pt idx="20">
                    <c:v>NZD</c:v>
                  </c:pt>
                  <c:pt idx="21">
                    <c:v>SEK</c:v>
                  </c:pt>
                  <c:pt idx="22">
                    <c:v>USD</c:v>
                  </c:pt>
                  <c:pt idx="23">
                    <c:v>CAD</c:v>
                  </c:pt>
                  <c:pt idx="24">
                    <c:v>EUR</c:v>
                  </c:pt>
                  <c:pt idx="25">
                    <c:v>GBP</c:v>
                  </c:pt>
                  <c:pt idx="26">
                    <c:v>MXN</c:v>
                  </c:pt>
                  <c:pt idx="27">
                    <c:v>USD</c:v>
                  </c:pt>
                  <c:pt idx="28">
                    <c:v>AUD</c:v>
                  </c:pt>
                  <c:pt idx="29">
                    <c:v>CAD</c:v>
                  </c:pt>
                  <c:pt idx="30">
                    <c:v>CHF</c:v>
                  </c:pt>
                  <c:pt idx="31">
                    <c:v>DKK</c:v>
                  </c:pt>
                  <c:pt idx="32">
                    <c:v>EUR</c:v>
                  </c:pt>
                  <c:pt idx="33">
                    <c:v>GBP</c:v>
                  </c:pt>
                  <c:pt idx="34">
                    <c:v>NOK</c:v>
                  </c:pt>
                  <c:pt idx="35">
                    <c:v>NZD</c:v>
                  </c:pt>
                  <c:pt idx="36">
                    <c:v>SEK</c:v>
                  </c:pt>
                  <c:pt idx="37">
                    <c:v>SGD</c:v>
                  </c:pt>
                  <c:pt idx="38">
                    <c:v>USD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23">
                    <c:v>live</c:v>
                  </c:pt>
                  <c:pt idx="28">
                    <c:v>successful</c:v>
                  </c:pt>
                </c:lvl>
              </c:multiLvlStrCache>
            </c:multiLvlStrRef>
          </c:cat>
          <c:val>
            <c:numRef>
              <c:f>'Pivot-Category'!$D$5:$D$48</c:f>
              <c:numCache>
                <c:formatCode>General</c:formatCode>
                <c:ptCount val="39"/>
                <c:pt idx="11">
                  <c:v>7</c:v>
                </c:pt>
                <c:pt idx="12">
                  <c:v>7</c:v>
                </c:pt>
                <c:pt idx="13">
                  <c:v>1</c:v>
                </c:pt>
                <c:pt idx="15">
                  <c:v>9</c:v>
                </c:pt>
                <c:pt idx="16">
                  <c:v>17</c:v>
                </c:pt>
                <c:pt idx="18">
                  <c:v>1</c:v>
                </c:pt>
                <c:pt idx="19">
                  <c:v>2</c:v>
                </c:pt>
                <c:pt idx="22">
                  <c:v>96</c:v>
                </c:pt>
                <c:pt idx="28">
                  <c:v>2</c:v>
                </c:pt>
                <c:pt idx="29">
                  <c:v>4</c:v>
                </c:pt>
                <c:pt idx="32">
                  <c:v>5</c:v>
                </c:pt>
                <c:pt idx="33">
                  <c:v>16</c:v>
                </c:pt>
                <c:pt idx="36">
                  <c:v>1</c:v>
                </c:pt>
                <c:pt idx="38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C5-47E0-8500-95FB435A3D7F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'Pivot-Category'!$A$5:$A$48</c:f>
              <c:multiLvlStrCache>
                <c:ptCount val="39"/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5">
                    <c:v>GBP</c:v>
                  </c:pt>
                  <c:pt idx="6">
                    <c:v>HKD</c:v>
                  </c:pt>
                  <c:pt idx="7">
                    <c:v>MXN</c:v>
                  </c:pt>
                  <c:pt idx="8">
                    <c:v>NZD</c:v>
                  </c:pt>
                  <c:pt idx="9">
                    <c:v>SEK</c:v>
                  </c:pt>
                  <c:pt idx="10">
                    <c:v>USD</c:v>
                  </c:pt>
                  <c:pt idx="11">
                    <c:v>AUD</c:v>
                  </c:pt>
                  <c:pt idx="12">
                    <c:v>CAD</c:v>
                  </c:pt>
                  <c:pt idx="13">
                    <c:v>CHF</c:v>
                  </c:pt>
                  <c:pt idx="14">
                    <c:v>DKK</c:v>
                  </c:pt>
                  <c:pt idx="15">
                    <c:v>EUR</c:v>
                  </c:pt>
                  <c:pt idx="16">
                    <c:v>GBP</c:v>
                  </c:pt>
                  <c:pt idx="17">
                    <c:v>HKD</c:v>
                  </c:pt>
                  <c:pt idx="18">
                    <c:v>MXN</c:v>
                  </c:pt>
                  <c:pt idx="19">
                    <c:v>NOK</c:v>
                  </c:pt>
                  <c:pt idx="20">
                    <c:v>NZD</c:v>
                  </c:pt>
                  <c:pt idx="21">
                    <c:v>SEK</c:v>
                  </c:pt>
                  <c:pt idx="22">
                    <c:v>USD</c:v>
                  </c:pt>
                  <c:pt idx="23">
                    <c:v>CAD</c:v>
                  </c:pt>
                  <c:pt idx="24">
                    <c:v>EUR</c:v>
                  </c:pt>
                  <c:pt idx="25">
                    <c:v>GBP</c:v>
                  </c:pt>
                  <c:pt idx="26">
                    <c:v>MXN</c:v>
                  </c:pt>
                  <c:pt idx="27">
                    <c:v>USD</c:v>
                  </c:pt>
                  <c:pt idx="28">
                    <c:v>AUD</c:v>
                  </c:pt>
                  <c:pt idx="29">
                    <c:v>CAD</c:v>
                  </c:pt>
                  <c:pt idx="30">
                    <c:v>CHF</c:v>
                  </c:pt>
                  <c:pt idx="31">
                    <c:v>DKK</c:v>
                  </c:pt>
                  <c:pt idx="32">
                    <c:v>EUR</c:v>
                  </c:pt>
                  <c:pt idx="33">
                    <c:v>GBP</c:v>
                  </c:pt>
                  <c:pt idx="34">
                    <c:v>NOK</c:v>
                  </c:pt>
                  <c:pt idx="35">
                    <c:v>NZD</c:v>
                  </c:pt>
                  <c:pt idx="36">
                    <c:v>SEK</c:v>
                  </c:pt>
                  <c:pt idx="37">
                    <c:v>SGD</c:v>
                  </c:pt>
                  <c:pt idx="38">
                    <c:v>USD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23">
                    <c:v>live</c:v>
                  </c:pt>
                  <c:pt idx="28">
                    <c:v>successful</c:v>
                  </c:pt>
                </c:lvl>
              </c:multiLvlStrCache>
            </c:multiLvlStrRef>
          </c:cat>
          <c:val>
            <c:numRef>
              <c:f>'Pivot-Category'!$E$5:$E$48</c:f>
              <c:numCache>
                <c:formatCode>General</c:formatCode>
                <c:ptCount val="39"/>
                <c:pt idx="4">
                  <c:v>1</c:v>
                </c:pt>
                <c:pt idx="1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C5-47E0-8500-95FB435A3D7F}"/>
            </c:ext>
          </c:extLst>
        </c:ser>
        <c:ser>
          <c:idx val="4"/>
          <c:order val="4"/>
          <c:tx>
            <c:strRef>
              <c:f>'Pivot-Category'!$F$3:$F$4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'Pivot-Category'!$A$5:$A$48</c:f>
              <c:multiLvlStrCache>
                <c:ptCount val="39"/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5">
                    <c:v>GBP</c:v>
                  </c:pt>
                  <c:pt idx="6">
                    <c:v>HKD</c:v>
                  </c:pt>
                  <c:pt idx="7">
                    <c:v>MXN</c:v>
                  </c:pt>
                  <c:pt idx="8">
                    <c:v>NZD</c:v>
                  </c:pt>
                  <c:pt idx="9">
                    <c:v>SEK</c:v>
                  </c:pt>
                  <c:pt idx="10">
                    <c:v>USD</c:v>
                  </c:pt>
                  <c:pt idx="11">
                    <c:v>AUD</c:v>
                  </c:pt>
                  <c:pt idx="12">
                    <c:v>CAD</c:v>
                  </c:pt>
                  <c:pt idx="13">
                    <c:v>CHF</c:v>
                  </c:pt>
                  <c:pt idx="14">
                    <c:v>DKK</c:v>
                  </c:pt>
                  <c:pt idx="15">
                    <c:v>EUR</c:v>
                  </c:pt>
                  <c:pt idx="16">
                    <c:v>GBP</c:v>
                  </c:pt>
                  <c:pt idx="17">
                    <c:v>HKD</c:v>
                  </c:pt>
                  <c:pt idx="18">
                    <c:v>MXN</c:v>
                  </c:pt>
                  <c:pt idx="19">
                    <c:v>NOK</c:v>
                  </c:pt>
                  <c:pt idx="20">
                    <c:v>NZD</c:v>
                  </c:pt>
                  <c:pt idx="21">
                    <c:v>SEK</c:v>
                  </c:pt>
                  <c:pt idx="22">
                    <c:v>USD</c:v>
                  </c:pt>
                  <c:pt idx="23">
                    <c:v>CAD</c:v>
                  </c:pt>
                  <c:pt idx="24">
                    <c:v>EUR</c:v>
                  </c:pt>
                  <c:pt idx="25">
                    <c:v>GBP</c:v>
                  </c:pt>
                  <c:pt idx="26">
                    <c:v>MXN</c:v>
                  </c:pt>
                  <c:pt idx="27">
                    <c:v>USD</c:v>
                  </c:pt>
                  <c:pt idx="28">
                    <c:v>AUD</c:v>
                  </c:pt>
                  <c:pt idx="29">
                    <c:v>CAD</c:v>
                  </c:pt>
                  <c:pt idx="30">
                    <c:v>CHF</c:v>
                  </c:pt>
                  <c:pt idx="31">
                    <c:v>DKK</c:v>
                  </c:pt>
                  <c:pt idx="32">
                    <c:v>EUR</c:v>
                  </c:pt>
                  <c:pt idx="33">
                    <c:v>GBP</c:v>
                  </c:pt>
                  <c:pt idx="34">
                    <c:v>NOK</c:v>
                  </c:pt>
                  <c:pt idx="35">
                    <c:v>NZD</c:v>
                  </c:pt>
                  <c:pt idx="36">
                    <c:v>SEK</c:v>
                  </c:pt>
                  <c:pt idx="37">
                    <c:v>SGD</c:v>
                  </c:pt>
                  <c:pt idx="38">
                    <c:v>USD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23">
                    <c:v>live</c:v>
                  </c:pt>
                  <c:pt idx="28">
                    <c:v>successful</c:v>
                  </c:pt>
                </c:lvl>
              </c:multiLvlStrCache>
            </c:multiLvlStrRef>
          </c:cat>
          <c:val>
            <c:numRef>
              <c:f>'Pivot-Category'!$F$5:$F$48</c:f>
              <c:numCache>
                <c:formatCode>General</c:formatCode>
                <c:ptCount val="39"/>
                <c:pt idx="5">
                  <c:v>1</c:v>
                </c:pt>
                <c:pt idx="10">
                  <c:v>19</c:v>
                </c:pt>
                <c:pt idx="12">
                  <c:v>1</c:v>
                </c:pt>
                <c:pt idx="15">
                  <c:v>2</c:v>
                </c:pt>
                <c:pt idx="16">
                  <c:v>7</c:v>
                </c:pt>
                <c:pt idx="22">
                  <c:v>110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7">
                  <c:v>17</c:v>
                </c:pt>
                <c:pt idx="28">
                  <c:v>1</c:v>
                </c:pt>
                <c:pt idx="29">
                  <c:v>10</c:v>
                </c:pt>
                <c:pt idx="31">
                  <c:v>1</c:v>
                </c:pt>
                <c:pt idx="32">
                  <c:v>11</c:v>
                </c:pt>
                <c:pt idx="33">
                  <c:v>25</c:v>
                </c:pt>
                <c:pt idx="36">
                  <c:v>2</c:v>
                </c:pt>
                <c:pt idx="38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C5-47E0-8500-95FB435A3D7F}"/>
            </c:ext>
          </c:extLst>
        </c:ser>
        <c:ser>
          <c:idx val="5"/>
          <c:order val="5"/>
          <c:tx>
            <c:strRef>
              <c:f>'Pivot-Category'!$G$3:$G$4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'Pivot-Category'!$A$5:$A$48</c:f>
              <c:multiLvlStrCache>
                <c:ptCount val="39"/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5">
                    <c:v>GBP</c:v>
                  </c:pt>
                  <c:pt idx="6">
                    <c:v>HKD</c:v>
                  </c:pt>
                  <c:pt idx="7">
                    <c:v>MXN</c:v>
                  </c:pt>
                  <c:pt idx="8">
                    <c:v>NZD</c:v>
                  </c:pt>
                  <c:pt idx="9">
                    <c:v>SEK</c:v>
                  </c:pt>
                  <c:pt idx="10">
                    <c:v>USD</c:v>
                  </c:pt>
                  <c:pt idx="11">
                    <c:v>AUD</c:v>
                  </c:pt>
                  <c:pt idx="12">
                    <c:v>CAD</c:v>
                  </c:pt>
                  <c:pt idx="13">
                    <c:v>CHF</c:v>
                  </c:pt>
                  <c:pt idx="14">
                    <c:v>DKK</c:v>
                  </c:pt>
                  <c:pt idx="15">
                    <c:v>EUR</c:v>
                  </c:pt>
                  <c:pt idx="16">
                    <c:v>GBP</c:v>
                  </c:pt>
                  <c:pt idx="17">
                    <c:v>HKD</c:v>
                  </c:pt>
                  <c:pt idx="18">
                    <c:v>MXN</c:v>
                  </c:pt>
                  <c:pt idx="19">
                    <c:v>NOK</c:v>
                  </c:pt>
                  <c:pt idx="20">
                    <c:v>NZD</c:v>
                  </c:pt>
                  <c:pt idx="21">
                    <c:v>SEK</c:v>
                  </c:pt>
                  <c:pt idx="22">
                    <c:v>USD</c:v>
                  </c:pt>
                  <c:pt idx="23">
                    <c:v>CAD</c:v>
                  </c:pt>
                  <c:pt idx="24">
                    <c:v>EUR</c:v>
                  </c:pt>
                  <c:pt idx="25">
                    <c:v>GBP</c:v>
                  </c:pt>
                  <c:pt idx="26">
                    <c:v>MXN</c:v>
                  </c:pt>
                  <c:pt idx="27">
                    <c:v>USD</c:v>
                  </c:pt>
                  <c:pt idx="28">
                    <c:v>AUD</c:v>
                  </c:pt>
                  <c:pt idx="29">
                    <c:v>CAD</c:v>
                  </c:pt>
                  <c:pt idx="30">
                    <c:v>CHF</c:v>
                  </c:pt>
                  <c:pt idx="31">
                    <c:v>DKK</c:v>
                  </c:pt>
                  <c:pt idx="32">
                    <c:v>EUR</c:v>
                  </c:pt>
                  <c:pt idx="33">
                    <c:v>GBP</c:v>
                  </c:pt>
                  <c:pt idx="34">
                    <c:v>NOK</c:v>
                  </c:pt>
                  <c:pt idx="35">
                    <c:v>NZD</c:v>
                  </c:pt>
                  <c:pt idx="36">
                    <c:v>SEK</c:v>
                  </c:pt>
                  <c:pt idx="37">
                    <c:v>SGD</c:v>
                  </c:pt>
                  <c:pt idx="38">
                    <c:v>USD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23">
                    <c:v>live</c:v>
                  </c:pt>
                  <c:pt idx="28">
                    <c:v>successful</c:v>
                  </c:pt>
                </c:lvl>
              </c:multiLvlStrCache>
            </c:multiLvlStrRef>
          </c:cat>
          <c:val>
            <c:numRef>
              <c:f>'Pivot-Category'!$G$5:$G$48</c:f>
              <c:numCache>
                <c:formatCode>General</c:formatCode>
                <c:ptCount val="39"/>
                <c:pt idx="11">
                  <c:v>3</c:v>
                </c:pt>
                <c:pt idx="12">
                  <c:v>7</c:v>
                </c:pt>
                <c:pt idx="13">
                  <c:v>1</c:v>
                </c:pt>
                <c:pt idx="15">
                  <c:v>6</c:v>
                </c:pt>
                <c:pt idx="16">
                  <c:v>27</c:v>
                </c:pt>
                <c:pt idx="17">
                  <c:v>1</c:v>
                </c:pt>
                <c:pt idx="22">
                  <c:v>72</c:v>
                </c:pt>
                <c:pt idx="28">
                  <c:v>2</c:v>
                </c:pt>
                <c:pt idx="29">
                  <c:v>6</c:v>
                </c:pt>
                <c:pt idx="31">
                  <c:v>1</c:v>
                </c:pt>
                <c:pt idx="32">
                  <c:v>11</c:v>
                </c:pt>
                <c:pt idx="33">
                  <c:v>18</c:v>
                </c:pt>
                <c:pt idx="34">
                  <c:v>1</c:v>
                </c:pt>
                <c:pt idx="36">
                  <c:v>2</c:v>
                </c:pt>
                <c:pt idx="38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5D-4F41-B72D-4752B45D604F}"/>
            </c:ext>
          </c:extLst>
        </c:ser>
        <c:ser>
          <c:idx val="6"/>
          <c:order val="6"/>
          <c:tx>
            <c:strRef>
              <c:f>'Pivot-Category'!$H$3:$H$4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'Pivot-Category'!$A$5:$A$48</c:f>
              <c:multiLvlStrCache>
                <c:ptCount val="39"/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5">
                    <c:v>GBP</c:v>
                  </c:pt>
                  <c:pt idx="6">
                    <c:v>HKD</c:v>
                  </c:pt>
                  <c:pt idx="7">
                    <c:v>MXN</c:v>
                  </c:pt>
                  <c:pt idx="8">
                    <c:v>NZD</c:v>
                  </c:pt>
                  <c:pt idx="9">
                    <c:v>SEK</c:v>
                  </c:pt>
                  <c:pt idx="10">
                    <c:v>USD</c:v>
                  </c:pt>
                  <c:pt idx="11">
                    <c:v>AUD</c:v>
                  </c:pt>
                  <c:pt idx="12">
                    <c:v>CAD</c:v>
                  </c:pt>
                  <c:pt idx="13">
                    <c:v>CHF</c:v>
                  </c:pt>
                  <c:pt idx="14">
                    <c:v>DKK</c:v>
                  </c:pt>
                  <c:pt idx="15">
                    <c:v>EUR</c:v>
                  </c:pt>
                  <c:pt idx="16">
                    <c:v>GBP</c:v>
                  </c:pt>
                  <c:pt idx="17">
                    <c:v>HKD</c:v>
                  </c:pt>
                  <c:pt idx="18">
                    <c:v>MXN</c:v>
                  </c:pt>
                  <c:pt idx="19">
                    <c:v>NOK</c:v>
                  </c:pt>
                  <c:pt idx="20">
                    <c:v>NZD</c:v>
                  </c:pt>
                  <c:pt idx="21">
                    <c:v>SEK</c:v>
                  </c:pt>
                  <c:pt idx="22">
                    <c:v>USD</c:v>
                  </c:pt>
                  <c:pt idx="23">
                    <c:v>CAD</c:v>
                  </c:pt>
                  <c:pt idx="24">
                    <c:v>EUR</c:v>
                  </c:pt>
                  <c:pt idx="25">
                    <c:v>GBP</c:v>
                  </c:pt>
                  <c:pt idx="26">
                    <c:v>MXN</c:v>
                  </c:pt>
                  <c:pt idx="27">
                    <c:v>USD</c:v>
                  </c:pt>
                  <c:pt idx="28">
                    <c:v>AUD</c:v>
                  </c:pt>
                  <c:pt idx="29">
                    <c:v>CAD</c:v>
                  </c:pt>
                  <c:pt idx="30">
                    <c:v>CHF</c:v>
                  </c:pt>
                  <c:pt idx="31">
                    <c:v>DKK</c:v>
                  </c:pt>
                  <c:pt idx="32">
                    <c:v>EUR</c:v>
                  </c:pt>
                  <c:pt idx="33">
                    <c:v>GBP</c:v>
                  </c:pt>
                  <c:pt idx="34">
                    <c:v>NOK</c:v>
                  </c:pt>
                  <c:pt idx="35">
                    <c:v>NZD</c:v>
                  </c:pt>
                  <c:pt idx="36">
                    <c:v>SEK</c:v>
                  </c:pt>
                  <c:pt idx="37">
                    <c:v>SGD</c:v>
                  </c:pt>
                  <c:pt idx="38">
                    <c:v>USD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23">
                    <c:v>live</c:v>
                  </c:pt>
                  <c:pt idx="28">
                    <c:v>successful</c:v>
                  </c:pt>
                </c:lvl>
              </c:multiLvlStrCache>
            </c:multiLvlStrRef>
          </c:cat>
          <c:val>
            <c:numRef>
              <c:f>'Pivot-Category'!$H$5:$H$48</c:f>
              <c:numCache>
                <c:formatCode>General</c:formatCode>
                <c:ptCount val="39"/>
                <c:pt idx="1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10">
                  <c:v>22</c:v>
                </c:pt>
                <c:pt idx="11">
                  <c:v>5</c:v>
                </c:pt>
                <c:pt idx="12">
                  <c:v>5</c:v>
                </c:pt>
                <c:pt idx="14">
                  <c:v>2</c:v>
                </c:pt>
                <c:pt idx="15">
                  <c:v>17</c:v>
                </c:pt>
                <c:pt idx="16">
                  <c:v>8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87</c:v>
                </c:pt>
                <c:pt idx="28">
                  <c:v>1</c:v>
                </c:pt>
                <c:pt idx="29">
                  <c:v>3</c:v>
                </c:pt>
                <c:pt idx="32">
                  <c:v>1</c:v>
                </c:pt>
                <c:pt idx="33">
                  <c:v>6</c:v>
                </c:pt>
                <c:pt idx="38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5D-4F41-B72D-4752B45D604F}"/>
            </c:ext>
          </c:extLst>
        </c:ser>
        <c:ser>
          <c:idx val="7"/>
          <c:order val="7"/>
          <c:tx>
            <c:strRef>
              <c:f>'Pivot-Category'!$I$3:$I$4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'Pivot-Category'!$A$5:$A$48</c:f>
              <c:multiLvlStrCache>
                <c:ptCount val="39"/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5">
                    <c:v>GBP</c:v>
                  </c:pt>
                  <c:pt idx="6">
                    <c:v>HKD</c:v>
                  </c:pt>
                  <c:pt idx="7">
                    <c:v>MXN</c:v>
                  </c:pt>
                  <c:pt idx="8">
                    <c:v>NZD</c:v>
                  </c:pt>
                  <c:pt idx="9">
                    <c:v>SEK</c:v>
                  </c:pt>
                  <c:pt idx="10">
                    <c:v>USD</c:v>
                  </c:pt>
                  <c:pt idx="11">
                    <c:v>AUD</c:v>
                  </c:pt>
                  <c:pt idx="12">
                    <c:v>CAD</c:v>
                  </c:pt>
                  <c:pt idx="13">
                    <c:v>CHF</c:v>
                  </c:pt>
                  <c:pt idx="14">
                    <c:v>DKK</c:v>
                  </c:pt>
                  <c:pt idx="15">
                    <c:v>EUR</c:v>
                  </c:pt>
                  <c:pt idx="16">
                    <c:v>GBP</c:v>
                  </c:pt>
                  <c:pt idx="17">
                    <c:v>HKD</c:v>
                  </c:pt>
                  <c:pt idx="18">
                    <c:v>MXN</c:v>
                  </c:pt>
                  <c:pt idx="19">
                    <c:v>NOK</c:v>
                  </c:pt>
                  <c:pt idx="20">
                    <c:v>NZD</c:v>
                  </c:pt>
                  <c:pt idx="21">
                    <c:v>SEK</c:v>
                  </c:pt>
                  <c:pt idx="22">
                    <c:v>USD</c:v>
                  </c:pt>
                  <c:pt idx="23">
                    <c:v>CAD</c:v>
                  </c:pt>
                  <c:pt idx="24">
                    <c:v>EUR</c:v>
                  </c:pt>
                  <c:pt idx="25">
                    <c:v>GBP</c:v>
                  </c:pt>
                  <c:pt idx="26">
                    <c:v>MXN</c:v>
                  </c:pt>
                  <c:pt idx="27">
                    <c:v>USD</c:v>
                  </c:pt>
                  <c:pt idx="28">
                    <c:v>AUD</c:v>
                  </c:pt>
                  <c:pt idx="29">
                    <c:v>CAD</c:v>
                  </c:pt>
                  <c:pt idx="30">
                    <c:v>CHF</c:v>
                  </c:pt>
                  <c:pt idx="31">
                    <c:v>DKK</c:v>
                  </c:pt>
                  <c:pt idx="32">
                    <c:v>EUR</c:v>
                  </c:pt>
                  <c:pt idx="33">
                    <c:v>GBP</c:v>
                  </c:pt>
                  <c:pt idx="34">
                    <c:v>NOK</c:v>
                  </c:pt>
                  <c:pt idx="35">
                    <c:v>NZD</c:v>
                  </c:pt>
                  <c:pt idx="36">
                    <c:v>SEK</c:v>
                  </c:pt>
                  <c:pt idx="37">
                    <c:v>SGD</c:v>
                  </c:pt>
                  <c:pt idx="38">
                    <c:v>USD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23">
                    <c:v>live</c:v>
                  </c:pt>
                  <c:pt idx="28">
                    <c:v>successful</c:v>
                  </c:pt>
                </c:lvl>
              </c:multiLvlStrCache>
            </c:multiLvlStrRef>
          </c:cat>
          <c:val>
            <c:numRef>
              <c:f>'Pivot-Category'!$I$5:$I$48</c:f>
              <c:numCache>
                <c:formatCode>General</c:formatCode>
                <c:ptCount val="39"/>
                <c:pt idx="0">
                  <c:v>9</c:v>
                </c:pt>
                <c:pt idx="1">
                  <c:v>10</c:v>
                </c:pt>
                <c:pt idx="2">
                  <c:v>3</c:v>
                </c:pt>
                <c:pt idx="3">
                  <c:v>1</c:v>
                </c:pt>
                <c:pt idx="4">
                  <c:v>13</c:v>
                </c:pt>
                <c:pt idx="5">
                  <c:v>12</c:v>
                </c:pt>
                <c:pt idx="7">
                  <c:v>1</c:v>
                </c:pt>
                <c:pt idx="8">
                  <c:v>3</c:v>
                </c:pt>
                <c:pt idx="9">
                  <c:v>5</c:v>
                </c:pt>
                <c:pt idx="10">
                  <c:v>121</c:v>
                </c:pt>
                <c:pt idx="11">
                  <c:v>4</c:v>
                </c:pt>
                <c:pt idx="12">
                  <c:v>14</c:v>
                </c:pt>
                <c:pt idx="14">
                  <c:v>1</c:v>
                </c:pt>
                <c:pt idx="15">
                  <c:v>30</c:v>
                </c:pt>
                <c:pt idx="16">
                  <c:v>19</c:v>
                </c:pt>
                <c:pt idx="17">
                  <c:v>1</c:v>
                </c:pt>
                <c:pt idx="18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138</c:v>
                </c:pt>
                <c:pt idx="28">
                  <c:v>3</c:v>
                </c:pt>
                <c:pt idx="29">
                  <c:v>7</c:v>
                </c:pt>
                <c:pt idx="31">
                  <c:v>1</c:v>
                </c:pt>
                <c:pt idx="32">
                  <c:v>17</c:v>
                </c:pt>
                <c:pt idx="33">
                  <c:v>22</c:v>
                </c:pt>
                <c:pt idx="36">
                  <c:v>1</c:v>
                </c:pt>
                <c:pt idx="38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5D-4F41-B72D-4752B45D604F}"/>
            </c:ext>
          </c:extLst>
        </c:ser>
        <c:ser>
          <c:idx val="8"/>
          <c:order val="8"/>
          <c:tx>
            <c:strRef>
              <c:f>'Pivot-Category'!$J$3:$J$4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'Pivot-Category'!$A$5:$A$48</c:f>
              <c:multiLvlStrCache>
                <c:ptCount val="39"/>
                <c:lvl>
                  <c:pt idx="0">
                    <c:v>AUD</c:v>
                  </c:pt>
                  <c:pt idx="1">
                    <c:v>CAD</c:v>
                  </c:pt>
                  <c:pt idx="2">
                    <c:v>CHF</c:v>
                  </c:pt>
                  <c:pt idx="3">
                    <c:v>DKK</c:v>
                  </c:pt>
                  <c:pt idx="4">
                    <c:v>EUR</c:v>
                  </c:pt>
                  <c:pt idx="5">
                    <c:v>GBP</c:v>
                  </c:pt>
                  <c:pt idx="6">
                    <c:v>HKD</c:v>
                  </c:pt>
                  <c:pt idx="7">
                    <c:v>MXN</c:v>
                  </c:pt>
                  <c:pt idx="8">
                    <c:v>NZD</c:v>
                  </c:pt>
                  <c:pt idx="9">
                    <c:v>SEK</c:v>
                  </c:pt>
                  <c:pt idx="10">
                    <c:v>USD</c:v>
                  </c:pt>
                  <c:pt idx="11">
                    <c:v>AUD</c:v>
                  </c:pt>
                  <c:pt idx="12">
                    <c:v>CAD</c:v>
                  </c:pt>
                  <c:pt idx="13">
                    <c:v>CHF</c:v>
                  </c:pt>
                  <c:pt idx="14">
                    <c:v>DKK</c:v>
                  </c:pt>
                  <c:pt idx="15">
                    <c:v>EUR</c:v>
                  </c:pt>
                  <c:pt idx="16">
                    <c:v>GBP</c:v>
                  </c:pt>
                  <c:pt idx="17">
                    <c:v>HKD</c:v>
                  </c:pt>
                  <c:pt idx="18">
                    <c:v>MXN</c:v>
                  </c:pt>
                  <c:pt idx="19">
                    <c:v>NOK</c:v>
                  </c:pt>
                  <c:pt idx="20">
                    <c:v>NZD</c:v>
                  </c:pt>
                  <c:pt idx="21">
                    <c:v>SEK</c:v>
                  </c:pt>
                  <c:pt idx="22">
                    <c:v>USD</c:v>
                  </c:pt>
                  <c:pt idx="23">
                    <c:v>CAD</c:v>
                  </c:pt>
                  <c:pt idx="24">
                    <c:v>EUR</c:v>
                  </c:pt>
                  <c:pt idx="25">
                    <c:v>GBP</c:v>
                  </c:pt>
                  <c:pt idx="26">
                    <c:v>MXN</c:v>
                  </c:pt>
                  <c:pt idx="27">
                    <c:v>USD</c:v>
                  </c:pt>
                  <c:pt idx="28">
                    <c:v>AUD</c:v>
                  </c:pt>
                  <c:pt idx="29">
                    <c:v>CAD</c:v>
                  </c:pt>
                  <c:pt idx="30">
                    <c:v>CHF</c:v>
                  </c:pt>
                  <c:pt idx="31">
                    <c:v>DKK</c:v>
                  </c:pt>
                  <c:pt idx="32">
                    <c:v>EUR</c:v>
                  </c:pt>
                  <c:pt idx="33">
                    <c:v>GBP</c:v>
                  </c:pt>
                  <c:pt idx="34">
                    <c:v>NOK</c:v>
                  </c:pt>
                  <c:pt idx="35">
                    <c:v>NZD</c:v>
                  </c:pt>
                  <c:pt idx="36">
                    <c:v>SEK</c:v>
                  </c:pt>
                  <c:pt idx="37">
                    <c:v>SGD</c:v>
                  </c:pt>
                  <c:pt idx="38">
                    <c:v>USD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23">
                    <c:v>live</c:v>
                  </c:pt>
                  <c:pt idx="28">
                    <c:v>successful</c:v>
                  </c:pt>
                </c:lvl>
              </c:multiLvlStrCache>
            </c:multiLvlStrRef>
          </c:cat>
          <c:val>
            <c:numRef>
              <c:f>'Pivot-Category'!$J$5:$J$48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6</c:v>
                </c:pt>
                <c:pt idx="8">
                  <c:v>1</c:v>
                </c:pt>
                <c:pt idx="10">
                  <c:v>26</c:v>
                </c:pt>
                <c:pt idx="11">
                  <c:v>13</c:v>
                </c:pt>
                <c:pt idx="12">
                  <c:v>15</c:v>
                </c:pt>
                <c:pt idx="14">
                  <c:v>2</c:v>
                </c:pt>
                <c:pt idx="15">
                  <c:v>15</c:v>
                </c:pt>
                <c:pt idx="16">
                  <c:v>89</c:v>
                </c:pt>
                <c:pt idx="18">
                  <c:v>4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349</c:v>
                </c:pt>
                <c:pt idx="24">
                  <c:v>3</c:v>
                </c:pt>
                <c:pt idx="25">
                  <c:v>6</c:v>
                </c:pt>
                <c:pt idx="26">
                  <c:v>3</c:v>
                </c:pt>
                <c:pt idx="27">
                  <c:v>12</c:v>
                </c:pt>
                <c:pt idx="28">
                  <c:v>6</c:v>
                </c:pt>
                <c:pt idx="29">
                  <c:v>28</c:v>
                </c:pt>
                <c:pt idx="30">
                  <c:v>1</c:v>
                </c:pt>
                <c:pt idx="31">
                  <c:v>1</c:v>
                </c:pt>
                <c:pt idx="32">
                  <c:v>15</c:v>
                </c:pt>
                <c:pt idx="33">
                  <c:v>258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BD-430B-958E-19E13E11F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2083256"/>
        <c:axId val="532084568"/>
      </c:barChart>
      <c:catAx>
        <c:axId val="53208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84568"/>
        <c:crosses val="autoZero"/>
        <c:auto val="1"/>
        <c:lblAlgn val="ctr"/>
        <c:lblOffset val="100"/>
        <c:noMultiLvlLbl val="0"/>
      </c:catAx>
      <c:valAx>
        <c:axId val="53208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8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[StarterBook.xlsx]Pivot-Sub-Category!PivotTable1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'Pivot-Sub-Category'!$B$4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'Pivot-Sub-Category'!$A$5:$A$62</c:f>
              <c:multiLvlStrCache>
                <c:ptCount val="44"/>
                <c:lvl>
                  <c:pt idx="0">
                    <c:v>failed</c:v>
                  </c:pt>
                  <c:pt idx="1">
                    <c:v>successful</c:v>
                  </c:pt>
                  <c:pt idx="2">
                    <c:v>failed</c:v>
                  </c:pt>
                  <c:pt idx="3">
                    <c:v>canceled</c:v>
                  </c:pt>
                  <c:pt idx="4">
                    <c:v>successful</c:v>
                  </c:pt>
                  <c:pt idx="5">
                    <c:v>successful</c:v>
                  </c:pt>
                  <c:pt idx="12">
                    <c:v>canceled</c:v>
                  </c:pt>
                  <c:pt idx="13">
                    <c:v>successful</c:v>
                  </c:pt>
                  <c:pt idx="14">
                    <c:v>successful</c:v>
                  </c:pt>
                  <c:pt idx="15">
                    <c:v>failed</c:v>
                  </c:pt>
                  <c:pt idx="16">
                    <c:v>live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failed</c:v>
                  </c:pt>
                  <c:pt idx="20">
                    <c:v>successful</c:v>
                  </c:pt>
                </c:lvl>
                <c:lvl>
                  <c:pt idx="0">
                    <c:v>film &amp; video/animation</c:v>
                  </c:pt>
                  <c:pt idx="1">
                    <c:v>film &amp; video/documentary</c:v>
                  </c:pt>
                  <c:pt idx="2">
                    <c:v>film &amp; video/drama</c:v>
                  </c:pt>
                  <c:pt idx="3">
                    <c:v>film &amp; video/science fiction</c:v>
                  </c:pt>
                  <c:pt idx="4">
                    <c:v>film &amp; video/shorts</c:v>
                  </c:pt>
                  <c:pt idx="5">
                    <c:v>film &amp; video/television</c:v>
                  </c:pt>
                  <c:pt idx="6">
                    <c:v>food/food trucks</c:v>
                  </c:pt>
                  <c:pt idx="7">
                    <c:v>food/restaurants</c:v>
                  </c:pt>
                  <c:pt idx="8">
                    <c:v>food/small batch</c:v>
                  </c:pt>
                  <c:pt idx="9">
                    <c:v>games/mobile games</c:v>
                  </c:pt>
                  <c:pt idx="10">
                    <c:v>games/tabletop games</c:v>
                  </c:pt>
                  <c:pt idx="11">
                    <c:v>games/video games</c:v>
                  </c:pt>
                  <c:pt idx="12">
                    <c:v>journalism/audio</c:v>
                  </c:pt>
                  <c:pt idx="13">
                    <c:v>music/classical music</c:v>
                  </c:pt>
                  <c:pt idx="14">
                    <c:v>music/electronic music</c:v>
                  </c:pt>
                  <c:pt idx="15">
                    <c:v>music/faith</c:v>
                  </c:pt>
                  <c:pt idx="17">
                    <c:v>music/indie rock</c:v>
                  </c:pt>
                  <c:pt idx="19">
                    <c:v>music/jazz</c:v>
                  </c:pt>
                  <c:pt idx="20">
                    <c:v>music/metal</c:v>
                  </c:pt>
                  <c:pt idx="21">
                    <c:v>music/pop</c:v>
                  </c:pt>
                  <c:pt idx="22">
                    <c:v>music/rock</c:v>
                  </c:pt>
                  <c:pt idx="23">
                    <c:v>music/world music</c:v>
                  </c:pt>
                  <c:pt idx="24">
                    <c:v>photography/nature</c:v>
                  </c:pt>
                  <c:pt idx="25">
                    <c:v>photography/people</c:v>
                  </c:pt>
                  <c:pt idx="26">
                    <c:v>photography/photobooks</c:v>
                  </c:pt>
                  <c:pt idx="27">
                    <c:v>photography/places</c:v>
                  </c:pt>
                  <c:pt idx="28">
                    <c:v>publishing/art books</c:v>
                  </c:pt>
                  <c:pt idx="29">
                    <c:v>publishing/children's books</c:v>
                  </c:pt>
                  <c:pt idx="30">
                    <c:v>publishing/fiction</c:v>
                  </c:pt>
                  <c:pt idx="31">
                    <c:v>publishing/nonfiction</c:v>
                  </c:pt>
                  <c:pt idx="32">
                    <c:v>publishing/radio &amp; podcasts</c:v>
                  </c:pt>
                  <c:pt idx="33">
                    <c:v>publishing/translations</c:v>
                  </c:pt>
                  <c:pt idx="34">
                    <c:v>technology/gadgets</c:v>
                  </c:pt>
                  <c:pt idx="35">
                    <c:v>technology/hardware</c:v>
                  </c:pt>
                  <c:pt idx="36">
                    <c:v>technology/makerspaces</c:v>
                  </c:pt>
                  <c:pt idx="37">
                    <c:v>technology/space exploration</c:v>
                  </c:pt>
                  <c:pt idx="38">
                    <c:v>technology/wearables</c:v>
                  </c:pt>
                  <c:pt idx="39">
                    <c:v>technology/web</c:v>
                  </c:pt>
                  <c:pt idx="40">
                    <c:v>theater/musical</c:v>
                  </c:pt>
                  <c:pt idx="41">
                    <c:v>theater/plays</c:v>
                  </c:pt>
                  <c:pt idx="42">
                    <c:v>theater/spaces</c:v>
                  </c:pt>
                  <c:pt idx="43">
                    <c:v>(blank)</c:v>
                  </c:pt>
                </c:lvl>
              </c:multiLvlStrCache>
            </c:multiLvlStrRef>
          </c:cat>
          <c:val>
            <c:numRef>
              <c:f>'Pivot-Sub-Category'!$B$5:$B$62</c:f>
              <c:numCache>
                <c:formatCode>General</c:formatCode>
                <c:ptCount val="44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20</c:v>
                </c:pt>
                <c:pt idx="17">
                  <c:v>20</c:v>
                </c:pt>
                <c:pt idx="18">
                  <c:v>140</c:v>
                </c:pt>
                <c:pt idx="19">
                  <c:v>60</c:v>
                </c:pt>
                <c:pt idx="20">
                  <c:v>20</c:v>
                </c:pt>
                <c:pt idx="21">
                  <c:v>40</c:v>
                </c:pt>
                <c:pt idx="22">
                  <c:v>260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160</c:v>
                </c:pt>
                <c:pt idx="27">
                  <c:v>20</c:v>
                </c:pt>
                <c:pt idx="28">
                  <c:v>20</c:v>
                </c:pt>
                <c:pt idx="29">
                  <c:v>40</c:v>
                </c:pt>
                <c:pt idx="30">
                  <c:v>40</c:v>
                </c:pt>
                <c:pt idx="31">
                  <c:v>60</c:v>
                </c:pt>
                <c:pt idx="32">
                  <c:v>20</c:v>
                </c:pt>
                <c:pt idx="33">
                  <c:v>57</c:v>
                </c:pt>
                <c:pt idx="34">
                  <c:v>20</c:v>
                </c:pt>
                <c:pt idx="35">
                  <c:v>140</c:v>
                </c:pt>
                <c:pt idx="36">
                  <c:v>20</c:v>
                </c:pt>
                <c:pt idx="37">
                  <c:v>60</c:v>
                </c:pt>
                <c:pt idx="38">
                  <c:v>200</c:v>
                </c:pt>
                <c:pt idx="39">
                  <c:v>160</c:v>
                </c:pt>
                <c:pt idx="40">
                  <c:v>140</c:v>
                </c:pt>
                <c:pt idx="41">
                  <c:v>1066</c:v>
                </c:pt>
                <c:pt idx="42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7-430B-A37F-2928F3381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5323504"/>
        <c:axId val="575324160"/>
      </c:barChart>
      <c:catAx>
        <c:axId val="57532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24160"/>
        <c:crosses val="autoZero"/>
        <c:auto val="1"/>
        <c:lblAlgn val="ctr"/>
        <c:lblOffset val="100"/>
        <c:noMultiLvlLbl val="0"/>
      </c:catAx>
      <c:valAx>
        <c:axId val="57532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2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[StarterBook.xlsx]Bonus_gragh!PivotTable2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Bonus_gragh!$B$3</c:f>
              <c:strCache>
                <c:ptCount val="1"/>
                <c:pt idx="0">
                  <c:v>Sum of 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Bonus_gragh!$A$4:$A$28</c:f>
              <c:multiLvlStrCache>
                <c:ptCount val="12"/>
                <c:lvl>
                  <c:pt idx="0">
                    <c:v>444</c:v>
                  </c:pt>
                  <c:pt idx="1">
                    <c:v>1412</c:v>
                  </c:pt>
                  <c:pt idx="2">
                    <c:v>352</c:v>
                  </c:pt>
                  <c:pt idx="3">
                    <c:v>201</c:v>
                  </c:pt>
                  <c:pt idx="4">
                    <c:v>148</c:v>
                  </c:pt>
                  <c:pt idx="5">
                    <c:v>137</c:v>
                  </c:pt>
                  <c:pt idx="6">
                    <c:v>82</c:v>
                  </c:pt>
                  <c:pt idx="7">
                    <c:v>55</c:v>
                  </c:pt>
                  <c:pt idx="8">
                    <c:v>43</c:v>
                  </c:pt>
                  <c:pt idx="9">
                    <c:v>21</c:v>
                  </c:pt>
                  <c:pt idx="10">
                    <c:v>713</c:v>
                  </c:pt>
                  <c:pt idx="11">
                    <c:v>453</c:v>
                  </c:pt>
                </c:lvl>
                <c:lvl>
                  <c:pt idx="0">
                    <c:v>&gt;= 50000</c:v>
                  </c:pt>
                  <c:pt idx="1">
                    <c:v>1000 to 4999</c:v>
                  </c:pt>
                  <c:pt idx="2">
                    <c:v>10000 to 14999</c:v>
                  </c:pt>
                  <c:pt idx="3">
                    <c:v>15000 to 19999</c:v>
                  </c:pt>
                  <c:pt idx="4">
                    <c:v>20000 to 24999</c:v>
                  </c:pt>
                  <c:pt idx="5">
                    <c:v>25000 to 29999</c:v>
                  </c:pt>
                  <c:pt idx="6">
                    <c:v>30000 to 34999</c:v>
                  </c:pt>
                  <c:pt idx="7">
                    <c:v>35000 to 39999</c:v>
                  </c:pt>
                  <c:pt idx="8">
                    <c:v>40000 to 44999</c:v>
                  </c:pt>
                  <c:pt idx="9">
                    <c:v>45000 to 49999</c:v>
                  </c:pt>
                  <c:pt idx="10">
                    <c:v>5000 to 9999</c:v>
                  </c:pt>
                  <c:pt idx="11">
                    <c:v>less than 1000</c:v>
                  </c:pt>
                </c:lvl>
              </c:multiLvlStrCache>
            </c:multiLvlStrRef>
          </c:cat>
          <c:val>
            <c:numRef>
              <c:f>Bonus_gragh!$B$4:$B$28</c:f>
              <c:numCache>
                <c:formatCode>General</c:formatCode>
                <c:ptCount val="12"/>
                <c:pt idx="0">
                  <c:v>86</c:v>
                </c:pt>
                <c:pt idx="1">
                  <c:v>932</c:v>
                </c:pt>
                <c:pt idx="2">
                  <c:v>168</c:v>
                </c:pt>
                <c:pt idx="3">
                  <c:v>94</c:v>
                </c:pt>
                <c:pt idx="4">
                  <c:v>62</c:v>
                </c:pt>
                <c:pt idx="5">
                  <c:v>55</c:v>
                </c:pt>
                <c:pt idx="6">
                  <c:v>32</c:v>
                </c:pt>
                <c:pt idx="7">
                  <c:v>26</c:v>
                </c:pt>
                <c:pt idx="8">
                  <c:v>21</c:v>
                </c:pt>
                <c:pt idx="9">
                  <c:v>6</c:v>
                </c:pt>
                <c:pt idx="10">
                  <c:v>380</c:v>
                </c:pt>
                <c:pt idx="11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79-4AF3-9483-6BF4FDE3090A}"/>
            </c:ext>
          </c:extLst>
        </c:ser>
        <c:ser>
          <c:idx val="1"/>
          <c:order val="1"/>
          <c:tx>
            <c:strRef>
              <c:f>Bonus_gragh!$C$3</c:f>
              <c:strCache>
                <c:ptCount val="1"/>
                <c:pt idx="0">
                  <c:v>Sum of 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Bonus_gragh!$A$4:$A$28</c:f>
              <c:multiLvlStrCache>
                <c:ptCount val="12"/>
                <c:lvl>
                  <c:pt idx="0">
                    <c:v>444</c:v>
                  </c:pt>
                  <c:pt idx="1">
                    <c:v>1412</c:v>
                  </c:pt>
                  <c:pt idx="2">
                    <c:v>352</c:v>
                  </c:pt>
                  <c:pt idx="3">
                    <c:v>201</c:v>
                  </c:pt>
                  <c:pt idx="4">
                    <c:v>148</c:v>
                  </c:pt>
                  <c:pt idx="5">
                    <c:v>137</c:v>
                  </c:pt>
                  <c:pt idx="6">
                    <c:v>82</c:v>
                  </c:pt>
                  <c:pt idx="7">
                    <c:v>55</c:v>
                  </c:pt>
                  <c:pt idx="8">
                    <c:v>43</c:v>
                  </c:pt>
                  <c:pt idx="9">
                    <c:v>21</c:v>
                  </c:pt>
                  <c:pt idx="10">
                    <c:v>713</c:v>
                  </c:pt>
                  <c:pt idx="11">
                    <c:v>453</c:v>
                  </c:pt>
                </c:lvl>
                <c:lvl>
                  <c:pt idx="0">
                    <c:v>&gt;= 50000</c:v>
                  </c:pt>
                  <c:pt idx="1">
                    <c:v>1000 to 4999</c:v>
                  </c:pt>
                  <c:pt idx="2">
                    <c:v>10000 to 14999</c:v>
                  </c:pt>
                  <c:pt idx="3">
                    <c:v>15000 to 19999</c:v>
                  </c:pt>
                  <c:pt idx="4">
                    <c:v>20000 to 24999</c:v>
                  </c:pt>
                  <c:pt idx="5">
                    <c:v>25000 to 29999</c:v>
                  </c:pt>
                  <c:pt idx="6">
                    <c:v>30000 to 34999</c:v>
                  </c:pt>
                  <c:pt idx="7">
                    <c:v>35000 to 39999</c:v>
                  </c:pt>
                  <c:pt idx="8">
                    <c:v>40000 to 44999</c:v>
                  </c:pt>
                  <c:pt idx="9">
                    <c:v>45000 to 49999</c:v>
                  </c:pt>
                  <c:pt idx="10">
                    <c:v>5000 to 9999</c:v>
                  </c:pt>
                  <c:pt idx="11">
                    <c:v>less than 1000</c:v>
                  </c:pt>
                </c:lvl>
              </c:multiLvlStrCache>
            </c:multiLvlStrRef>
          </c:cat>
          <c:val>
            <c:numRef>
              <c:f>Bonus_gragh!$C$4:$C$28</c:f>
              <c:numCache>
                <c:formatCode>General</c:formatCode>
                <c:ptCount val="12"/>
                <c:pt idx="0">
                  <c:v>258</c:v>
                </c:pt>
                <c:pt idx="1">
                  <c:v>420</c:v>
                </c:pt>
                <c:pt idx="2">
                  <c:v>144</c:v>
                </c:pt>
                <c:pt idx="3">
                  <c:v>90</c:v>
                </c:pt>
                <c:pt idx="4">
                  <c:v>72</c:v>
                </c:pt>
                <c:pt idx="5">
                  <c:v>64</c:v>
                </c:pt>
                <c:pt idx="6">
                  <c:v>37</c:v>
                </c:pt>
                <c:pt idx="7">
                  <c:v>22</c:v>
                </c:pt>
                <c:pt idx="8">
                  <c:v>16</c:v>
                </c:pt>
                <c:pt idx="9">
                  <c:v>11</c:v>
                </c:pt>
                <c:pt idx="10">
                  <c:v>282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79-4AF3-9483-6BF4FDE3090A}"/>
            </c:ext>
          </c:extLst>
        </c:ser>
        <c:ser>
          <c:idx val="2"/>
          <c:order val="2"/>
          <c:tx>
            <c:strRef>
              <c:f>Bonus_gragh!$D$3</c:f>
              <c:strCache>
                <c:ptCount val="1"/>
                <c:pt idx="0">
                  <c:v>Sum of 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Bonus_gragh!$A$4:$A$28</c:f>
              <c:multiLvlStrCache>
                <c:ptCount val="12"/>
                <c:lvl>
                  <c:pt idx="0">
                    <c:v>444</c:v>
                  </c:pt>
                  <c:pt idx="1">
                    <c:v>1412</c:v>
                  </c:pt>
                  <c:pt idx="2">
                    <c:v>352</c:v>
                  </c:pt>
                  <c:pt idx="3">
                    <c:v>201</c:v>
                  </c:pt>
                  <c:pt idx="4">
                    <c:v>148</c:v>
                  </c:pt>
                  <c:pt idx="5">
                    <c:v>137</c:v>
                  </c:pt>
                  <c:pt idx="6">
                    <c:v>82</c:v>
                  </c:pt>
                  <c:pt idx="7">
                    <c:v>55</c:v>
                  </c:pt>
                  <c:pt idx="8">
                    <c:v>43</c:v>
                  </c:pt>
                  <c:pt idx="9">
                    <c:v>21</c:v>
                  </c:pt>
                  <c:pt idx="10">
                    <c:v>713</c:v>
                  </c:pt>
                  <c:pt idx="11">
                    <c:v>453</c:v>
                  </c:pt>
                </c:lvl>
                <c:lvl>
                  <c:pt idx="0">
                    <c:v>&gt;= 50000</c:v>
                  </c:pt>
                  <c:pt idx="1">
                    <c:v>1000 to 4999</c:v>
                  </c:pt>
                  <c:pt idx="2">
                    <c:v>10000 to 14999</c:v>
                  </c:pt>
                  <c:pt idx="3">
                    <c:v>15000 to 19999</c:v>
                  </c:pt>
                  <c:pt idx="4">
                    <c:v>20000 to 24999</c:v>
                  </c:pt>
                  <c:pt idx="5">
                    <c:v>25000 to 29999</c:v>
                  </c:pt>
                  <c:pt idx="6">
                    <c:v>30000 to 34999</c:v>
                  </c:pt>
                  <c:pt idx="7">
                    <c:v>35000 to 39999</c:v>
                  </c:pt>
                  <c:pt idx="8">
                    <c:v>40000 to 44999</c:v>
                  </c:pt>
                  <c:pt idx="9">
                    <c:v>45000 to 49999</c:v>
                  </c:pt>
                  <c:pt idx="10">
                    <c:v>5000 to 9999</c:v>
                  </c:pt>
                  <c:pt idx="11">
                    <c:v>less than 1000</c:v>
                  </c:pt>
                </c:lvl>
              </c:multiLvlStrCache>
            </c:multiLvlStrRef>
          </c:cat>
          <c:val>
            <c:numRef>
              <c:f>Bonus_gragh!$D$4:$D$28</c:f>
              <c:numCache>
                <c:formatCode>General</c:formatCode>
                <c:ptCount val="12"/>
                <c:pt idx="0">
                  <c:v>100</c:v>
                </c:pt>
                <c:pt idx="1">
                  <c:v>60</c:v>
                </c:pt>
                <c:pt idx="2">
                  <c:v>40</c:v>
                </c:pt>
                <c:pt idx="3">
                  <c:v>17</c:v>
                </c:pt>
                <c:pt idx="4">
                  <c:v>14</c:v>
                </c:pt>
                <c:pt idx="5">
                  <c:v>18</c:v>
                </c:pt>
                <c:pt idx="6">
                  <c:v>13</c:v>
                </c:pt>
                <c:pt idx="7">
                  <c:v>7</c:v>
                </c:pt>
                <c:pt idx="8">
                  <c:v>6</c:v>
                </c:pt>
                <c:pt idx="9">
                  <c:v>4</c:v>
                </c:pt>
                <c:pt idx="10">
                  <c:v>51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79-4AF3-9483-6BF4FDE30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858264"/>
        <c:axId val="565853016"/>
      </c:lineChart>
      <c:catAx>
        <c:axId val="565858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853016"/>
        <c:crosses val="autoZero"/>
        <c:auto val="1"/>
        <c:lblAlgn val="ctr"/>
        <c:lblOffset val="100"/>
        <c:noMultiLvlLbl val="0"/>
      </c:catAx>
      <c:valAx>
        <c:axId val="56585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85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10</xdr:row>
      <xdr:rowOff>185737</xdr:rowOff>
    </xdr:from>
    <xdr:to>
      <xdr:col>17</xdr:col>
      <xdr:colOff>57150</xdr:colOff>
      <xdr:row>35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4387D8-6D7B-43EE-B976-9CEC6A2F2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9525</xdr:colOff>
      <xdr:row>10</xdr:row>
      <xdr:rowOff>47625</xdr:rowOff>
    </xdr:from>
    <xdr:to>
      <xdr:col>17</xdr:col>
      <xdr:colOff>904874</xdr:colOff>
      <xdr:row>35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61E02-E2BD-4A82-9819-4BDA9B162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12</xdr:row>
      <xdr:rowOff>4762</xdr:rowOff>
    </xdr:from>
    <xdr:to>
      <xdr:col>7</xdr:col>
      <xdr:colOff>323850</xdr:colOff>
      <xdr:row>26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EC19A-4BB4-40DF-8B96-A7B121C19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1123950</xdr:colOff>
      <xdr:row>6</xdr:row>
      <xdr:rowOff>33337</xdr:rowOff>
    </xdr:from>
    <xdr:to>
      <xdr:col>7</xdr:col>
      <xdr:colOff>1238250</xdr:colOff>
      <xdr:row>20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D64C8-786E-452B-9174-A02B6E8E0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gu Work" refreshedDate="43732.728735532408" createdVersion="6" refreshedVersion="6" minRefreshableVersion="3" recordCount="4114" xr:uid="{014A6D73-12C0-4C47-A537-A23BEF14D17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gu Work" refreshedDate="43733.658764351851" createdVersion="6" refreshedVersion="6" minRefreshableVersion="3" recordCount="4115" xr:uid="{3E9B482E-955F-417F-804C-6DF16046B12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gu Work" refreshedDate="43733.679378009256" createdVersion="6" refreshedVersion="6" minRefreshableVersion="3" recordCount="4114" xr:uid="{57B2374C-48C7-4EBE-8433-272B7D689AC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gu Work" refreshedDate="43736.066423958335" createdVersion="6" refreshedVersion="6" minRefreshableVersion="3" recordCount="12" xr:uid="{E3F604B4-21FD-4580-9723-9DEB4A457135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&gt;=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0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2"/>
        <n v="144"/>
        <n v="90"/>
        <n v="72"/>
        <n v="64"/>
        <n v="37"/>
        <n v="22"/>
        <n v="16"/>
        <n v="11"/>
        <n v="258"/>
      </sharedItems>
    </cacheField>
    <cacheField name="Number Canceled" numFmtId="0">
      <sharedItems containsSemiMixedTypes="0" containsString="0" containsNumber="1" containsInteger="1" minValue="4" maxValue="100" count="11">
        <n v="18"/>
        <n v="60"/>
        <n v="51"/>
        <n v="40"/>
        <n v="17"/>
        <n v="14"/>
        <n v="13"/>
        <n v="7"/>
        <n v="6"/>
        <n v="4"/>
        <n v="100"/>
      </sharedItems>
    </cacheField>
    <cacheField name="Total Project" numFmtId="0">
      <sharedItems containsSemiMixedTypes="0" containsString="0" containsNumber="1" containsInteger="1" minValue="21" maxValue="1412" count="12">
        <n v="453"/>
        <n v="1412"/>
        <n v="713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9">
      <sharedItems containsSemiMixedTypes="0" containsString="0" containsNumber="1" minValue="0.19" maxValue="0.71"/>
    </cacheField>
    <cacheField name="Percentage Failed" numFmtId="9">
      <sharedItems containsSemiMixedTypes="0" containsString="0" containsNumber="1" minValue="0.25" maxValue="0.57999999999999996"/>
    </cacheField>
    <cacheField name="Percentage Canceled" numFmtId="9">
      <sharedItems containsSemiMixedTypes="0" containsString="0" containsNumber="1" minValue="0.04" maxValue="0.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s v="television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s v="television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.00000000000001"/>
    <n v="93.4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s v="television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s v="television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s v="television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00000000000001"/>
    <n v="199.9"/>
    <x v="0"/>
    <s v="television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s v="television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.00000000000001"/>
    <n v="66.349999999999994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s v="television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.00000000000001"/>
    <n v="148.97"/>
    <x v="0"/>
    <s v="television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s v="television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s v="television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0000000000001"/>
    <n v="41.6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s v="television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5.99999999999999"/>
    <n v="223.48"/>
    <x v="0"/>
    <s v="television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.00000000000001"/>
    <n v="28.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s v="television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s v="television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99999999999999"/>
    <n v="35.47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s v="shorts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s v="shorts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5.99999999999999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.00000000000001"/>
    <n v="62.33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9999999999999"/>
    <n v="19.47"/>
    <x v="0"/>
    <s v="shorts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4.99999999999999"/>
    <n v="85.96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s v="shorts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s v="shorts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4.99999999999999"/>
    <n v="123.29"/>
    <x v="0"/>
    <s v="shorts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.00000000000001"/>
    <n v="73.73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99999999999999"/>
    <n v="50.59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s v="shorts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s v="shorts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s v="shorts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s v="shorts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.00000000000003"/>
    <n v="78.72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.00000000000003"/>
    <n v="46.7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s v="shorts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s v="shorts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99999999999999"/>
    <n v="69.790000000000006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s v="shorts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2.99999999999999"/>
    <n v="144.91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7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s v="science fiction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s v="science fiction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s v="science fiction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s v="science fiction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.000000000000004"/>
    <n v="55.95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s v="science fiction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s v="science fiction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s v="drama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s v="drama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s v="drama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s v="drama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s v="drama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7.999999999999993"/>
    <n v="54.29"/>
    <x v="0"/>
    <s v="drama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s v="drama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s v="drama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s v="drama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.000000000000007"/>
    <n v="331.54"/>
    <x v="0"/>
    <s v="drama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s v="drama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s v="drama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99999999999999"/>
    <n v="109.04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2.99999999999999"/>
    <n v="73.02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99999999999999"/>
    <n v="47.4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9999999999999"/>
    <n v="48.05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s v="documentary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s v="documentary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64"/>
    <x v="0"/>
    <s v="documentary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185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15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00000000000001"/>
    <n v="191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93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147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00000000000001"/>
    <n v="160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292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31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59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0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60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110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148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22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00000000000001"/>
    <n v="172"/>
    <x v="0"/>
    <s v="documentary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4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93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6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0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00"/>
    <x v="0"/>
    <s v="documentary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3.99999999999999"/>
    <n v="51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103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66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00000000000001"/>
    <n v="57"/>
    <x v="0"/>
    <s v="documentary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102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49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170"/>
    <x v="0"/>
    <s v="documentary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32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76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3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320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84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50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59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94"/>
    <x v="0"/>
    <s v="documentary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.00000000000001"/>
    <n v="160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42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151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127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105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118"/>
    <x v="0"/>
    <s v="documentary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99999999999997"/>
    <n v="117"/>
    <x v="0"/>
    <s v="documentary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133"/>
    <x v="0"/>
    <s v="documentary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98"/>
    <x v="0"/>
    <s v="documentary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.00000000000001"/>
    <n v="19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77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57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138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27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.00000000000001"/>
    <n v="118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223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28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194"/>
    <x v="0"/>
    <s v="documentary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99999999999999"/>
    <n v="129"/>
    <x v="0"/>
    <s v="documentary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49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222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99999999999999"/>
    <n v="137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607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43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322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97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35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8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9999999999999"/>
    <n v="132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91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16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21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62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37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2.99999999999999"/>
    <n v="70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5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50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9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86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3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00000000000001"/>
    <n v="60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39"/>
    <x v="0"/>
    <s v="documentary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40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274"/>
    <x v="0"/>
    <s v="documentary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53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40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6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71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72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.00000000000001"/>
    <n v="376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105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60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99999999999999"/>
    <n v="123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31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78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.00000000000001"/>
    <n v="122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74"/>
    <x v="0"/>
    <s v="documentary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5.99999999999999"/>
    <n v="22"/>
    <x v="0"/>
    <s v="documentary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22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51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53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57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41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0000000000001"/>
    <n v="19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00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118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00000000000001"/>
    <n v="2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60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3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18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111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00000000000001"/>
    <n v="79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47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3.99999999999999"/>
    <n v="65"/>
    <x v="0"/>
    <s v="documentary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102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64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90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89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29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3.99999999999999"/>
    <n v="70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.00000000000001"/>
    <n v="167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5.99999999999999"/>
    <n v="145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92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1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99999999999997"/>
    <e v="#DIV/0!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00000000000001"/>
    <n v="25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e v="#DIV/0!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12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07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48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3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e v="#DIV/0!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e v="#DIV/0!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e v="#DIV/0!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00000000000001"/>
    <n v="95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.00000000000001"/>
    <e v="#DIV/0!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e v="#DIV/0!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e v="#DIV/0!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e v="#DIV/0!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81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00000000000001"/>
    <n v="500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e v="#DIV/0!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4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10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e v="#DIV/0!"/>
    <x v="0"/>
    <s v="documentary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6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38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38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e v="#DIV/0!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20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5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44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28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15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3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13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20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119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4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e v="#DIV/0!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10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e v="#DIV/0!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5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44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.0000000000000009"/>
    <e v="#DIV/0!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91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e v="#DIV/0!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3000"/>
    <x v="0"/>
    <s v="animation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6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108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56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.000000000000002"/>
    <n v="33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1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e v="#DIV/0!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e v="#DIV/0!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5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26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100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31"/>
    <x v="0"/>
    <s v="animation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"/>
    <n v="181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e v="#DIV/0!"/>
    <x v="0"/>
    <s v="animation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374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26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0000000000000009"/>
    <n v="220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e v="#DIV/0!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160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e v="#DIV/0!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50"/>
    <x v="0"/>
    <s v="animation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83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6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e v="#DIV/0!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1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e v="#DIV/0!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77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33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47"/>
    <x v="0"/>
    <s v="animation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e v="#DIV/0!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87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54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e v="#DIV/0!"/>
    <x v="0"/>
    <s v="animation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93"/>
    <x v="0"/>
    <s v="animation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18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76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e v="#DIV/0!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164"/>
    <x v="0"/>
    <s v="animation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e v="#DIV/0!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92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186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1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20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1"/>
    <x v="0"/>
    <s v="animation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10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332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314"/>
    <x v="0"/>
    <s v="animation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100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11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120"/>
    <x v="0"/>
    <s v="animation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e v="#DIV/0!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65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e v="#DIV/0!"/>
    <x v="0"/>
    <s v="animation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e v="#DIV/0!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e v="#DIV/0!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125"/>
    <x v="0"/>
    <s v="animation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e v="#DIV/0!"/>
    <x v="0"/>
    <s v="animation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3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16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e v="#DIV/0!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80"/>
    <x v="0"/>
    <s v="animation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e v="#DIV/0!"/>
    <x v="0"/>
    <s v="animation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e v="#DIV/0!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50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e v="#DIV/0!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0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118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109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73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78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47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54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8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08"/>
    <x v="0"/>
    <s v="animation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59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48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72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7"/>
    <x v="0"/>
    <s v="animation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.000000000000002"/>
    <n v="85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216"/>
    <x v="0"/>
    <s v="animation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89"/>
    <x v="0"/>
    <s v="animation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45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6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67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83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05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12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99999999999999"/>
    <n v="98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41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.00000000000001"/>
    <n v="31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65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9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40"/>
    <x v="1"/>
    <s v="plays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99999999999999"/>
    <n v="79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50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92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58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109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82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46"/>
    <x v="1"/>
    <s v="plays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55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65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95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75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98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88"/>
    <x v="2"/>
    <s v="web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5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84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254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102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55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57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121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1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11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68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29"/>
    <x v="2"/>
    <s v="web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47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154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201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100"/>
    <x v="2"/>
    <s v="web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1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230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142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6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73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8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61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93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50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106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52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37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3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63"/>
    <x v="2"/>
    <s v="web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90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29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139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61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8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32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20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8"/>
    <x v="2"/>
    <s v="web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96"/>
    <x v="2"/>
    <s v="web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50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10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135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107"/>
    <x v="2"/>
    <s v="web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45"/>
    <x v="2"/>
    <s v="web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115"/>
    <x v="2"/>
    <s v="web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105"/>
    <x v="2"/>
    <s v="web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71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147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60"/>
    <x v="2"/>
    <s v="web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0"/>
    <n v="156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63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10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97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204"/>
    <x v="2"/>
    <s v="web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88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147"/>
    <x v="2"/>
    <s v="web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109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59"/>
    <x v="2"/>
    <s v="web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98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70"/>
    <x v="2"/>
    <s v="web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73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146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68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170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58"/>
    <x v="2"/>
    <s v="web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20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91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118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87"/>
    <x v="2"/>
    <s v="web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72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130"/>
    <x v="2"/>
    <s v="web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45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41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104"/>
    <x v="2"/>
    <s v="web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125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247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79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86"/>
    <x v="2"/>
    <s v="web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93"/>
    <x v="2"/>
    <s v="web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84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140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110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14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348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68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240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287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87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82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43"/>
    <x v="2"/>
    <s v="web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09"/>
    <x v="2"/>
    <s v="web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161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2"/>
    <x v="2"/>
    <s v="web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90"/>
    <x v="2"/>
    <s v="web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45"/>
    <x v="2"/>
    <s v="web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3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54"/>
    <x v="2"/>
    <s v="web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0"/>
    <n v="103"/>
    <x v="2"/>
    <s v="web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40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117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16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04"/>
    <x v="2"/>
    <s v="wearables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70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43"/>
    <x v="2"/>
    <s v="wearables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59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112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46"/>
    <x v="2"/>
    <s v="wearables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45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89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00000000000001"/>
    <n v="82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71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1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157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105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59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82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56"/>
    <x v="2"/>
    <s v="wearables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1"/>
    <n v="140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225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81"/>
    <x v="2"/>
    <s v="wearables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711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66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75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33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55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86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92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60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8.999999999999996"/>
    <n v="46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18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126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58"/>
    <x v="2"/>
    <s v="wearables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9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91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8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48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202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217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10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5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50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36"/>
    <x v="2"/>
    <s v="wearables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0000000000000009"/>
    <n v="12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.000000000000004"/>
    <n v="41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3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17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e v="#DIV/0!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999999999999993"/>
    <n v="52"/>
    <x v="2"/>
    <s v="wearables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e v="#DIV/0!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5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.0000000000000009"/>
    <n v="52"/>
    <x v="2"/>
    <s v="wearables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71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e v="#DIV/0!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63"/>
    <x v="2"/>
    <s v="wearables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e v="#DIV/0!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e v="#DIV/0!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71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e v="#DIV/0!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5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e v="#DIV/0!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394"/>
    <x v="2"/>
    <s v="wearables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5"/>
    <x v="2"/>
    <s v="wearables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50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1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48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5"/>
    <x v="2"/>
    <s v="wearables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21"/>
    <x v="2"/>
    <s v="wearables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9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57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e v="#DIV/0!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40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13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6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23"/>
    <x v="2"/>
    <s v="wearables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20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e v="#DIV/0!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7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25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13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e v="#DIV/0!"/>
    <x v="3"/>
    <s v="nonfiction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00000000000001"/>
    <e v="#DIV/0!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114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17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15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111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e v="#DIV/0!"/>
    <x v="3"/>
    <s v="nonfiction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e v="#DIV/0!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26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38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28"/>
    <x v="3"/>
    <s v="nonfiction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62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3.99999999999999"/>
    <n v="1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e v="#DIV/0!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40"/>
    <x v="3"/>
    <s v="nonfiction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e v="#DIV/0!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e v="#DIV/0!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89"/>
    <x v="3"/>
    <s v="nonfiction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55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.00000000000001"/>
    <n v="87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10"/>
    <x v="3"/>
    <s v="nonfiction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51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14"/>
    <x v="3"/>
    <s v="nonfiction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0000000000001"/>
    <n v="67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50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e v="#DIV/0!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e v="#DIV/0!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2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e v="#DIV/0!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.00000000000001"/>
    <e v="#DIV/0!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e v="#DIV/0!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e v="#DIV/0!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10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e v="#DIV/0!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1"/>
    <x v="3"/>
    <s v="nonfiction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0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136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73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5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8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13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6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4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250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64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133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1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e v="#DIV/0!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3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102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17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725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e v="#DIV/0!"/>
    <x v="3"/>
    <s v="fiction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68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e v="#DIV/0!"/>
    <x v="3"/>
    <s v="fiction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9"/>
    <x v="4"/>
    <s v="rock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150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93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111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72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29"/>
    <x v="4"/>
    <s v="rock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000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3.99999999999999"/>
    <n v="74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64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00000000000001"/>
    <n v="44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87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127"/>
    <x v="4"/>
    <s v="rock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12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71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1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.00000000000001"/>
    <n v="327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35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100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99999999999999"/>
    <n v="41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252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2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.00000000000001"/>
    <n v="1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25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1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5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3"/>
    <x v="4"/>
    <s v="rock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403"/>
    <x v="4"/>
    <s v="rock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26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e v="#DIV/0!"/>
    <x v="4"/>
    <s v="rock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9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9"/>
    <x v="4"/>
    <s v="rock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9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135"/>
    <x v="4"/>
    <s v="rock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e v="#DIV/0!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21"/>
    <x v="4"/>
    <s v="rock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64"/>
    <x v="4"/>
    <s v="rock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4.99999999999999"/>
    <e v="#DIV/0!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200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68"/>
    <x v="4"/>
    <s v="rock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.00000000000001"/>
    <e v="#DIV/0!"/>
    <x v="4"/>
    <s v="rock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50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4"/>
    <x v="4"/>
    <s v="rock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28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e v="#DIV/0!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4"/>
    <x v="4"/>
    <s v="rock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e v="#DIV/0!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1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e v="#DIV/0!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49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20"/>
    <x v="4"/>
    <s v="rock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42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53"/>
    <x v="4"/>
    <s v="rock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2"/>
    <e v="#DIV/0!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3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20"/>
    <x v="4"/>
    <s v="rock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65"/>
    <x v="4"/>
    <s v="rock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1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10"/>
    <x v="4"/>
    <s v="rock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2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35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1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e v="#DIV/0!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e v="#DIV/0!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1"/>
    <x v="4"/>
    <s v="metal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5"/>
    <x v="4"/>
    <s v="metal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e v="#DIV/0!"/>
    <x v="4"/>
    <s v="metal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4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389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151"/>
    <x v="4"/>
    <s v="metal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1"/>
    <x v="4"/>
    <s v="metal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25"/>
    <x v="4"/>
    <s v="metal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31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25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16"/>
    <x v="4"/>
    <s v="metal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13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53"/>
    <x v="4"/>
    <s v="metal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3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10"/>
    <x v="4"/>
    <s v="metal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121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16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100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23"/>
    <x v="4"/>
    <s v="jazz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e v="#DIV/0!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4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e v="#DIV/0!"/>
    <x v="4"/>
    <s v="jazz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16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e v="#DIV/0!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292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5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e v="#DIV/0!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e v="#DIV/0!"/>
    <x v="4"/>
    <s v="jazz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e v="#DIV/0!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106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s v="jazz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e v="#DIV/0!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e v="#DIV/0!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20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e v="#DIV/0!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87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38"/>
    <x v="4"/>
    <s v="indie rock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e v="#DIV/0!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e v="#DIV/0!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e v="#DIV/0!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111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0000000000000009"/>
    <n v="90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e v="#DIV/0!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117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10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7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e v="#DIV/0!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50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1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2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4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e v="#DIV/0!"/>
    <x v="4"/>
    <s v="indie rock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"/>
    <x v="4"/>
    <s v="indie rock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51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151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134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174"/>
    <x v="4"/>
    <s v="jazz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73"/>
    <x v="4"/>
    <s v="jazz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24"/>
    <x v="4"/>
    <s v="jazz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39"/>
    <x v="4"/>
    <s v="jazz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126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1644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43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35"/>
    <x v="4"/>
    <s v="jazz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239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.0000000000000009"/>
    <n v="108"/>
    <x v="4"/>
    <s v="jazz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96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32"/>
    <x v="4"/>
    <s v="jazz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43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123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0"/>
    <x v="4"/>
    <s v="jazz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1"/>
    <n v="109"/>
    <x v="4"/>
    <s v="jazz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144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8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1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39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100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1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155"/>
    <x v="4"/>
    <s v="jazz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2"/>
    <x v="4"/>
    <s v="jazz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179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27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1536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.0000000000000009"/>
    <n v="85"/>
    <x v="4"/>
    <s v="jazz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789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5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68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8"/>
    <x v="4"/>
    <s v="jazz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34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61"/>
    <x v="4"/>
    <s v="jazz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133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65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94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151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1"/>
    <x v="2"/>
    <s v="wearables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13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99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77"/>
    <x v="2"/>
    <s v="wearables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5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592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406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00000000000004"/>
    <n v="343"/>
    <x v="2"/>
    <s v="wearables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73"/>
    <x v="2"/>
    <s v="wearables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26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6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119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84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91"/>
    <x v="2"/>
    <s v="wearables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1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20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531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20"/>
    <x v="2"/>
    <s v="wearables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13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000000000000004"/>
    <n v="291"/>
    <x v="2"/>
    <s v="wearables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125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120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120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195"/>
    <x v="2"/>
    <s v="wearables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e v="#DIV/0!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118"/>
    <x v="2"/>
    <s v="wearables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24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31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e v="#DIV/0!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00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26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19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80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16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4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000000000000007"/>
    <n v="76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23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19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67"/>
    <x v="2"/>
    <s v="wearables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84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216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55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52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4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72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37"/>
    <x v="2"/>
    <s v="wearables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61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44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100"/>
    <x v="2"/>
    <s v="wearables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89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5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18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0000000000000009"/>
    <n v="187"/>
    <x v="2"/>
    <s v="wearables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235"/>
    <x v="2"/>
    <s v="wearables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10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5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3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68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7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41"/>
    <x v="2"/>
    <s v="wearables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67"/>
    <x v="2"/>
    <s v="wearables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54"/>
    <x v="2"/>
    <s v="wearables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83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54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34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127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46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96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7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57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53"/>
    <x v="2"/>
    <s v="wearables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492"/>
    <x v="2"/>
    <s v="wearables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2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37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37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33"/>
    <x v="2"/>
    <s v="wearables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134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51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e v="#DIV/0!"/>
    <x v="4"/>
    <s v="electronic music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9999999999999"/>
    <n v="39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e v="#DIV/0!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5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.00000000000001"/>
    <e v="#DIV/0!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e v="#DIV/0!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59"/>
    <x v="4"/>
    <s v="electronic music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.00000000000001"/>
    <e v="#DIV/0!"/>
    <x v="4"/>
    <s v="electronic music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3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e v="#DIV/0!"/>
    <x v="4"/>
    <s v="electronic music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10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16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39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00000000000001"/>
    <n v="34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63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7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67"/>
    <x v="5"/>
    <s v="audio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39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43"/>
    <x v="5"/>
    <s v="audio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50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63"/>
    <x v="5"/>
    <s v="audio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103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31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62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81"/>
    <x v="5"/>
    <s v="audio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n v="60"/>
    <x v="5"/>
    <s v="audio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133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93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61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42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88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159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85"/>
    <x v="5"/>
    <s v="audio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113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45"/>
    <x v="5"/>
    <s v="audio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n v="46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179"/>
    <x v="5"/>
    <s v="audio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41"/>
    <x v="5"/>
    <s v="audio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4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81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75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306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58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18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74"/>
    <x v="6"/>
    <s v="video games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105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80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58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87"/>
    <x v="6"/>
    <s v="video games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28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25"/>
    <x v="6"/>
    <s v="video games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4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100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8.999999999999996"/>
    <n v="39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8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29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31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71"/>
    <x v="6"/>
    <s v="video games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224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52"/>
    <x v="6"/>
    <s v="video games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44"/>
    <x v="6"/>
    <s v="video games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40"/>
    <x v="6"/>
    <s v="video games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0"/>
    <n v="127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114"/>
    <x v="6"/>
    <s v="video games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000000000000002"/>
    <n v="28"/>
    <x v="6"/>
    <s v="video games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37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33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61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175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00000000000002"/>
    <n v="98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49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96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59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110"/>
    <x v="6"/>
    <s v="video games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0000000000000009"/>
    <n v="49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48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61"/>
    <x v="6"/>
    <s v="video games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54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67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63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37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34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29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10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9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42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47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37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9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0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66"/>
    <x v="6"/>
    <s v="video games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3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9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50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23"/>
    <x v="6"/>
    <s v="video games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43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3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51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43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18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34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23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58"/>
    <x v="6"/>
    <s v="mobile games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"/>
    <n v="109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50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47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12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000000000000002"/>
    <n v="27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33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9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35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e v="#DIV/0!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9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47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33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21"/>
    <x v="6"/>
    <s v="mobile games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14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3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2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83"/>
    <x v="7"/>
    <s v="food trucks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"/>
    <x v="7"/>
    <s v="food trucks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36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29"/>
    <x v="7"/>
    <s v="food trucks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e v="#DIV/0!"/>
    <x v="7"/>
    <s v="food trucks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18"/>
    <x v="7"/>
    <s v="food trucks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74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31"/>
    <x v="7"/>
    <s v="food trucks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29"/>
    <x v="7"/>
    <s v="food trucks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144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.0000000000000009"/>
    <n v="40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148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28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44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e v="#DIV/0!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35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35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11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e v="#DIV/0!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3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4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50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3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e v="#DIV/0!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e v="#DIV/0!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e v="#DIV/0!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65"/>
    <x v="7"/>
    <s v="food trucks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s v="food trucks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15"/>
    <x v="7"/>
    <s v="food trucks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83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e v="#DIV/0!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42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30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20"/>
    <x v="7"/>
    <s v="food trucks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100"/>
    <x v="7"/>
    <s v="food trucks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e v="#DIV/0!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232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189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5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22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32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e v="#DIV/0!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e v="#DIV/0!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56"/>
    <x v="8"/>
    <s v="photobooks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e v="#DIV/0!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0000000000001"/>
    <n v="69"/>
    <x v="8"/>
    <s v="photobooks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46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60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51"/>
    <x v="8"/>
    <s v="photobooks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2.99999999999997"/>
    <e v="#DIV/0!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20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5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20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110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37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42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4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69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155"/>
    <x v="8"/>
    <s v="photobooks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57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e v="#DIV/0!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60"/>
    <x v="8"/>
    <s v="photobooks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39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58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15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100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25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89"/>
    <x v="8"/>
    <s v="photobooks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183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51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33"/>
    <x v="8"/>
    <s v="photobooks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52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4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00000000000001"/>
    <n v="136"/>
    <x v="8"/>
    <s v="photobooks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364"/>
    <x v="8"/>
    <s v="photobooks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00000000000001"/>
    <n v="19"/>
    <x v="8"/>
    <s v="photobooks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000000000000009"/>
    <n v="42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30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50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59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8.999999999999996"/>
    <n v="4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7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1273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164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5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54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51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93"/>
    <x v="4"/>
    <s v="world music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109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161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76"/>
    <x v="4"/>
    <s v="world music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791"/>
    <x v="4"/>
    <s v="world music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2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48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3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00000000000002"/>
    <n v="1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172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35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82"/>
    <x v="4"/>
    <s v="rock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111"/>
    <x v="4"/>
    <s v="rock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161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e v="#DIV/0!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52"/>
    <x v="4"/>
    <s v="rock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13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0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117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0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424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81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13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8"/>
    <x v="4"/>
    <s v="rock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153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99999999999999"/>
    <n v="292"/>
    <x v="4"/>
    <s v="rock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304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1300"/>
    <x v="4"/>
    <s v="rock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135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214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216"/>
    <x v="4"/>
    <s v="rock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932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29"/>
    <x v="4"/>
    <s v="rock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175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.00000000000001"/>
    <n v="250"/>
    <x v="4"/>
    <s v="rock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99999999999999"/>
    <n v="65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5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75"/>
    <x v="4"/>
    <s v="rock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1389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96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191"/>
    <x v="4"/>
    <s v="rock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0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75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161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.00000000000001"/>
    <n v="89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.00000000000001"/>
    <n v="53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.00000000000001"/>
    <n v="106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22"/>
    <x v="4"/>
    <s v="rock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31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36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89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72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57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70"/>
    <x v="1"/>
    <s v="plays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46"/>
    <x v="1"/>
    <s v="plays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.00000000000001"/>
    <n v="79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43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108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61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51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65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.00000000000001"/>
    <n v="24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49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36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21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250"/>
    <x v="1"/>
    <s v="plays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e v="#DIV/0!"/>
    <x v="1"/>
    <s v="plays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10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29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3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33"/>
    <x v="2"/>
    <s v="wearables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e v="#DIV/0!"/>
    <x v="2"/>
    <s v="wearables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1"/>
    <x v="2"/>
    <s v="wearables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.00000000000001"/>
    <n v="53"/>
    <x v="2"/>
    <s v="wearables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e v="#DIV/0!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e v="#DIV/0!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e v="#DIV/0!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e v="#DIV/0!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5"/>
    <x v="2"/>
    <s v="wearables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e v="#DIV/0!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e v="#DIV/0!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e v="#DIV/0!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e v="#DIV/0!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e v="#DIV/0!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e v="#DIV/0!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50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e v="#DIV/0!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48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e v="#DIV/0!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6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6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34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11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40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3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13"/>
    <x v="2"/>
    <s v="wearables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10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114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15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48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44"/>
    <x v="2"/>
    <s v="wearables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.0000000000000009"/>
    <n v="9"/>
    <x v="2"/>
    <s v="wearables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38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19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3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10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e v="#DIV/0!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114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e v="#DIV/0!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4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24"/>
    <x v="3"/>
    <s v="nonfiction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5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13"/>
    <x v="3"/>
    <s v="nonfiction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11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122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268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74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.00000000000001"/>
    <n v="7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99999999999999"/>
    <n v="82"/>
    <x v="3"/>
    <s v="nonfiction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25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10"/>
    <x v="3"/>
    <s v="nonfiction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00000000000001"/>
    <n v="7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18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16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0"/>
    <x v="4"/>
    <s v="rock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72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3.99999999999999"/>
    <n v="2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.00000000000001"/>
    <e v="#DIV/0!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35"/>
    <x v="4"/>
    <s v="rock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1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23"/>
    <x v="4"/>
    <s v="rock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1"/>
    <x v="4"/>
    <s v="rock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100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5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3"/>
    <x v="4"/>
    <s v="rock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13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5.99999999999999"/>
    <n v="18"/>
    <x v="4"/>
    <s v="rock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2.99999999999997"/>
    <n v="10"/>
    <x v="4"/>
    <s v="rock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.00000000000001"/>
    <n v="36"/>
    <x v="4"/>
    <s v="rock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5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e v="#DIV/0!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6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e v="#DIV/0!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4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00000000000001"/>
    <n v="61"/>
    <x v="4"/>
    <s v="rock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e v="#DIV/0!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5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25"/>
    <x v="4"/>
    <s v="rock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1"/>
    <x v="4"/>
    <s v="rock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00000000000001"/>
    <n v="11"/>
    <x v="4"/>
    <s v="rock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00000000000001"/>
    <n v="4"/>
    <x v="4"/>
    <s v="rock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99999999999999"/>
    <e v="#DIV/0!"/>
    <x v="4"/>
    <s v="rock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"/>
    <n v="111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20"/>
    <x v="4"/>
    <s v="rock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2.00000000000001"/>
    <n v="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50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99999999999999"/>
    <n v="45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.00000000000001"/>
    <n v="253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31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5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e v="#DIV/0!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00000000000001"/>
    <e v="#DIV/0!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e v="#DIV/0!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23"/>
    <x v="3"/>
    <s v="translations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e v="#DIV/0!"/>
    <x v="3"/>
    <s v="translations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100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44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0000000000000009"/>
    <e v="#DIV/0!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24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38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42"/>
    <x v="3"/>
    <s v="translations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e v="#DIV/0!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61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50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108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24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e v="#DIV/0!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50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000000000000009"/>
    <n v="12"/>
    <x v="3"/>
    <s v="translations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e v="#DIV/0!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61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e v="#DIV/0!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8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e v="#DIV/0!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83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359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61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34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6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50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25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.0000000000000009"/>
    <e v="#DIV/0!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30"/>
    <x v="3"/>
    <s v="translations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47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6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10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e v="#DIV/0!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.0000000000000009"/>
    <n v="5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640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9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1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11"/>
    <x v="3"/>
    <s v="translations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33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62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119"/>
    <x v="3"/>
    <s v="translations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6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13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38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13"/>
    <x v="3"/>
    <s v="translations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52"/>
    <x v="3"/>
    <s v="translations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89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19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80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56"/>
    <x v="3"/>
    <s v="translations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79"/>
    <x v="3"/>
    <s v="translations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76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121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55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299"/>
    <x v="3"/>
    <s v="translations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59"/>
    <x v="3"/>
    <s v="radio &amp; podcasts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.00000000000001"/>
    <n v="55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184"/>
    <x v="3"/>
    <s v="radio &amp; podcasts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165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5.99999999999994"/>
    <n v="235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211"/>
    <x v="3"/>
    <s v="radio &amp; podcasts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4.99999999999999"/>
    <n v="3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123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207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1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494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69"/>
    <x v="3"/>
    <s v="radio &amp; podcasts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9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00000000000001"/>
    <n v="6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105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7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00000000000001"/>
    <n v="92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149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17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103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11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24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81"/>
    <x v="3"/>
    <s v="fiction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n v="116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9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44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48"/>
    <x v="3"/>
    <s v="fiction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e v="#DIV/0!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61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25"/>
    <x v="3"/>
    <s v="fiction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e v="#DIV/0!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e v="#DIV/0!"/>
    <x v="3"/>
    <s v="fiction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4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19"/>
    <x v="3"/>
    <s v="fiction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35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e v="#DIV/0!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e v="#DIV/0!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9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e v="#DIV/0!"/>
    <x v="3"/>
    <s v="fiction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30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75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"/>
    <x v="8"/>
    <s v="photobooks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45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6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00000000000001"/>
    <n v="141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5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.00000000000001"/>
    <n v="86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6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64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.00000000000001"/>
    <n v="118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83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3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43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94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.00000000000001"/>
    <n v="56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98"/>
    <x v="8"/>
    <s v="photobooks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4.99999999999997"/>
    <n v="92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38"/>
    <x v="8"/>
    <s v="photobooks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27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5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39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78"/>
    <x v="8"/>
    <s v="photobooks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44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63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00000000000001"/>
    <n v="191"/>
    <x v="8"/>
    <s v="photobooks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141"/>
    <x v="8"/>
    <s v="photobooks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77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99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68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246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189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77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83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3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46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39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53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73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128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105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68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96"/>
    <x v="8"/>
    <s v="nature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65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99999999999996"/>
    <n v="32"/>
    <x v="8"/>
    <s v="nature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81"/>
    <x v="8"/>
    <s v="nature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24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66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36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44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04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36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128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28"/>
    <x v="8"/>
    <s v="nature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40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52"/>
    <x v="8"/>
    <s v="nature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92"/>
    <x v="8"/>
    <s v="nature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63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136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169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71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50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42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52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9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02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.000000000000002"/>
    <n v="128"/>
    <x v="3"/>
    <s v="art books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n v="30"/>
    <x v="3"/>
    <s v="art books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368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129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801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28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102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184"/>
    <x v="3"/>
    <s v="art books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163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1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604"/>
    <x v="3"/>
    <s v="art books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45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97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168"/>
    <x v="8"/>
    <s v="places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860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27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3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55"/>
    <x v="8"/>
    <s v="places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61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03"/>
    <x v="8"/>
    <s v="places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42"/>
    <x v="8"/>
    <s v="places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117"/>
    <x v="8"/>
    <s v="places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45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8.999999999999996"/>
    <n v="157"/>
    <x v="8"/>
    <s v="places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101"/>
    <x v="8"/>
    <s v="places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e v="#DIV/0!"/>
    <x v="8"/>
    <s v="places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e v="#DIV/0!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52"/>
    <x v="8"/>
    <s v="places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309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379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76"/>
    <x v="8"/>
    <s v="places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66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0000000000000009"/>
    <n v="90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e v="#DIV/0!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382"/>
    <x v="4"/>
    <s v="rock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100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158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4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54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48"/>
    <x v="4"/>
    <s v="rock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8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230"/>
    <x v="4"/>
    <s v="rock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59"/>
    <x v="4"/>
    <s v="rock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"/>
    <n v="67"/>
    <x v="4"/>
    <s v="rock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169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60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32"/>
    <x v="4"/>
    <s v="rock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3.99999999999999"/>
    <n v="24"/>
    <x v="4"/>
    <s v="rock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25"/>
    <x v="4"/>
    <s v="rock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71"/>
    <x v="4"/>
    <s v="rock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39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68"/>
    <x v="4"/>
    <s v="rock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40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32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29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4"/>
    <x v="4"/>
    <s v="rock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0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346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82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5"/>
    <x v="4"/>
    <s v="rock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63"/>
    <x v="4"/>
    <s v="rock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64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78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107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39"/>
    <x v="4"/>
    <s v="rock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202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43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63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56"/>
    <x v="4"/>
    <s v="rock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49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31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74"/>
    <x v="4"/>
    <s v="rock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21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73"/>
    <x v="4"/>
    <s v="pop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56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.00000000000001"/>
    <n v="50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.00000000000001"/>
    <n v="69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00000000000001"/>
    <n v="66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6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70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60"/>
    <x v="4"/>
    <s v="pop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21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61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42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27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197"/>
    <x v="4"/>
    <s v="pop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54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48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88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2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99999999999999"/>
    <n v="74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62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17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52"/>
    <x v="4"/>
    <s v="pop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24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62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8"/>
    <x v="4"/>
    <s v="pop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6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8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12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e v="#DIV/0!"/>
    <x v="4"/>
    <s v="pop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1"/>
    <x v="4"/>
    <s v="pop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9999999999999"/>
    <n v="2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25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100"/>
    <x v="4"/>
    <s v="pop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1"/>
    <x v="4"/>
    <s v="pop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4.99999999999999"/>
    <n v="89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.00000000000001"/>
    <e v="#DIV/0!"/>
    <x v="4"/>
    <s v="pop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28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"/>
    <x v="4"/>
    <s v="pop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5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1"/>
    <x v="4"/>
    <s v="faith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10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13"/>
    <x v="4"/>
    <s v="faith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00000000000001"/>
    <n v="100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109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e v="#DIV/0!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e v="#DIV/0!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105"/>
    <x v="4"/>
    <s v="faith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5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e v="#DIV/0!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81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16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e v="#DIV/0!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81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745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8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39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37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75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30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1"/>
    <x v="4"/>
    <s v="faith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673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e v="#DIV/0!"/>
    <x v="4"/>
    <s v="faith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e v="#DIV/0!"/>
    <x v="4"/>
    <s v="faith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e v="#DIV/0!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25"/>
    <x v="4"/>
    <s v="faith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e v="#DIV/0!"/>
    <x v="4"/>
    <s v="faith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e v="#DIV/0!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1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1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e v="#DIV/0!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e v="#DIV/0!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1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225"/>
    <x v="4"/>
    <s v="faith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48"/>
    <x v="4"/>
    <s v="faith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"/>
    <e v="#DIV/0!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e v="#DIV/0!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e v="#DIV/0!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45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.0000000000000009"/>
    <n v="29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3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35"/>
    <x v="4"/>
    <s v="faith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53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70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77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33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149"/>
    <x v="4"/>
    <s v="faith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23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97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103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38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44"/>
    <x v="4"/>
    <s v="faith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64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43"/>
    <x v="4"/>
    <s v="faith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9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29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31"/>
    <x v="4"/>
    <s v="faith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.00000000000001"/>
    <n v="92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.00000000000001"/>
    <n v="18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5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25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3.99999999999999"/>
    <e v="#DIV/0!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50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16"/>
    <x v="8"/>
    <s v="photobooks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e v="#DIV/0!"/>
    <x v="8"/>
    <s v="photobooks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60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e v="#DIV/0!"/>
    <x v="8"/>
    <s v="photobooks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47"/>
    <x v="8"/>
    <s v="photobooks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100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15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.00000000000001"/>
    <e v="#DIV/0!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40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e v="#DIV/0!"/>
    <x v="8"/>
    <s v="photobooks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e v="#DIV/0!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99999999999999"/>
    <n v="1"/>
    <x v="8"/>
    <s v="photobooks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9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5"/>
    <x v="8"/>
    <s v="photobooks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47"/>
    <x v="8"/>
    <s v="photobooks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98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68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7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67"/>
    <x v="8"/>
    <s v="photobooks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48"/>
    <x v="8"/>
    <s v="photobooks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39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78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97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999999999999993"/>
    <n v="110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40"/>
    <x v="8"/>
    <s v="photobooks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76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58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56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.0000000000000009"/>
    <n v="850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.000000000000002"/>
    <n v="159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40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31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64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112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170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134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96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222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2"/>
    <x v="8"/>
    <s v="photobooks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99"/>
    <x v="8"/>
    <s v="photobooks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55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53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36"/>
    <x v="8"/>
    <s v="photobooks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54"/>
    <x v="8"/>
    <s v="photobooks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57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82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88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85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66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.000000000000002"/>
    <n v="96"/>
    <x v="8"/>
    <s v="photobooks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56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96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.000000000000002"/>
    <n v="180"/>
    <x v="8"/>
    <s v="photobooks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3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20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e v="#DIV/0!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1"/>
    <x v="8"/>
    <s v="photobooks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26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e v="#DIV/0!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60"/>
    <x v="8"/>
    <s v="photobooks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28"/>
    <x v="8"/>
    <s v="photobooks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4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e v="#DIV/0!"/>
    <x v="8"/>
    <s v="photobooks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132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e v="#DIV/0!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e v="#DIV/0!"/>
    <x v="8"/>
    <s v="photobooks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56"/>
    <x v="8"/>
    <s v="photobooks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10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12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.0000000000000009"/>
    <n v="50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24"/>
    <x v="4"/>
    <s v="rock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67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99999999999999"/>
    <e v="#DIV/0!"/>
    <x v="4"/>
    <s v="rock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"/>
    <n v="43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10"/>
    <x v="4"/>
    <s v="rock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100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108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27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155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e v="#DIV/0!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48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0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s v="rock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74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84"/>
    <x v="4"/>
    <s v="rock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65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5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2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4.99999999999997"/>
    <n v="51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.00000000000001"/>
    <n v="14"/>
    <x v="4"/>
    <s v="rock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e v="#DIV/0!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5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3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1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e v="#DIV/0!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132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e v="#DIV/0!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"/>
    <x v="4"/>
    <s v="rock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e v="#DIV/0!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e v="#DIV/0!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10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44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e v="#DIV/0!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1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2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40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25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.00000000000001"/>
    <e v="#DIV/0!"/>
    <x v="4"/>
    <s v="rock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1"/>
    <x v="4"/>
    <s v="rock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e v="#DIV/0!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41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48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47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67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49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137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88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53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444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3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50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39"/>
    <x v="6"/>
    <s v="mobile games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6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67"/>
    <x v="6"/>
    <s v="mobile games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66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65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58"/>
    <x v="6"/>
    <s v="mobile games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87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66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164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108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42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5.99999999999999"/>
    <n v="47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112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00000000000001"/>
    <n v="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62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6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6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4"/>
    <x v="4"/>
    <s v="indie rock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11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86"/>
    <x v="4"/>
    <s v="indie rock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99999999999999"/>
    <n v="172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63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68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54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35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39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00000000000001"/>
    <n v="95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40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98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4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169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86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554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7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14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000000000000002"/>
    <n v="32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4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88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101"/>
    <x v="2"/>
    <s v="gadgets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6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52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39"/>
    <x v="2"/>
    <s v="gadgets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45"/>
    <x v="2"/>
    <s v="gadgets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157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11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74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13"/>
    <x v="2"/>
    <s v="gadgets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28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99999999999999"/>
    <n v="80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132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3.99999999999999"/>
    <n v="34"/>
    <x v="4"/>
    <s v="indie rock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00000000000001"/>
    <n v="34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45"/>
    <x v="4"/>
    <s v="indie rock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41"/>
    <x v="4"/>
    <s v="indie rock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53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71"/>
    <x v="4"/>
    <s v="indie rock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54"/>
    <x v="4"/>
    <s v="indie rock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5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2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39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4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89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40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82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9999999999999"/>
    <n v="160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.00000000000001"/>
    <n v="36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63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47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75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e v="#DIV/0!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76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86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24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18"/>
    <x v="2"/>
    <s v="hardware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80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253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99999999999997"/>
    <n v="171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5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264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9999999999997"/>
    <n v="159"/>
    <x v="2"/>
    <s v="hardware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35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61"/>
    <x v="2"/>
    <s v="hardware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e v="#DIV/0!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115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e v="#DIV/0!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54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6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5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26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18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99999999999997"/>
    <e v="#DIV/0!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e v="#DIV/0!"/>
    <x v="2"/>
    <s v="hardware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54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e v="#DIV/0!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21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3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525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e v="#DIV/0!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50"/>
    <x v="2"/>
    <s v="hardware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16"/>
    <x v="2"/>
    <s v="hardware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6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1.99999999999994"/>
    <n v="50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34"/>
    <x v="2"/>
    <s v="hardware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9999999999999"/>
    <n v="38"/>
    <x v="2"/>
    <s v="hardware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12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28"/>
    <x v="8"/>
    <s v="people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1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2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9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62"/>
    <x v="8"/>
    <s v="people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137"/>
    <x v="8"/>
    <s v="people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"/>
    <n v="1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122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e v="#DIV/0!"/>
    <x v="8"/>
    <s v="people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e v="#DIV/0!"/>
    <x v="8"/>
    <s v="people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e v="#DIV/0!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1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55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22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57"/>
    <x v="8"/>
    <s v="people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20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1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e v="#DIV/0!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26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64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90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93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90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99999999999999"/>
    <n v="208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59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59"/>
    <x v="2"/>
    <s v="hardware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9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99999999999989"/>
    <n v="81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16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35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463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2.99999999999999"/>
    <n v="104"/>
    <x v="2"/>
    <s v="hardware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.00000000000011"/>
    <n v="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47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414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9999999999994"/>
    <n v="42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109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81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52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35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104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0.99999999999997"/>
    <n v="55"/>
    <x v="2"/>
    <s v="hardware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2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e v="#DIV/0!"/>
    <x v="2"/>
    <s v="hardware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59"/>
    <x v="2"/>
    <s v="hardware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1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5.99999999999997"/>
    <n v="49"/>
    <x v="2"/>
    <s v="hardware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5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36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45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99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88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171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84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65"/>
    <x v="2"/>
    <s v="hardware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66"/>
    <x v="2"/>
    <s v="hardware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10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78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59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5.99999999999994"/>
    <n v="71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51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60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45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31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64"/>
    <x v="2"/>
    <s v="hardware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19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00000000000006"/>
    <n v="10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109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2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110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99999999999999"/>
    <n v="20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55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4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9"/>
    <x v="2"/>
    <s v="hardware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48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59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12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84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9999999999999"/>
    <n v="64"/>
    <x v="2"/>
    <s v="hardware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94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72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105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"/>
    <x v="2"/>
    <s v="hardware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74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69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121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42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8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.00000000000001"/>
    <n v="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8"/>
    <x v="2"/>
    <s v="hardware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e v="#DIV/0!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42"/>
    <x v="2"/>
    <s v="hardware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e v="#DIV/0!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99999999999999"/>
    <n v="85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94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e v="#DIV/0!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99999999999999"/>
    <n v="213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.00000000000001"/>
    <n v="59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2.99999999999999"/>
    <n v="27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25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75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42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53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99999999999999"/>
    <n v="84"/>
    <x v="4"/>
    <s v="indie rock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17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4.99999999999999"/>
    <n v="76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67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74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2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42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31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7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182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61"/>
    <x v="4"/>
    <s v="indie rock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36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46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2.99999999999999"/>
    <n v="75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51"/>
    <x v="4"/>
    <s v="indie rock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119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93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76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99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0"/>
    <x v="4"/>
    <s v="indie rock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34"/>
    <x v="4"/>
    <s v="indie rock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38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1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50"/>
    <x v="4"/>
    <s v="indie rock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134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58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99999999999997"/>
    <n v="88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71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3"/>
    <x v="4"/>
    <s v="indie rock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136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41"/>
    <x v="4"/>
    <s v="indie rock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71"/>
    <x v="4"/>
    <s v="indie rock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53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e v="#DIV/0!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91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5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58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2"/>
    <x v="6"/>
    <s v="video games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999999999999996"/>
    <n v="63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10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72"/>
    <x v="6"/>
    <s v="video games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e v="#DIV/0!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33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49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16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18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13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7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000000000000004"/>
    <e v="#DIV/0!"/>
    <x v="6"/>
    <s v="video games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e v="#DIV/0!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e v="#DIV/0!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3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42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49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2"/>
    <x v="6"/>
    <s v="video games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33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51"/>
    <x v="6"/>
    <s v="video games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2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417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47"/>
    <x v="6"/>
    <s v="video games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48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71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88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26"/>
    <x v="6"/>
    <s v="video games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58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57"/>
    <x v="6"/>
    <s v="video games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96"/>
    <x v="6"/>
    <s v="video games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000000000000004"/>
    <n v="43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.0000000000000009"/>
    <n v="36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69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29"/>
    <x v="6"/>
    <s v="video games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99999999999999"/>
    <n v="51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00000000000001"/>
    <n v="107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4"/>
    <x v="4"/>
    <s v="rock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34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11"/>
    <x v="4"/>
    <s v="rock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16"/>
    <x v="4"/>
    <s v="rock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21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10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130"/>
    <x v="4"/>
    <s v="rock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11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10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71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25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30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2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17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2929"/>
    <x v="4"/>
    <s v="rock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29"/>
    <x v="4"/>
    <s v="rock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30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41"/>
    <x v="6"/>
    <s v="tabletop games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54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8.99999999999994"/>
    <n v="36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23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04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.00000000000001"/>
    <n v="32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27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56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77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43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49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8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1.99999999999994"/>
    <n v="70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94"/>
    <x v="6"/>
    <s v="tabletop games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80"/>
    <x v="6"/>
    <s v="tabletop games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99999999999999"/>
    <n v="54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0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39"/>
    <x v="6"/>
    <s v="tabletop games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153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115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36"/>
    <x v="4"/>
    <s v="electronic music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65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.00000000000001"/>
    <n v="87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69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176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512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160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35"/>
    <x v="4"/>
    <s v="electronic music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189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00000000000001"/>
    <n v="56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51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3.99999999999999"/>
    <n v="127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2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231"/>
    <x v="4"/>
    <s v="electronic music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84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577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83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76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74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37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2501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68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63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00000000000003"/>
    <n v="118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99999999999989"/>
    <n v="181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127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137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183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79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61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81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72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7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248"/>
    <x v="6"/>
    <s v="tabletop games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87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132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29"/>
    <x v="6"/>
    <s v="tabletop games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245"/>
    <x v="6"/>
    <s v="tabletop games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1323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283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91"/>
    <x v="6"/>
    <s v="tabletop games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32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e v="#DIV/0!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89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453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13"/>
    <x v="6"/>
    <s v="tabletop games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1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83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25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50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102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47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99999999999999"/>
    <n v="1"/>
    <x v="6"/>
    <s v="tabletop games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99999999999994"/>
    <e v="#DIV/0!"/>
    <x v="6"/>
    <s v="tabletop games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e v="#DIV/0!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6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e v="#DIV/0!"/>
    <x v="6"/>
    <s v="tabletop games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e v="#DIV/0!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0000000000002"/>
    <n v="21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34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25"/>
    <x v="6"/>
    <s v="tabletop games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12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99999999999999"/>
    <n v="79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92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31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194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409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84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5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383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55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422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00000000000003"/>
    <n v="6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174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89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50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192"/>
    <x v="6"/>
    <s v="tabletop games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73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148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109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24"/>
    <x v="4"/>
    <s v="rock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48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385"/>
    <x v="4"/>
    <s v="rock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457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223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22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74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223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48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96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19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118"/>
    <x v="4"/>
    <s v="rock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143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28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59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262"/>
    <x v="4"/>
    <s v="rock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47"/>
    <x v="4"/>
    <s v="rock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70"/>
    <x v="4"/>
    <s v="rock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165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449"/>
    <x v="4"/>
    <s v="rock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27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144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00000000000001"/>
    <n v="88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36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90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15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56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228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92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8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278"/>
    <x v="4"/>
    <s v="indie rock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3"/>
    <x v="4"/>
    <s v="indie rock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326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42"/>
    <x v="4"/>
    <s v="indie rock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64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99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38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46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11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.00000000000001"/>
    <n v="115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36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154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566"/>
    <x v="7"/>
    <s v="small batch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121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86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51"/>
    <x v="7"/>
    <s v="small batch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63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346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44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259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202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226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325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205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20"/>
    <x v="7"/>
    <s v="small batch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.00000000000001"/>
    <n v="116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307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547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47"/>
    <x v="7"/>
    <s v="small batch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102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73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44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34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71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89"/>
    <x v="2"/>
    <s v="web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62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46"/>
    <x v="2"/>
    <s v="web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49"/>
    <x v="2"/>
    <s v="web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58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88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110"/>
    <x v="2"/>
    <s v="web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67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59"/>
    <x v="2"/>
    <s v="web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114"/>
    <x v="2"/>
    <s v="web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44"/>
    <x v="2"/>
    <s v="web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79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188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63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30"/>
    <x v="2"/>
    <s v="web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999999999999996"/>
    <n v="51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36"/>
    <x v="2"/>
    <s v="web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99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28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51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37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9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107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53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55"/>
    <x v="2"/>
    <s v="web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27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69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36"/>
    <x v="2"/>
    <s v="web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94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526"/>
    <x v="2"/>
    <s v="web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51"/>
    <x v="2"/>
    <s v="web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79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92"/>
    <x v="2"/>
    <s v="web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117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28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03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0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23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32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5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34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25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20"/>
    <x v="2"/>
    <s v="web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1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8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21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5"/>
    <x v="2"/>
    <s v="web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35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22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12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27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11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29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51"/>
    <x v="7"/>
    <s v="food trucks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e v="#DIV/0!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50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45"/>
    <x v="7"/>
    <s v="food trucks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25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51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"/>
    <x v="7"/>
    <s v="food trucks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49"/>
    <x v="7"/>
    <s v="food trucks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101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2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13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9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1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23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18"/>
    <x v="7"/>
    <s v="food trucks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37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64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13"/>
    <x v="7"/>
    <s v="food trucks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5"/>
    <x v="7"/>
    <s v="food trucks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36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7"/>
    <x v="7"/>
    <s v="food trucks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75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68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30"/>
    <x v="7"/>
    <s v="food trucks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92"/>
    <x v="7"/>
    <s v="food trucks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23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64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22"/>
    <x v="7"/>
    <s v="food trucks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33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90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77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59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65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67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89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66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40"/>
    <x v="7"/>
    <s v="food trucks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77"/>
    <x v="7"/>
    <s v="food trucks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69"/>
    <x v="7"/>
    <s v="small batch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5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99999999999997"/>
    <n v="44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.00000000000001"/>
    <n v="32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107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149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6.99999999999994"/>
    <n v="56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57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44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69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4.99999999999999"/>
    <n v="65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36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40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76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61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8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68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00000000000001"/>
    <n v="66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82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53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41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.00000000000001"/>
    <n v="15"/>
    <x v="4"/>
    <s v="indie rock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5.99999999999999"/>
    <n v="39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00000000000001"/>
    <n v="44"/>
    <x v="4"/>
    <s v="indie rock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7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2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33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286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99999999999999"/>
    <n v="42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50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62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41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56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0"/>
    <x v="4"/>
    <s v="indie rock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73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26"/>
    <x v="4"/>
    <s v="indie rock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23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47"/>
    <x v="4"/>
    <s v="indie rock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32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53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9999999999999"/>
    <n v="51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37"/>
    <x v="4"/>
    <s v="indie rock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99999999999999"/>
    <n v="27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20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82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165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61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68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82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2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21"/>
    <x v="4"/>
    <s v="indie rock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25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21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2"/>
    <x v="4"/>
    <s v="indie rock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136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99999999999999"/>
    <n v="22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65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99999999999997"/>
    <n v="70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2.99999999999999"/>
    <n v="75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141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49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54"/>
    <x v="7"/>
    <s v="restaurants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5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65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53"/>
    <x v="7"/>
    <s v="restaurants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n v="44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51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59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3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427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24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98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107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12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42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21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94"/>
    <x v="7"/>
    <s v="restaurants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91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00000000000001"/>
    <n v="97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37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28"/>
    <x v="4"/>
    <s v="classical music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4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24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9999999999999"/>
    <n v="35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25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188"/>
    <x v="4"/>
    <s v="classical music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"/>
    <n v="148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50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108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43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.00000000000001"/>
    <n v="1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37"/>
    <x v="4"/>
    <s v="classical music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30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34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65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2.99999999999999"/>
    <n v="58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53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8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0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116"/>
    <x v="4"/>
    <s v="classical music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63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10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.00000000000001"/>
    <n v="46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107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51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0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64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54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00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47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34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5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44"/>
    <x v="4"/>
    <s v="classical music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72"/>
    <x v="4"/>
    <s v="classical music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.00000000000001"/>
    <n v="53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00000000000001"/>
    <n v="109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75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116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32"/>
    <x v="7"/>
    <s v="food trucks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46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68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53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109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51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28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82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60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5"/>
    <x v="7"/>
    <s v="food trucks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9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41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56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38"/>
    <x v="7"/>
    <s v="food trucks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4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78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19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37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42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61"/>
    <x v="7"/>
    <s v="food trucks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65"/>
    <x v="7"/>
    <s v="food trucks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21"/>
    <x v="7"/>
    <s v="food trucks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3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25"/>
    <x v="7"/>
    <s v="food trucks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11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108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5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47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212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220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41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76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4"/>
    <x v="7"/>
    <s v="food trucks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61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116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48"/>
    <x v="7"/>
    <s v="food trucks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74"/>
    <x v="7"/>
    <s v="food trucks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23"/>
    <x v="7"/>
    <s v="food trucks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.0000000000000009"/>
    <n v="67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105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e v="#DIV/0!"/>
    <x v="2"/>
    <s v="space exploration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e v="#DIV/0!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300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1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0000000000001"/>
    <e v="#DIV/0!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13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.00000000000003"/>
    <n v="15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54"/>
    <x v="2"/>
    <s v="space exploration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e v="#DIV/0!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e v="#DIV/0!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15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e v="#DIV/0!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e v="#DIV/0!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25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99999999999999"/>
    <n v="28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99999999999989"/>
    <e v="#DIV/0!"/>
    <x v="2"/>
    <s v="space exploration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e v="#DIV/0!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e v="#DIV/0!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36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2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e v="#DIV/0!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60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e v="#DIV/0!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e v="#DIV/0!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e v="#DIV/0!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97"/>
    <x v="2"/>
    <s v="space exploration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00000000000001"/>
    <n v="48"/>
    <x v="2"/>
    <s v="space exploration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50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e v="#DIV/0!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99999999999999"/>
    <n v="21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e v="#DIV/0!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30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50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0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e v="#DIV/0!"/>
    <x v="2"/>
    <s v="space exploration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82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e v="#DIV/0!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e v="#DIV/0!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e v="#DIV/0!"/>
    <x v="2"/>
    <s v="space exploration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8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224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38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145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1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113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e v="#DIV/0!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342"/>
    <x v="2"/>
    <s v="space exploration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58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30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e v="#DIV/0!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25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e v="#DIV/0!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50"/>
    <x v="2"/>
    <s v="space exploration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2"/>
    <x v="2"/>
    <s v="space exploration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e v="#DIV/0!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10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e v="#DIV/0!"/>
    <x v="2"/>
    <s v="space exploration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3"/>
    <e v="#DIV/0!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e v="#DIV/0!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e v="#DIV/0!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2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5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e v="#DIV/0!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56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.00000000000001"/>
    <n v="84"/>
    <x v="2"/>
    <s v="makerspaces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168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15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77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e v="#DIV/0!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50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.000000000000004"/>
    <e v="#DIV/0!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8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35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5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e v="#DIV/0!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1"/>
    <x v="2"/>
    <s v="makerspaces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e v="#DIV/0!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69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000000000000004"/>
    <n v="1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8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34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1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1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501"/>
    <x v="7"/>
    <s v="food trucks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1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1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e v="#DIV/0!"/>
    <x v="7"/>
    <s v="food trucks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13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306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23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e v="#DIV/0!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5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e v="#DIV/0!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74"/>
    <x v="1"/>
    <s v="spaces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81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30"/>
    <x v="1"/>
    <s v="spaces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53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00000000000001"/>
    <n v="75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6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32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48"/>
    <x v="1"/>
    <s v="spaces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90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149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62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53"/>
    <x v="1"/>
    <s v="spaces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5.99999999999999"/>
    <n v="69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272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34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40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90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.00000000000001"/>
    <n v="69"/>
    <x v="1"/>
    <s v="spaces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09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12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99999999999997"/>
    <n v="91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29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31"/>
    <x v="2"/>
    <s v="hardware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2"/>
    <x v="2"/>
    <s v="hardware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48"/>
    <x v="2"/>
    <s v="hardware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28"/>
    <x v="2"/>
    <s v="hardware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29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29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38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98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4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7.99999999999989"/>
    <n v="132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32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6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31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129"/>
    <x v="2"/>
    <s v="hardware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25"/>
    <x v="2"/>
    <s v="hardware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250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8.999999999999996"/>
    <n v="48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4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66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46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50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27"/>
    <x v="3"/>
    <s v="children's books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39"/>
    <x v="3"/>
    <s v="children's books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49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62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38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52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28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99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39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46"/>
    <x v="3"/>
    <s v="children's books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600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81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3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48"/>
    <x v="3"/>
    <s v="children's books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23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40"/>
    <x v="3"/>
    <s v="children's books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17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e v="#DIV/0!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e v="#DIV/0!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5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000000000000002"/>
    <e v="#DIV/0!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e v="#DIV/0!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36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38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e v="#DIV/0!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000000000000002"/>
    <e v="#DIV/0!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53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78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e v="#DIV/0!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54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e v="#DIV/0!"/>
    <x v="3"/>
    <s v="children's books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16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e v="#DIV/0!"/>
    <x v="1"/>
    <s v="plays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104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99999999999999"/>
    <n v="185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54"/>
    <x v="1"/>
    <s v="plays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177"/>
    <x v="1"/>
    <s v="plays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100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137"/>
    <x v="1"/>
    <s v="plays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58"/>
    <x v="1"/>
    <s v="plays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5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82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135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74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.00000000000001"/>
    <n v="84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61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150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99999999999999"/>
    <n v="266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7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100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110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170"/>
    <x v="1"/>
    <s v="plays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96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59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56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3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88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00000000000001"/>
    <n v="64"/>
    <x v="1"/>
    <s v="plays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0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49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65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4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44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2.99999999999999"/>
    <n v="67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178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39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5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61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30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76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3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14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e v="#DIV/0!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25"/>
    <x v="1"/>
    <s v="plays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e v="#DIV/0!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e v="#DIV/0!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00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e v="#DIV/0!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60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50"/>
    <x v="1"/>
    <s v="plays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73"/>
    <x v="1"/>
    <s v="plays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.00000000000001"/>
    <n v="30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99999999999999"/>
    <n v="63"/>
    <x v="1"/>
    <s v="plays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e v="#DIV/0!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e v="#DIV/0!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e v="#DIV/0!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e v="#DIV/0!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e v="#DIV/0!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e v="#DIV/0!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00000000000001"/>
    <e v="#DIV/0!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23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26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48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1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1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e v="#DIV/0!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5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5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03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29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5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3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50"/>
    <x v="1"/>
    <s v="plays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e v="#DIV/0!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1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96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306"/>
    <x v="1"/>
    <s v="plays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12"/>
    <x v="1"/>
    <s v="plays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84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.0000000000000009"/>
    <n v="18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116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2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80"/>
    <x v="1"/>
    <s v="plays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2"/>
    <n v="36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65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61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31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82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59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157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56"/>
    <x v="1"/>
    <s v="plays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84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58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271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107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47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20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28"/>
    <x v="1"/>
    <s v="plays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05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36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75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47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27"/>
    <x v="1"/>
    <s v="plays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37"/>
    <x v="1"/>
    <s v="plays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32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28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6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22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44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64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39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80"/>
    <x v="1"/>
    <s v="plays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35"/>
    <x v="1"/>
    <s v="plays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89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39"/>
    <x v="1"/>
    <s v="plays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137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37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25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10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46"/>
    <x v="1"/>
    <s v="plays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1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e v="#DIV/0!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224"/>
    <x v="1"/>
    <s v="plays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9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91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79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12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18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4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72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00000000000002"/>
    <n v="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80"/>
    <x v="1"/>
    <s v="plays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84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9"/>
    <x v="1"/>
    <s v="plays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73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113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95"/>
    <x v="1"/>
    <s v="plays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23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133"/>
    <x v="1"/>
    <s v="plays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6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267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374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174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94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77"/>
    <x v="1"/>
    <s v="musical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92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6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9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42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34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71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167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129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65"/>
    <x v="1"/>
    <s v="musical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118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550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44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69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8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85"/>
    <x v="1"/>
    <s v="spaces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2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20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0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e v="#DIV/0!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e v="#DIV/0!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1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73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18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5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13"/>
    <x v="1"/>
    <s v="spaces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1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2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8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117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13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.00000000000001"/>
    <n v="18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34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32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922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164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99999999999999"/>
    <n v="217"/>
    <x v="1"/>
    <s v="plays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9999999999999"/>
    <n v="149"/>
    <x v="1"/>
    <s v="plays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1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44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165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85"/>
    <x v="1"/>
    <s v="plays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54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51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108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95"/>
    <x v="1"/>
    <s v="plays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58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99999999999999"/>
    <n v="64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92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26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00000000000001"/>
    <n v="95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171"/>
    <x v="1"/>
    <s v="spaces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41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68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95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7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512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00000000000001"/>
    <n v="262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70"/>
    <x v="1"/>
    <s v="spaces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77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41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67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846"/>
    <x v="1"/>
    <s v="spaces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97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452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139"/>
    <x v="1"/>
    <s v="spaces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22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170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62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493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22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8"/>
    <x v="1"/>
    <s v="spaces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.00000000000001"/>
    <n v="9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41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99999999999999"/>
    <e v="#DIV/0!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38"/>
    <x v="1"/>
    <s v="spaces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36"/>
    <x v="1"/>
    <s v="spaces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42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35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13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55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e v="#DIV/0!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e v="#DIV/0!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39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2.99999999999999"/>
    <n v="48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e v="#DIV/0!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1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32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5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39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53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5.99999999999999"/>
    <e v="#DIV/0!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9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25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30"/>
    <x v="1"/>
    <s v="spaces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1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e v="#DIV/0!"/>
    <x v="1"/>
    <s v="spaces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25"/>
    <x v="1"/>
    <s v="spaces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11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.00000000000001"/>
    <n v="29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63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e v="#DIV/0!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e v="#DIV/0!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99999999999999"/>
    <n v="1"/>
    <x v="1"/>
    <s v="spaces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.00000000000001"/>
    <n v="44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75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46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10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.00000000000001"/>
    <n v="9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53"/>
    <x v="1"/>
    <s v="spaces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00000000000001"/>
    <e v="#DIV/0!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47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000000000001"/>
    <n v="67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00000000000001"/>
    <n v="19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66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37"/>
    <x v="1"/>
    <s v="spaces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40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32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103"/>
    <x v="1"/>
    <s v="spaces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126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48"/>
    <x v="1"/>
    <s v="spaces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73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90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151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25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37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44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87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36"/>
    <x v="1"/>
    <s v="spaces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45"/>
    <x v="1"/>
    <s v="spaces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n v="43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51"/>
    <x v="1"/>
    <s v="spaces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34"/>
    <x v="1"/>
    <s v="spaces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91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0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4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44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68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00000000000002"/>
    <n v="65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122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4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93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68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37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25"/>
    <x v="1"/>
    <s v="spaces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43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2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4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104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0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14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29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64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5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61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113"/>
    <x v="1"/>
    <s v="spaces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105"/>
    <x v="1"/>
    <s v="spaces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98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35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27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64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30"/>
    <x v="1"/>
    <s v="spaces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84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65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20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4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40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.000000000000002"/>
    <n v="45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26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0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10"/>
    <x v="1"/>
    <s v="spaces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e v="#DIV/0!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e v="#DIV/0!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30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61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e v="#DIV/0!"/>
    <x v="1"/>
    <s v="spaces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e v="#DIV/0!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23"/>
    <x v="1"/>
    <s v="spaces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5"/>
    <x v="1"/>
    <s v="spaces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2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e v="#DIV/0!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6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6.999999999999993"/>
    <n v="60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24"/>
    <x v="1"/>
    <s v="spaces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500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e v="#DIV/0!"/>
    <x v="1"/>
    <s v="spaces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35"/>
    <x v="1"/>
    <s v="spaces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30"/>
    <x v="1"/>
    <s v="spaces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7.999999999999993"/>
    <n v="27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18"/>
    <x v="1"/>
    <s v="spaces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20"/>
    <x v="1"/>
    <s v="spaces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n v="13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e v="#DIV/0!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23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.00000000000001"/>
    <n v="50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5"/>
    <x v="1"/>
    <s v="plays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35"/>
    <x v="1"/>
    <s v="plays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83"/>
    <x v="1"/>
    <s v="plays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36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e v="#DIV/0!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19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90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"/>
    <x v="1"/>
    <s v="plays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e v="#DIV/0!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108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16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9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97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e v="#DIV/0!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63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382"/>
    <x v="1"/>
    <s v="plays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46"/>
    <x v="1"/>
    <s v="plays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26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0"/>
    <x v="1"/>
    <s v="plays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e v="#DIV/0!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82"/>
    <x v="1"/>
    <s v="plays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7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27"/>
    <x v="1"/>
    <s v="plays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29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9999999999999"/>
    <n v="13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e v="#DIV/0!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"/>
    <x v="1"/>
    <s v="plays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52"/>
    <x v="1"/>
    <s v="plays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183"/>
    <x v="1"/>
    <s v="plays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26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e v="#DIV/0!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486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3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00000000000001"/>
    <n v="25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10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19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37"/>
    <x v="1"/>
    <s v="plays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5.99999999999999"/>
    <n v="81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1"/>
    <x v="1"/>
    <s v="plays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53"/>
    <x v="1"/>
    <s v="plays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00000000000001"/>
    <n v="20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.00000000000001"/>
    <n v="1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47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78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.00000000000001"/>
    <n v="1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99999999999999"/>
    <n v="204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21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49"/>
    <x v="1"/>
    <s v="plays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3.99999999999999"/>
    <n v="68"/>
    <x v="1"/>
    <s v="plays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9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52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3"/>
    <x v="1"/>
    <s v="plays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83"/>
    <x v="1"/>
    <s v="plays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30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176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232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5.99999999999999"/>
    <n v="75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12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42"/>
    <x v="1"/>
    <s v="musical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255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163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88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86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48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73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91"/>
    <x v="1"/>
    <s v="musical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38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127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329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81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.000000000000007"/>
    <n v="1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202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100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1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82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3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1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e v="#DIV/0!"/>
    <x v="1"/>
    <s v="plays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19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201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202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e v="#DIV/0!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65"/>
    <x v="1"/>
    <s v="plays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5.99999999999999"/>
    <n v="66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93"/>
    <x v="1"/>
    <s v="plays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e v="#DIV/0!"/>
    <x v="1"/>
    <s v="plays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e v="#DIV/0!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e v="#DIV/0!"/>
    <x v="1"/>
    <s v="plays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51"/>
    <x v="1"/>
    <s v="plays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.00000000000001"/>
    <n v="61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09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26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42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89"/>
    <x v="1"/>
    <s v="plays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80"/>
    <x v="1"/>
    <s v="plays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7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.00000000000001"/>
    <n v="96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70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75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124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26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59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71"/>
    <x v="1"/>
    <s v="plays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9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00000000000001"/>
    <n v="114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61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110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4.99999999999999"/>
    <n v="136"/>
    <x v="1"/>
    <s v="plays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53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86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15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115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00000000000001"/>
    <n v="110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5"/>
    <x v="1"/>
    <s v="plays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104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36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97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.00000000000001"/>
    <n v="370"/>
    <x v="1"/>
    <s v="plays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94"/>
    <x v="1"/>
    <s v="plays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49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46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3"/>
    <x v="1"/>
    <s v="plays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63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154"/>
    <x v="1"/>
    <s v="plays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0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119"/>
    <x v="1"/>
    <s v="plays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00000000000001"/>
    <n v="80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3"/>
    <x v="1"/>
    <s v="plays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131"/>
    <x v="1"/>
    <s v="plays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00000000000001"/>
    <n v="73"/>
    <x v="1"/>
    <s v="plays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179"/>
    <x v="1"/>
    <s v="plays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163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108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89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54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7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234"/>
    <x v="1"/>
    <s v="plays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1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5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85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147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51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8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.00000000000001"/>
    <n v="242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146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3.99999999999999"/>
    <n v="103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80"/>
    <x v="1"/>
    <s v="plays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235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51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63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120"/>
    <x v="1"/>
    <s v="plays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.00000000000001"/>
    <n v="68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52"/>
    <x v="1"/>
    <s v="plays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52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164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85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95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6"/>
    <x v="1"/>
    <s v="plays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52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51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191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89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8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96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33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5.99999999999999"/>
    <n v="37"/>
    <x v="1"/>
    <s v="plays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92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77"/>
    <x v="1"/>
    <s v="plays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"/>
    <n v="9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99999999999999"/>
    <n v="52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12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84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83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260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37"/>
    <x v="1"/>
    <s v="plays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77"/>
    <x v="1"/>
    <s v="plays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74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.00000000000001"/>
    <n v="71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24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5.99999999999999"/>
    <n v="38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13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e v="#DIV/0!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e v="#DIV/0!"/>
    <x v="1"/>
    <s v="plays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e v="#DIV/0!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1"/>
    <x v="1"/>
    <s v="plays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41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56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e v="#DIV/0!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100"/>
    <x v="1"/>
    <s v="plays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26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99999999999999"/>
    <n v="118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5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79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00"/>
    <x v="1"/>
    <s v="plays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88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0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21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61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1"/>
    <x v="1"/>
    <s v="plays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92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65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00000000000001"/>
    <n v="30"/>
    <x v="1"/>
    <s v="plays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53"/>
    <x v="1"/>
    <s v="plays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24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416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54"/>
    <x v="1"/>
    <s v="plays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421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e v="#DIV/0!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9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78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68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7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3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42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130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1270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8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56"/>
    <x v="1"/>
    <s v="plays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4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25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0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57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41"/>
    <x v="1"/>
    <s v="plays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65"/>
    <x v="1"/>
    <s v="plays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56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2.99999999999999"/>
    <n v="141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2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70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237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80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10"/>
    <x v="1"/>
    <s v="plays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273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13"/>
    <x v="1"/>
    <s v="plays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58"/>
    <x v="1"/>
    <s v="plays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10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70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58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125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e v="#DIV/0!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300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43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1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775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5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13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10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.00000000000001"/>
    <n v="58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245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7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e v="#DIV/0!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61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e v="#DIV/0!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99999999999999"/>
    <n v="139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10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94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5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10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34"/>
    <x v="1"/>
    <s v="plays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19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23"/>
    <x v="1"/>
    <s v="plays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29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0000000000001"/>
    <n v="50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e v="#DIV/0!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450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24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.00000000000001"/>
    <n v="3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5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e v="#DIV/0!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51"/>
    <x v="1"/>
    <s v="plays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e v="#DIV/0!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438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110"/>
    <x v="1"/>
    <s v="plays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41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.00000000000001"/>
    <n v="52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34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03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35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42"/>
    <x v="1"/>
    <s v="plays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64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31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63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99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83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39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80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00000000000001"/>
    <n v="28"/>
    <x v="1"/>
    <s v="plays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81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201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38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58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60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63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51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.00000000000001"/>
    <n v="101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32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.00000000000001"/>
    <n v="65"/>
    <x v="1"/>
    <s v="plays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79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13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132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9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40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58"/>
    <x v="1"/>
    <s v="plays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33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77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32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6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7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0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100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2"/>
    <x v="1"/>
    <s v="plays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4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.00000000000001"/>
    <n v="7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14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357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e v="#DIV/0!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38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13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24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e v="#DIV/0!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53"/>
    <x v="1"/>
    <s v="plays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300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286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37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49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1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13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109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42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e v="#DIV/0!"/>
    <x v="1"/>
    <s v="plays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23"/>
    <x v="1"/>
    <s v="plays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e v="#DIV/0!"/>
    <x v="1"/>
    <s v="plays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2.99999999999999"/>
    <n v="63"/>
    <x v="1"/>
    <s v="plays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50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63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6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54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128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2.99999999999999"/>
    <n v="107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26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4.99999999999999"/>
    <n v="57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99999999999999"/>
    <n v="50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67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8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256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37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37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3.99999999999999"/>
    <n v="46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142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52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60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50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99999999999999"/>
    <n v="194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107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7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58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0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9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35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86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.00000000000001"/>
    <n v="183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13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40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60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8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59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16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24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81"/>
    <x v="1"/>
    <s v="plays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58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46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60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119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8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58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177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71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9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73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0000000000001"/>
    <n v="52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98"/>
    <x v="1"/>
    <s v="plays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252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75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68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99999999999999"/>
    <n v="94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41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53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70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48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53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61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16"/>
    <x v="1"/>
    <s v="plays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61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3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107"/>
    <x v="1"/>
    <s v="plays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205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55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50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53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54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76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10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69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129"/>
    <x v="1"/>
    <s v="plays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134"/>
    <x v="1"/>
    <s v="plays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8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203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69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3.99999999999999"/>
    <n v="125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74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48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27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34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41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19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2.99999999999999"/>
    <n v="84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30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27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46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125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141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5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6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57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174"/>
    <x v="1"/>
    <s v="plays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60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0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204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.00000000000001"/>
    <n v="49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3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7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3.99999999999999"/>
    <n v="18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210"/>
    <x v="1"/>
    <s v="plays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61"/>
    <x v="1"/>
    <s v="plays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61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80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29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49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94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62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79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99999999999999"/>
    <n v="34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6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36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.00000000000001"/>
    <n v="146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99999999999999"/>
    <n v="26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53"/>
    <x v="1"/>
    <s v="plays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.00000000000001"/>
    <n v="30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142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25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293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4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23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80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.00000000000001"/>
    <n v="72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33"/>
    <x v="1"/>
    <s v="plays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117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80"/>
    <x v="1"/>
    <s v="plays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28"/>
    <x v="1"/>
    <s v="plays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00000000000001"/>
    <n v="81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137"/>
    <x v="1"/>
    <s v="plays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178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10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120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78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99999999999999"/>
    <n v="52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114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50"/>
    <x v="1"/>
    <s v="plays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92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109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70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110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72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94"/>
    <x v="1"/>
    <s v="plays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77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6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5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147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56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96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4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185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.00000000000001"/>
    <n v="127"/>
    <x v="1"/>
    <s v="plays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83"/>
    <x v="1"/>
    <s v="plays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55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302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44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67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1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3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45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96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6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31"/>
    <x v="1"/>
    <s v="musical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38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67"/>
    <x v="1"/>
    <s v="musical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72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176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421"/>
    <x v="1"/>
    <s v="musical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.0000000000000009"/>
    <n v="105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28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55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112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8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77"/>
    <x v="1"/>
    <s v="musical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5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94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133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51"/>
    <x v="1"/>
    <s v="musical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100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3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185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70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99999999999997"/>
    <n v="62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42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36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5.99999999999999"/>
    <n v="29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24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.00000000000001"/>
    <n v="56"/>
    <x v="1"/>
    <s v="plays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12"/>
    <x v="1"/>
    <s v="plays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68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27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118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4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100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00000000000001"/>
    <n v="118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4.99999999999999"/>
    <n v="203"/>
    <x v="1"/>
    <s v="plays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28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110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2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59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.00000000000001"/>
    <n v="29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1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199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99999999999999"/>
    <n v="115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46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71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22"/>
    <x v="1"/>
    <s v="plays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159"/>
    <x v="1"/>
    <s v="plays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38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00000000000001"/>
    <n v="72"/>
    <x v="1"/>
    <s v="plays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99999999999999"/>
    <n v="64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.00000000000001"/>
    <n v="28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103"/>
    <x v="1"/>
    <s v="plays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.00000000000001"/>
    <n v="71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35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82"/>
    <x v="1"/>
    <s v="plays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297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47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00000000000001"/>
    <n v="52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40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16"/>
    <x v="1"/>
    <s v="plays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30"/>
    <x v="1"/>
    <s v="plays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95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52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13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63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59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143"/>
    <x v="1"/>
    <s v="plays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.00000000000001"/>
    <n v="84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186"/>
    <x v="1"/>
    <s v="plays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90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64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00000000000001"/>
    <n v="60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31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41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43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65"/>
    <x v="1"/>
    <s v="plays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43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7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51"/>
    <x v="1"/>
    <s v="plays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8"/>
    <x v="1"/>
    <s v="plays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19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4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41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2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34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146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59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51"/>
    <x v="1"/>
    <s v="plays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45"/>
    <x v="1"/>
    <s v="plays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18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50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00000000000001"/>
    <n v="58"/>
    <x v="1"/>
    <s v="plays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30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91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55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57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73"/>
    <x v="1"/>
    <s v="plays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4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0000000000000009"/>
    <n v="71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5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42"/>
    <x v="1"/>
    <s v="plays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6"/>
    <x v="1"/>
    <s v="plays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89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000000000000004"/>
    <n v="148"/>
    <x v="1"/>
    <s v="plays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52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20"/>
    <x v="1"/>
    <s v="plays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52"/>
    <x v="1"/>
    <s v="plays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53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40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34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165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125"/>
    <x v="1"/>
    <s v="plays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52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40"/>
    <x v="1"/>
    <s v="plays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65"/>
    <x v="1"/>
    <s v="plays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55"/>
    <x v="1"/>
    <s v="plays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83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39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12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78"/>
    <x v="1"/>
    <s v="musical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47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79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14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52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31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74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.00000000000001"/>
    <n v="48"/>
    <x v="1"/>
    <s v="musical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34"/>
    <x v="1"/>
    <s v="musical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00000000000001"/>
    <n v="40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60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25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36"/>
    <x v="1"/>
    <s v="musical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136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71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2.99999999999999"/>
    <n v="125"/>
    <x v="1"/>
    <s v="musical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67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105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14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12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97"/>
    <x v="1"/>
    <s v="musical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60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00000000000001"/>
    <n v="80"/>
    <x v="1"/>
    <s v="musical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59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75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55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67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227"/>
    <x v="1"/>
    <s v="musical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308"/>
    <x v="1"/>
    <s v="musical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50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72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.00000000000001"/>
    <n v="9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46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41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57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37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.00000000000001"/>
    <n v="76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99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82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45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37"/>
    <x v="1"/>
    <s v="musical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125"/>
    <x v="1"/>
    <s v="musical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49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42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79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38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45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44"/>
    <x v="1"/>
    <s v="musical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31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39"/>
    <x v="1"/>
    <s v="musical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66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54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04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31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9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119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165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24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1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.00000000000001"/>
    <n v="61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39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56"/>
    <x v="1"/>
    <s v="plays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107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171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11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179"/>
    <x v="1"/>
    <s v="plays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23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43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47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0000000000001"/>
    <n v="47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15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21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59"/>
    <x v="1"/>
    <s v="plays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98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55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27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58"/>
    <x v="1"/>
    <s v="plays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123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88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73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56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0000000000001"/>
    <n v="40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137"/>
    <x v="1"/>
    <s v="plays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99999999999999"/>
    <n v="99"/>
    <x v="1"/>
    <s v="plays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20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29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41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36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38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33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9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136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3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176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52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23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000000000000009"/>
    <n v="18"/>
    <x v="1"/>
    <s v="plays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82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69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68"/>
    <x v="1"/>
    <s v="plays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73"/>
    <x v="1"/>
    <s v="plays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77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56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50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79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78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4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59"/>
    <x v="1"/>
    <s v="plays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3"/>
    <x v="1"/>
    <s v="plays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39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82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45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9"/>
    <x v="1"/>
    <s v="plays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31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61"/>
    <x v="1"/>
    <s v="plays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29"/>
    <x v="1"/>
    <s v="musical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43"/>
    <x v="1"/>
    <s v="musical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52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67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127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63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35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37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6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7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36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66"/>
    <x v="1"/>
    <s v="musical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56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47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48"/>
    <x v="1"/>
    <s v="musical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88"/>
    <x v="1"/>
    <s v="musical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81"/>
    <x v="1"/>
    <s v="musical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n v="39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8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69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e v="#DIV/0!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1"/>
    <x v="1"/>
    <s v="plays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1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148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00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57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177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128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e v="#DIV/0!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66"/>
    <x v="1"/>
    <s v="plays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108"/>
    <x v="1"/>
    <s v="plays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1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18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e v="#DIV/0!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8"/>
    <x v="1"/>
    <s v="plays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e v="#DIV/0!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68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1"/>
    <x v="1"/>
    <s v="plays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60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550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98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29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58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44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61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69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74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15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111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76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23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11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93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203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26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46"/>
    <x v="1"/>
    <s v="plays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51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32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5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7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81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2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88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53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0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145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23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64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62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66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73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100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62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62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59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45"/>
    <x v="1"/>
    <s v="plays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42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9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20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84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57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58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187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74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31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63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121"/>
    <x v="1"/>
    <s v="plays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40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72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41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63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34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39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156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3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000000000000002"/>
    <n v="1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84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140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81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0000000000000009"/>
    <n v="5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31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68"/>
    <x v="1"/>
    <s v="plays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7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11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107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106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133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52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310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26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105"/>
    <x v="1"/>
    <s v="plays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86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115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48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73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50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25"/>
    <x v="1"/>
    <s v="plays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63"/>
    <x v="1"/>
    <s v="plays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61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6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72"/>
    <x v="1"/>
    <s v="plays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52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3"/>
    <x v="1"/>
    <s v="plays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e v="#DIV/0!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61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10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10"/>
    <x v="1"/>
    <s v="plays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6.999999999999993"/>
    <n v="38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45"/>
    <x v="1"/>
    <s v="plays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1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26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e v="#DIV/0!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25"/>
    <x v="1"/>
    <s v="plays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"/>
    <e v="#DIV/0!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e v="#DIV/0!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10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202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2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100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75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21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121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38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172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1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25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268"/>
    <x v="1"/>
    <s v="plays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76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59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50"/>
    <x v="1"/>
    <s v="plays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56"/>
    <x v="1"/>
    <s v="plays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167"/>
    <x v="1"/>
    <s v="plays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47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65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56"/>
    <x v="1"/>
    <s v="plays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74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0000000000000009"/>
    <n v="107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00000000000004"/>
    <n v="42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74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73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10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.0000000000000009"/>
    <n v="38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167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95"/>
    <x v="1"/>
    <s v="plays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00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43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91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49"/>
    <x v="1"/>
    <s v="plays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7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36"/>
    <x v="1"/>
    <s v="plays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0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95"/>
    <x v="1"/>
    <s v="plays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75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64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15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101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94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5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500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29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e v="#DIV/0!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18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174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50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5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14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20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101"/>
    <x v="1"/>
    <s v="plays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55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47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e v="#DIV/0!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59"/>
    <x v="1"/>
    <s v="plays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e v="#DIV/0!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5"/>
    <x v="1"/>
    <s v="plays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51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42"/>
    <x v="1"/>
    <s v="plays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53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7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43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99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79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999999999999996"/>
    <n v="62"/>
    <x v="1"/>
    <s v="plays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5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48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107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7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41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2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80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72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65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39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108"/>
    <x v="1"/>
    <s v="plays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n v="28"/>
    <x v="1"/>
    <s v="plays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0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179"/>
    <x v="1"/>
    <s v="plays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63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7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59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40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70"/>
    <x v="1"/>
    <s v="plays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57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4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64"/>
    <x v="1"/>
    <s v="plays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12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1008"/>
    <x v="1"/>
    <s v="plays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63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22"/>
    <x v="1"/>
    <s v="plays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6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4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56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.0000000000000009"/>
    <n v="8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70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24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18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5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999999999999996"/>
    <n v="75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0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36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0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.00000000000001"/>
    <n v="93.4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00000000000001"/>
    <n v="199.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.00000000000001"/>
    <n v="66.349999999999994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.00000000000001"/>
    <n v="148.9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0000000000001"/>
    <n v="41.6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5.99999999999999"/>
    <n v="223.48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.00000000000001"/>
    <n v="28.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99999999999999"/>
    <n v="35.47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5.99999999999999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.00000000000001"/>
    <n v="62.33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9999999999999"/>
    <n v="19.47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4.99999999999999"/>
    <n v="85.96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4.99999999999999"/>
    <n v="123.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.00000000000001"/>
    <n v="73.73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99999999999999"/>
    <n v="50.59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.00000000000003"/>
    <n v="78.72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.00000000000003"/>
    <n v="46.7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99999999999999"/>
    <n v="69.790000000000006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2.99999999999999"/>
    <n v="144.91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7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.000000000000004"/>
    <n v="55.95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7.999999999999993"/>
    <n v="54.29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.000000000000007"/>
    <n v="331.54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99999999999999"/>
    <n v="109.04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2.99999999999999"/>
    <n v="73.02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99999999999999"/>
    <n v="47.4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9999999999999"/>
    <n v="48.05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185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15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00000000000001"/>
    <n v="191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93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147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00000000000001"/>
    <n v="160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292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31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59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0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60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110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148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22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00000000000001"/>
    <n v="172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4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93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6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0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00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3.99999999999999"/>
    <n v="51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103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66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00000000000001"/>
    <n v="57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102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49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170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32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76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3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320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84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50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59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94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.00000000000001"/>
    <n v="160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42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151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127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105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118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99999999999997"/>
    <n v="117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133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98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00000000000001"/>
    <n v="19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77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57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138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27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.00000000000001"/>
    <n v="118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223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28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194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99999999999999"/>
    <n v="129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49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222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99999999999999"/>
    <n v="137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607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43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322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97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35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8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9999999999999"/>
    <n v="132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91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16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21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62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37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2.99999999999999"/>
    <n v="70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5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50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9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86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3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00000000000001"/>
    <n v="60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39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40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274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53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40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6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71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72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.00000000000001"/>
    <n v="376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05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60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99999999999999"/>
    <n v="123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31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78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.00000000000001"/>
    <n v="122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74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5.99999999999999"/>
    <n v="22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22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51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53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57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41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0000000000001"/>
    <n v="19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00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118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00000000000001"/>
    <n v="2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60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3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18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111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00000000000001"/>
    <n v="79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47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3.99999999999999"/>
    <n v="65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102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64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90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89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29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3.99999999999999"/>
    <n v="70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.00000000000001"/>
    <n v="167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5.99999999999999"/>
    <n v="145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92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1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99999999999997"/>
    <e v="#DIV/0!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00000000000001"/>
    <n v="25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e v="#DIV/0!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12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07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48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3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e v="#DIV/0!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e v="#DIV/0!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e v="#DIV/0!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00000000000001"/>
    <n v="95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.00000000000001"/>
    <e v="#DIV/0!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e v="#DIV/0!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e v="#DIV/0!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e v="#DIV/0!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81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00000000000001"/>
    <n v="500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e v="#DIV/0!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4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10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e v="#DIV/0!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6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38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38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e v="#DIV/0!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20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5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44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28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15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3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13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20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119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4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e v="#DIV/0!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10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e v="#DIV/0!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5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44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.0000000000000009"/>
    <e v="#DIV/0!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91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e v="#DIV/0!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3000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6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108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56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.000000000000002"/>
    <n v="33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1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e v="#DIV/0!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e v="#DIV/0!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5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26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100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31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181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e v="#DIV/0!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374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26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0000000000000009"/>
    <n v="220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e v="#DIV/0!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160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e v="#DIV/0!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50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83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6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e v="#DIV/0!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1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e v="#DIV/0!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77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33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47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e v="#DIV/0!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87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54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e v="#DIV/0!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93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18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76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e v="#DIV/0!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164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e v="#DIV/0!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92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186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1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20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1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10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332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314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100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11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120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e v="#DIV/0!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65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e v="#DIV/0!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e v="#DIV/0!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e v="#DIV/0!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125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e v="#DIV/0!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3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16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e v="#DIV/0!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80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e v="#DIV/0!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e v="#DIV/0!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50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e v="#DIV/0!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0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118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109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73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78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47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54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8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08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59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48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72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7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.000000000000002"/>
    <n v="85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216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89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45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6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67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83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05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12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99999999999999"/>
    <n v="98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41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.00000000000001"/>
    <n v="31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65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9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40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99999999999999"/>
    <n v="79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50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92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58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109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82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46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55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65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95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75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98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88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5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84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254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102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55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57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121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1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11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68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29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47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154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201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100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1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230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142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6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73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8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61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93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50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106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52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37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3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63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90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29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139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61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8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32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20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8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96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50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10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135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107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45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11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105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71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147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60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56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63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10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97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204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88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147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109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59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98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70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73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146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68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170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58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20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91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118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87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72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130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45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41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104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125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247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79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86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93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84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140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110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14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348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68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240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287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87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82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43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09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161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2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90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45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3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54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10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40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117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16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04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70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43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59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112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46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45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89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00000000000001"/>
    <n v="82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71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1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157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105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59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82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56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0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225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81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711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66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75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33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55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86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92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60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8.999999999999996"/>
    <n v="46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18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126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58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9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91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8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48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202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217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10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5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50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36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0000000000000009"/>
    <n v="12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.000000000000004"/>
    <n v="41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3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17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e v="#DIV/0!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999999999999993"/>
    <n v="52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e v="#DIV/0!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5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.0000000000000009"/>
    <n v="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71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e v="#DIV/0!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63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e v="#DIV/0!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e v="#DIV/0!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71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e v="#DIV/0!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5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e v="#DIV/0!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394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50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1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48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5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21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9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57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e v="#DIV/0!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40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13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6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23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20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e v="#DIV/0!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7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25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13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e v="#DIV/0!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00000000000001"/>
    <e v="#DIV/0!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114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17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15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111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e v="#DIV/0!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e v="#DIV/0!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26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38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28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62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3.99999999999999"/>
    <n v="1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e v="#DIV/0!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40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e v="#DIV/0!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e v="#DIV/0!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89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55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.00000000000001"/>
    <n v="87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10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51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14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0000000000001"/>
    <n v="67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50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e v="#DIV/0!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e v="#DIV/0!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2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e v="#DIV/0!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.00000000000001"/>
    <e v="#DIV/0!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e v="#DIV/0!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e v="#DIV/0!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10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e v="#DIV/0!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1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0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136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73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5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8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13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6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4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250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64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133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1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e v="#DIV/0!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3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102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17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725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e v="#DIV/0!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68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e v="#DIV/0!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150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93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111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72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29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000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3.99999999999999"/>
    <n v="74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64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00000000000001"/>
    <n v="44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87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127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12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71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1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.00000000000001"/>
    <n v="327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35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100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99999999999999"/>
    <n v="41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252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2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.00000000000001"/>
    <n v="1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25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1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5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3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403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26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e v="#DIV/0!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9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9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9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135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e v="#DIV/0!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21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64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4.99999999999999"/>
    <e v="#DIV/0!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200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68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.00000000000001"/>
    <e v="#DIV/0!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50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28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e v="#DIV/0!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4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e v="#DIV/0!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1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e v="#DIV/0!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49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20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42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53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e v="#DIV/0!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3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20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65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1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10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2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35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1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e v="#DIV/0!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e v="#DIV/0!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1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5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e v="#DIV/0!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4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389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151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1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25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31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25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1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13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53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3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10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121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16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100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23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e v="#DIV/0!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4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e v="#DIV/0!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16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e v="#DIV/0!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292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5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e v="#DIV/0!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e v="#DIV/0!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e v="#DIV/0!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106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e v="#DIV/0!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e v="#DIV/0!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20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e v="#DIV/0!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87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38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e v="#DIV/0!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e v="#DIV/0!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e v="#DIV/0!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111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0000000000000009"/>
    <n v="90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e v="#DIV/0!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117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10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7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e v="#DIV/0!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50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1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2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4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e v="#DIV/0!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51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151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134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174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73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24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39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126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1644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43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35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239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.0000000000000009"/>
    <n v="108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96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32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43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123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0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9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144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8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1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39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100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1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155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2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179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27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1536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.0000000000000009"/>
    <n v="8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789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5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68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8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34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61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133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65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94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151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1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13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99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77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5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592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406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00000000000004"/>
    <n v="343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7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26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6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119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84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91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1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20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531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20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13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000000000000004"/>
    <n v="291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125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120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120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195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e v="#DIV/0!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118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24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31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e v="#DIV/0!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00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26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19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80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16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4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000000000000007"/>
    <n v="76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23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19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67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84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216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55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52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4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72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37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61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44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100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89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5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18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0000000000000009"/>
    <n v="187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235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10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5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3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68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7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41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67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5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83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54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34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127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46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96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7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57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53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492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2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37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37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33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134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51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e v="#DIV/0!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9999999999999"/>
    <n v="39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e v="#DIV/0!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5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.00000000000001"/>
    <e v="#DIV/0!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e v="#DIV/0!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59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.00000000000001"/>
    <e v="#DIV/0!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3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e v="#DIV/0!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10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16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39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00000000000001"/>
    <n v="34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63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7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67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39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43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50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6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103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31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62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81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60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133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93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61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42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88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159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85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113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45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46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179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41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4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81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75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306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58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18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74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105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80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58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87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28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25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4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100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8.999999999999996"/>
    <n v="39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8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29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31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71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224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52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44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40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127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114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000000000000002"/>
    <n v="28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37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33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61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175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00000000000002"/>
    <n v="98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49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96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59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110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0000000000000009"/>
    <n v="49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48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61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54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67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63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37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34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29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10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9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42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47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37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9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0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66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3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9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50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23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43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3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51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43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18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34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23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58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09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50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47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12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000000000000002"/>
    <n v="27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33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9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35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e v="#DIV/0!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9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47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33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21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14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3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2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83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36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29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e v="#DIV/0!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18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74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31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29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144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.0000000000000009"/>
    <n v="40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148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28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44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e v="#DIV/0!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35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35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11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e v="#DIV/0!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3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4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50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3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e v="#DIV/0!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e v="#DIV/0!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e v="#DIV/0!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65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15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83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e v="#DIV/0!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42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30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2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100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e v="#DIV/0!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232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189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5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22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32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e v="#DIV/0!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e v="#DIV/0!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56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e v="#DIV/0!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0000000000001"/>
    <n v="6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46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60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51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2.99999999999997"/>
    <e v="#DIV/0!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20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5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20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110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37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42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4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69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15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57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e v="#DIV/0!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60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39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58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15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100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25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89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183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51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33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52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4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00000000000001"/>
    <n v="136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36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00000000000001"/>
    <n v="19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000000000000009"/>
    <n v="42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30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50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59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8.999999999999996"/>
    <n v="4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7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1273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164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5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54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51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93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109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161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7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791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2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48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3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00000000000002"/>
    <n v="1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172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35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82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111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161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e v="#DIV/0!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52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13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0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117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0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424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81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13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8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153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99999999999999"/>
    <n v="292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304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1300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135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214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216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932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29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175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.00000000000001"/>
    <n v="250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99999999999999"/>
    <n v="65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5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75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1389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96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191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0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75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161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.00000000000001"/>
    <n v="89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.00000000000001"/>
    <n v="53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.00000000000001"/>
    <n v="106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22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31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36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89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72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57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70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46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.00000000000001"/>
    <n v="79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43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108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61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51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65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.00000000000001"/>
    <n v="24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49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36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21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250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e v="#DIV/0!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10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29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3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33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e v="#DIV/0!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1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.00000000000001"/>
    <n v="53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e v="#DIV/0!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e v="#DIV/0!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e v="#DIV/0!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e v="#DIV/0!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5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e v="#DIV/0!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e v="#DIV/0!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e v="#DIV/0!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e v="#DIV/0!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e v="#DIV/0!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e v="#DIV/0!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50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e v="#DIV/0!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48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e v="#DIV/0!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6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6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34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11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40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3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13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10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114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15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48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44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.0000000000000009"/>
    <n v="9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38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19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3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10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e v="#DIV/0!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114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e v="#DIV/0!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4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24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5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13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11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122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268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74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.00000000000001"/>
    <n v="7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99999999999999"/>
    <n v="82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25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10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00000000000001"/>
    <n v="7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18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16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0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72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3.99999999999999"/>
    <n v="2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.00000000000001"/>
    <e v="#DIV/0!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35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1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23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1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100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5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13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5.99999999999999"/>
    <n v="18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2.99999999999997"/>
    <n v="10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.00000000000001"/>
    <n v="36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5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e v="#DIV/0!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6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e v="#DIV/0!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4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00000000000001"/>
    <n v="61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e v="#DIV/0!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5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25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00000000000001"/>
    <n v="11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00000000000001"/>
    <n v="4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99999999999999"/>
    <e v="#DIV/0!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11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20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.00000000000001"/>
    <n v="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50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99999999999999"/>
    <n v="45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.00000000000001"/>
    <n v="253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31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5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e v="#DIV/0!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00000000000001"/>
    <e v="#DIV/0!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e v="#DIV/0!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23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e v="#DIV/0!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100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44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0000000000000009"/>
    <e v="#DIV/0!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24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38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42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e v="#DIV/0!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61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50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108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24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e v="#DIV/0!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50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000000000000009"/>
    <n v="12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e v="#DIV/0!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61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e v="#DIV/0!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8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e v="#DIV/0!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83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359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61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34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6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50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25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.0000000000000009"/>
    <e v="#DIV/0!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30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47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6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10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e v="#DIV/0!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.0000000000000009"/>
    <n v="5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640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9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1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11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33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62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119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6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13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38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13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52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89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19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80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56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79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76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121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55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299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59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.00000000000001"/>
    <n v="55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18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165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5.99999999999994"/>
    <n v="235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211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4.99999999999999"/>
    <n v="3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123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207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1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494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69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9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00000000000001"/>
    <n v="6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105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7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00000000000001"/>
    <n v="92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149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17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103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11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24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81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116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9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44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48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e v="#DIV/0!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61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25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e v="#DIV/0!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e v="#DIV/0!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4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19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35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e v="#DIV/0!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e v="#DIV/0!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9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e v="#DIV/0!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30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75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45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6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00000000000001"/>
    <n v="141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5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.00000000000001"/>
    <n v="86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6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64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.00000000000001"/>
    <n v="118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83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3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43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94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.00000000000001"/>
    <n v="56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98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4.99999999999997"/>
    <n v="92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38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27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5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39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78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44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63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00000000000001"/>
    <n v="191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141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77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99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68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246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189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77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83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3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46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39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53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73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128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105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68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96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65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99999999999996"/>
    <n v="32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81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24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66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36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44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04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36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128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28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40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52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92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63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136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169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71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50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42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52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9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02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.000000000000002"/>
    <n v="128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30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368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129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801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28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102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184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163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1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604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45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97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168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860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27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3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55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61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03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42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117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45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8.999999999999996"/>
    <n v="157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101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e v="#DIV/0!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e v="#DIV/0!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52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309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379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76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66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0000000000000009"/>
    <n v="90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e v="#DIV/0!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382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100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158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4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54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48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8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230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59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67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169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60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32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.99999999999999"/>
    <n v="2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25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71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39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68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40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32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29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0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346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82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63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64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78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107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39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202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43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63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5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49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31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74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21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73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56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.00000000000001"/>
    <n v="50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.00000000000001"/>
    <n v="69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00000000000001"/>
    <n v="66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6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70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60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21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61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42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27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197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54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48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88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2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99999999999999"/>
    <n v="74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62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17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52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24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62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8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6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8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12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e v="#DIV/0!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9999999999999"/>
    <n v="2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25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100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1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4.99999999999999"/>
    <n v="89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.00000000000001"/>
    <e v="#DIV/0!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28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5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1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10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13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00000000000001"/>
    <n v="100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109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e v="#DIV/0!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e v="#DIV/0!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105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5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e v="#DIV/0!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81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16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e v="#DIV/0!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81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745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8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39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37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75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30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1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673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e v="#DIV/0!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e v="#DIV/0!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e v="#DIV/0!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25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e v="#DIV/0!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e v="#DIV/0!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1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1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e v="#DIV/0!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e v="#DIV/0!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1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225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4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e v="#DIV/0!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e v="#DIV/0!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e v="#DIV/0!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45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.0000000000000009"/>
    <n v="29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3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35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53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70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77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33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149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23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97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103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38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44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64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43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9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29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31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.00000000000001"/>
    <n v="92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.00000000000001"/>
    <n v="18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5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25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3.99999999999999"/>
    <e v="#DIV/0!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50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16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e v="#DIV/0!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60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e v="#DIV/0!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47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100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15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.00000000000001"/>
    <e v="#DIV/0!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40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e v="#DIV/0!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e v="#DIV/0!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99999999999999"/>
    <n v="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9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5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47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98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68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7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6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48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39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78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97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999999999999993"/>
    <n v="110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40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76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58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56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.0000000000000009"/>
    <n v="850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.000000000000002"/>
    <n v="159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40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31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64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112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170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134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96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222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2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99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55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53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3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54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57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82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88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85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66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.000000000000002"/>
    <n v="96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56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96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.000000000000002"/>
    <n v="180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3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20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e v="#DIV/0!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1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26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e v="#DIV/0!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60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28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4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e v="#DIV/0!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132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e v="#DIV/0!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e v="#DIV/0!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56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10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12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.0000000000000009"/>
    <n v="50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24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67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99999999999999"/>
    <e v="#DIV/0!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43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10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00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108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27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155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e v="#DIV/0!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48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0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74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84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65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5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2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4.99999999999997"/>
    <n v="51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.00000000000001"/>
    <n v="14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e v="#DIV/0!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5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3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1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e v="#DIV/0!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132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e v="#DIV/0!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e v="#DIV/0!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e v="#DIV/0!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10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44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e v="#DIV/0!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1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2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40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25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.00000000000001"/>
    <e v="#DIV/0!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1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e v="#DIV/0!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41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48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47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67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49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137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88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53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444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3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50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39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6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67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66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65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58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87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66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164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108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42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5.99999999999999"/>
    <n v="47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112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00000000000001"/>
    <n v="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62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6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6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4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11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86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99999999999999"/>
    <n v="172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63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68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54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35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39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00000000000001"/>
    <n v="95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40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98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4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169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86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554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7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14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000000000000002"/>
    <n v="32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4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88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101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6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52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39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45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157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11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74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13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28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99999999999999"/>
    <n v="80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132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3.99999999999999"/>
    <n v="3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00000000000001"/>
    <n v="34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45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41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53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71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54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5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2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39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4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89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40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82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9999999999999"/>
    <n v="160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.00000000000001"/>
    <n v="36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63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47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75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e v="#DIV/0!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76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86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24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18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80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253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99999999999997"/>
    <n v="171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5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264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9999999999997"/>
    <n v="15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35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61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e v="#DIV/0!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115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e v="#DIV/0!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54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6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5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26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18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99999999999997"/>
    <e v="#DIV/0!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e v="#DIV/0!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54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e v="#DIV/0!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21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3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525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e v="#DIV/0!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50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16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6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1.99999999999994"/>
    <n v="50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34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9999999999999"/>
    <n v="38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12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28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1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2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9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62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137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1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122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e v="#DIV/0!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e v="#DIV/0!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e v="#DIV/0!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1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55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22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57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20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1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e v="#DIV/0!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26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64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90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93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90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99999999999999"/>
    <n v="208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59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59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9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99999999999989"/>
    <n v="81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16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35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463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2.99999999999999"/>
    <n v="104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.00000000000011"/>
    <n v="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47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414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9999999999994"/>
    <n v="42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109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81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52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35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104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0.99999999999997"/>
    <n v="55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2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e v="#DIV/0!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5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1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5.99999999999997"/>
    <n v="49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5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36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45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99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88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171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84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65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6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10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78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59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5.99999999999994"/>
    <n v="71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51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60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45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31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64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19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00000000000006"/>
    <n v="10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109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2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110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99999999999999"/>
    <n v="20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55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4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9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48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59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12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84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9999999999999"/>
    <n v="64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94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72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105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74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69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121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42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8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.00000000000001"/>
    <n v="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8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e v="#DIV/0!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42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e v="#DIV/0!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99999999999999"/>
    <n v="85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94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e v="#DIV/0!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99999999999999"/>
    <n v="213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.00000000000001"/>
    <n v="59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2.99999999999999"/>
    <n v="27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25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75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42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53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99999999999999"/>
    <n v="84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17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4.99999999999999"/>
    <n v="76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67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74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2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42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31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7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82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61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36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46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2.99999999999999"/>
    <n v="75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51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119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93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76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99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0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34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38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1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50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134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58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99999999999997"/>
    <n v="88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71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3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136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41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7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53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e v="#DIV/0!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91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5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58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2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999999999999996"/>
    <n v="63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10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72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e v="#DIV/0!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33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49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16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18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13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7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000000000000004"/>
    <e v="#DIV/0!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e v="#DIV/0!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e v="#DIV/0!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3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42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49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2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33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5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2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417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47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48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71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88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26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58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57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96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000000000000004"/>
    <n v="43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.0000000000000009"/>
    <n v="36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69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29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99999999999999"/>
    <n v="51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00000000000001"/>
    <n v="107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4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34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11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16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21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10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130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11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10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71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25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30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2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17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2929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29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30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41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54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8.99999999999994"/>
    <n v="36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23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04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.00000000000001"/>
    <n v="32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27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56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77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43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49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8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1.99999999999994"/>
    <n v="70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94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80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99999999999999"/>
    <n v="54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0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39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153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115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36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65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.00000000000001"/>
    <n v="87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69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176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512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160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35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189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00000000000001"/>
    <n v="56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51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3.99999999999999"/>
    <n v="127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2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231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84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577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83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76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74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37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2501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68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63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00000000000003"/>
    <n v="118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99999999999989"/>
    <n v="181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127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137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183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79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61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81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72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7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248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87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132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29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245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1323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283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91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32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e v="#DIV/0!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89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453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1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1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83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25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50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102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47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99999999999999"/>
    <n v="1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99999999999994"/>
    <e v="#DIV/0!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e v="#DIV/0!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6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e v="#DIV/0!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e v="#DIV/0!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0000000000002"/>
    <n v="21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34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25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12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99999999999999"/>
    <n v="79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92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31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194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409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84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5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383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55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422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00000000000003"/>
    <n v="6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174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89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50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192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73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148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109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24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48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385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457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223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22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74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223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48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96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19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118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143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28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59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262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47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70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165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449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27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144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00000000000001"/>
    <n v="88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36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90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15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56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228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92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8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278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3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326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4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64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99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38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46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11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.00000000000001"/>
    <n v="115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36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154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566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121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86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51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63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346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44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259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202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226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325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205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20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.00000000000001"/>
    <n v="116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307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547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47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102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73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44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34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71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89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62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46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49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58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88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110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67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59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114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44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79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188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63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30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999999999999996"/>
    <n v="51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36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99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28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51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37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9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107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53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55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27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69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36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94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526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51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79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9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117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28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03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0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23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32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5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34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25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20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1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8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21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35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22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12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27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11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29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51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e v="#DIV/0!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50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45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25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51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49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101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2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13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9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1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23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18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37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64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13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5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36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7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75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68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30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92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23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64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22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33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90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77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59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65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67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89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66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40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77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69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5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99999999999997"/>
    <n v="44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.00000000000001"/>
    <n v="32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107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149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6.99999999999994"/>
    <n v="56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57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44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69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4.99999999999999"/>
    <n v="65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36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40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76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61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8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68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00000000000001"/>
    <n v="66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82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53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41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.00000000000001"/>
    <n v="1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5.99999999999999"/>
    <n v="39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00000000000001"/>
    <n v="44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7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2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33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286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99999999999999"/>
    <n v="42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50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62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41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56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0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73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26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23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47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32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53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9999999999999"/>
    <n v="51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37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99999999999999"/>
    <n v="27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20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82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165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61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68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82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2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21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25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21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2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136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99999999999999"/>
    <n v="22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65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99999999999997"/>
    <n v="70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2.99999999999999"/>
    <n v="75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141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49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54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5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65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53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44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51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59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3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427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24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98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107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12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42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21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94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91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00000000000001"/>
    <n v="97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37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28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4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24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9999999999999"/>
    <n v="35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25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188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148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50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108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43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.00000000000001"/>
    <n v="1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37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30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34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65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2.99999999999999"/>
    <n v="58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53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8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0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116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63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10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.00000000000001"/>
    <n v="46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107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51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0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64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54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00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47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34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5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44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72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.00000000000001"/>
    <n v="53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00000000000001"/>
    <n v="109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75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116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32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46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68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53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109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51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28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82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60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9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41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56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38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4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78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19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37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42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61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65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2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3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25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11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108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5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47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212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220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41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76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4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61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116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48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74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23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.0000000000000009"/>
    <n v="67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105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e v="#DIV/0!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e v="#DIV/0!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300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1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0000000000001"/>
    <e v="#DIV/0!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13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.00000000000003"/>
    <n v="15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54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e v="#DIV/0!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e v="#DIV/0!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15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e v="#DIV/0!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e v="#DIV/0!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25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99999999999999"/>
    <n v="28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99999999999989"/>
    <e v="#DIV/0!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e v="#DIV/0!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e v="#DIV/0!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36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2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e v="#DIV/0!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60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e v="#DIV/0!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e v="#DIV/0!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e v="#DIV/0!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9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00000000000001"/>
    <n v="48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50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e v="#DIV/0!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99999999999999"/>
    <n v="21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e v="#DIV/0!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30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50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0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e v="#DIV/0!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82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e v="#DIV/0!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e v="#DIV/0!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e v="#DIV/0!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8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224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38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145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1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113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e v="#DIV/0!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342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58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30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e v="#DIV/0!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25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e v="#DIV/0!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50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2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e v="#DIV/0!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10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e v="#DIV/0!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e v="#DIV/0!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e v="#DIV/0!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e v="#DIV/0!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2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5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e v="#DIV/0!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56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.00000000000001"/>
    <n v="84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168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15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77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e v="#DIV/0!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50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.000000000000004"/>
    <e v="#DIV/0!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8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35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5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e v="#DIV/0!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1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e v="#DIV/0!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69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000000000000004"/>
    <n v="1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8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34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1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1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501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1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1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e v="#DIV/0!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13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306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23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e v="#DIV/0!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5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e v="#DIV/0!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7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81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30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53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00000000000001"/>
    <n v="75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6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32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4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90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149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62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53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5.99999999999999"/>
    <n v="69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272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34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40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90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.00000000000001"/>
    <n v="69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09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12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99999999999997"/>
    <n v="91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29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31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2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48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28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29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29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38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98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4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7.99999999999989"/>
    <n v="132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32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6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31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12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25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250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8.999999999999996"/>
    <n v="48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4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66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46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50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27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39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49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62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38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52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28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99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39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46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600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81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3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48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23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40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17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e v="#DIV/0!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e v="#DIV/0!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5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000000000000002"/>
    <e v="#DIV/0!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e v="#DIV/0!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36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38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e v="#DIV/0!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000000000000002"/>
    <e v="#DIV/0!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53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78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e v="#DIV/0!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54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e v="#DIV/0!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16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e v="#DIV/0!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104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99999999999999"/>
    <n v="185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5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177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100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137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58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5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82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135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74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.00000000000001"/>
    <n v="84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61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150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99999999999999"/>
    <n v="266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7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100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110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170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96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59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56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3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88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00000000000001"/>
    <n v="64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0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49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65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4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44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2.99999999999999"/>
    <n v="67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178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39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5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61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30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76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3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14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e v="#DIV/0!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25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e v="#DIV/0!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e v="#DIV/0!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00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e v="#DIV/0!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60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50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73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.00000000000001"/>
    <n v="30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99999999999999"/>
    <n v="63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e v="#DIV/0!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e v="#DIV/0!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e v="#DIV/0!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e v="#DIV/0!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e v="#DIV/0!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e v="#DIV/0!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00000000000001"/>
    <e v="#DIV/0!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23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26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48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1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1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e v="#DIV/0!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5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5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03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29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5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3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50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e v="#DIV/0!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96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306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12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84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.0000000000000009"/>
    <n v="18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116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2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8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36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65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61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31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82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59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157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56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84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58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271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107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47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20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28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05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36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75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47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27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37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32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28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6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22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44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64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39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80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3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89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39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137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37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25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10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46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1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e v="#DIV/0!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224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9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91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79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12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18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4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72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00000000000002"/>
    <n v="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80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84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9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73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113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95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23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13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6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267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374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174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94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77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92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6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9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42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34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71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167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129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65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118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550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44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69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8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85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2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20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0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e v="#DIV/0!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e v="#DIV/0!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1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73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18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5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13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1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2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8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117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13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.00000000000001"/>
    <n v="18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34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32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922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164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99999999999999"/>
    <n v="217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9999999999999"/>
    <n v="149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1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44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165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85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54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51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108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95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58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99999999999999"/>
    <n v="64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92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26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00000000000001"/>
    <n v="95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171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41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68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95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7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512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00000000000001"/>
    <n v="262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70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77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41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67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846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97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452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139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22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170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62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493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22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8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.00000000000001"/>
    <n v="9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41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99999999999999"/>
    <e v="#DIV/0!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38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3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42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35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13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55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e v="#DIV/0!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e v="#DIV/0!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39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2.99999999999999"/>
    <n v="48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e v="#DIV/0!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1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32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5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39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53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5.99999999999999"/>
    <e v="#DIV/0!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9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25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30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1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e v="#DIV/0!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25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11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.00000000000001"/>
    <n v="29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63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e v="#DIV/0!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e v="#DIV/0!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99999999999999"/>
    <n v="1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.00000000000001"/>
    <n v="44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75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46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10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.00000000000001"/>
    <n v="9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53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00000000000001"/>
    <e v="#DIV/0!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47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000000000001"/>
    <n v="67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00000000000001"/>
    <n v="19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66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37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40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32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103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126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48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73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90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151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25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37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44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87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36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45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43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51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34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91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0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4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44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68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00000000000002"/>
    <n v="65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122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4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93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68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37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25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43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2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4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104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0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14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29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64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5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61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113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105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98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35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27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64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30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84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65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20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4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40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.000000000000002"/>
    <n v="45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26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0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10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e v="#DIV/0!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e v="#DIV/0!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30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61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e v="#DIV/0!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e v="#DIV/0!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23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5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2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e v="#DIV/0!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6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6.999999999999993"/>
    <n v="60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24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500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e v="#DIV/0!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35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3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7.999999999999993"/>
    <n v="27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18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20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13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e v="#DIV/0!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23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.00000000000001"/>
    <n v="50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5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3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83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36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e v="#DIV/0!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19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90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e v="#DIV/0!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108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16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9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97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e v="#DIV/0!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63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382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46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26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0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e v="#DIV/0!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82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7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27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29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9999999999999"/>
    <n v="13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e v="#DIV/0!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52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183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26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e v="#DIV/0!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486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3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00000000000001"/>
    <n v="25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10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19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37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5.99999999999999"/>
    <n v="81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1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53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00000000000001"/>
    <n v="20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.00000000000001"/>
    <n v="1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47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78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.00000000000001"/>
    <n v="1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99999999999999"/>
    <n v="204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21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4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3.99999999999999"/>
    <n v="68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9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52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3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8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30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176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232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5.99999999999999"/>
    <n v="75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12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4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255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163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88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86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48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73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91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38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127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329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81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.000000000000007"/>
    <n v="1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202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100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1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82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3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1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e v="#DIV/0!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19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201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202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e v="#DIV/0!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65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5.99999999999999"/>
    <n v="66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93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e v="#DIV/0!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e v="#DIV/0!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e v="#DIV/0!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51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.00000000000001"/>
    <n v="61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09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26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42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89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80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7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.00000000000001"/>
    <n v="96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70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75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124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26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59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7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9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00000000000001"/>
    <n v="114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61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110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4.99999999999999"/>
    <n v="136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53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86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15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115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00000000000001"/>
    <n v="110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5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104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36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97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.00000000000001"/>
    <n v="370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94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49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46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3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63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154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0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11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00000000000001"/>
    <n v="80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3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131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00000000000001"/>
    <n v="73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79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163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108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89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54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7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234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1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5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85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147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51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8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.00000000000001"/>
    <n v="242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146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3.99999999999999"/>
    <n v="103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80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235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51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63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120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00000000000001"/>
    <n v="68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52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52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164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85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95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6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52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51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191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89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8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96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33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5.99999999999999"/>
    <n v="37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92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77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9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99999999999999"/>
    <n v="52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12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84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83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260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3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77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74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.00000000000001"/>
    <n v="71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24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5.99999999999999"/>
    <n v="38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13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e v="#DIV/0!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e v="#DIV/0!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e v="#DIV/0!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1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41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56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e v="#DIV/0!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100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26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99999999999999"/>
    <n v="118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5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79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00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88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0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21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61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1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92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65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00000000000001"/>
    <n v="30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53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24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416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5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421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e v="#DIV/0!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9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78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68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7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3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42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130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1270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8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56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4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25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0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57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41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65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56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2.99999999999999"/>
    <n v="141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2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70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237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80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10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273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13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58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10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70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58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125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e v="#DIV/0!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300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43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1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775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5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13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10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.00000000000001"/>
    <n v="58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245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7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e v="#DIV/0!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61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e v="#DIV/0!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99999999999999"/>
    <n v="139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10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94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5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10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34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19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23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29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0000000000001"/>
    <n v="50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e v="#DIV/0!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450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24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.00000000000001"/>
    <n v="3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5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e v="#DIV/0!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51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e v="#DIV/0!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438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110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41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.00000000000001"/>
    <n v="52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34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03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35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42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64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31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63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99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83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39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80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00000000000001"/>
    <n v="28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81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201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38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58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60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63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51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.00000000000001"/>
    <n v="101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32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.00000000000001"/>
    <n v="6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79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13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132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9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40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33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77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32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6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7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0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100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2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4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.00000000000001"/>
    <n v="7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14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357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e v="#DIV/0!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38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13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24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e v="#DIV/0!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53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300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286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37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49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13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109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42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e v="#DIV/0!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23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e v="#DIV/0!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2.99999999999999"/>
    <n v="63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50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63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6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54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128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2.99999999999999"/>
    <n v="107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26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4.99999999999999"/>
    <n v="57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99999999999999"/>
    <n v="50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67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8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256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37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37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3.99999999999999"/>
    <n v="46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142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52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60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50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99999999999999"/>
    <n v="194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107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7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58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0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9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35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86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.00000000000001"/>
    <n v="183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13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40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60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8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59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16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24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81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58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46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60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119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8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58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177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71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9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73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0000000000001"/>
    <n v="52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98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252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75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68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99999999999999"/>
    <n v="94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41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53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70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48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53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61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16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61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3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107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205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55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50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53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54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76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10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69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129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134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8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203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69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3.99999999999999"/>
    <n v="125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74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48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27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34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41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19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2.99999999999999"/>
    <n v="84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30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27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46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125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141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5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6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57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174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60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0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204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.00000000000001"/>
    <n v="49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3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7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3.99999999999999"/>
    <n v="18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210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61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61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80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29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49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94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62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79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99999999999999"/>
    <n v="34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6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36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.00000000000001"/>
    <n v="146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99999999999999"/>
    <n v="26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5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00000000000001"/>
    <n v="30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142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25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293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4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23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80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.00000000000001"/>
    <n v="72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33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117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80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28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00000000000001"/>
    <n v="81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137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178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10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120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78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99999999999999"/>
    <n v="52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114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50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92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109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70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110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72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94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77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6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5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147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56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96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4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185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.00000000000001"/>
    <n v="127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83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55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302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44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67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1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3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45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96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6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31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38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67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72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176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421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.0000000000000009"/>
    <n v="105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28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55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112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8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77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5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94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133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51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100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3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185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70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99999999999997"/>
    <n v="62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42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36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5.99999999999999"/>
    <n v="29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24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.00000000000001"/>
    <n v="56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12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68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27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118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4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100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00000000000001"/>
    <n v="118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4.99999999999999"/>
    <n v="203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28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110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2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59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.00000000000001"/>
    <n v="29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1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199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99999999999999"/>
    <n v="115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46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71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22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159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38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00000000000001"/>
    <n v="72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99999999999999"/>
    <n v="64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.00000000000001"/>
    <n v="28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10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.00000000000001"/>
    <n v="71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35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82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297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47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00000000000001"/>
    <n v="52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40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1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30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95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52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13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63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59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43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.00000000000001"/>
    <n v="84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186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90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64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00000000000001"/>
    <n v="60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31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41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43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65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43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7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51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8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19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4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41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2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34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146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59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5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4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18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50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00000000000001"/>
    <n v="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30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91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55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57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73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4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0000000000000009"/>
    <n v="71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5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42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6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89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000000000000004"/>
    <n v="148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52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2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52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53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40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34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165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1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52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40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65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55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83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39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12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78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47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79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14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52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31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74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.00000000000001"/>
    <n v="48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3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00000000000001"/>
    <n v="40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60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25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36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136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71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2.99999999999999"/>
    <n v="125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67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105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14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12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97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60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00000000000001"/>
    <n v="80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59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75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55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67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227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308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50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72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.00000000000001"/>
    <n v="9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46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41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57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37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.00000000000001"/>
    <n v="76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99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82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45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37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125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49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42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79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38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45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44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31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39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66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54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04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31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9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119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165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24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1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.00000000000001"/>
    <n v="61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39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56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107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171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11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179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23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43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47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0000000000001"/>
    <n v="47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5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21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59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98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55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27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58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123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88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73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56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0000000000001"/>
    <n v="40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37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99999999999999"/>
    <n v="99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20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29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41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36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38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33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9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136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3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176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52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23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000000000000009"/>
    <n v="1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82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69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68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7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77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56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50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79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78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4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59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3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39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82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45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9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31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61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29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43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52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67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127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63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35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37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6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7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36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66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56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47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48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88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81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39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8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69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e v="#DIV/0!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1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1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148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00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57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177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128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e v="#DIV/0!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66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108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1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18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e v="#DIV/0!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8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e v="#DIV/0!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68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1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60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550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98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29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58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44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61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69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74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15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111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76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23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11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93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203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26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46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51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32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5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7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81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2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88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53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0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145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23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64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62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66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73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100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62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62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59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4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42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9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20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84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57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58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187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74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31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63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121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40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72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41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63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34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39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156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3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000000000000002"/>
    <n v="1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84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140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81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0000000000000009"/>
    <n v="5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31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7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11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107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106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133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52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310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26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105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86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115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48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73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50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25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63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61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6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72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52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e v="#DIV/0!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61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10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10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6.999999999999993"/>
    <n v="38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45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1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26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e v="#DIV/0!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2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e v="#DIV/0!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e v="#DIV/0!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10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202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2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100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75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21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121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38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172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1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25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268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76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59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50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56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167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47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65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56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74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0000000000000009"/>
    <n v="107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00000000000004"/>
    <n v="42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74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73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10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.0000000000000009"/>
    <n v="38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167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95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00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43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91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49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7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36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0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95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75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64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15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101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94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5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500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29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e v="#DIV/0!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18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174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50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5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14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20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101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55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47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e v="#DIV/0!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59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e v="#DIV/0!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5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51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42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53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7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43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99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79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999999999999996"/>
    <n v="62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5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48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107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7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41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2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80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72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65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39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108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28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0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179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63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7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59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40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70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57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4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64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12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1008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63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22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6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4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56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.0000000000000009"/>
    <n v="8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70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24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18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5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999999999999996"/>
    <n v="75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0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36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0"/>
    <x v="1"/>
    <s v="plays"/>
  </r>
  <r>
    <m/>
    <x v="4107"/>
    <m/>
    <m/>
    <m/>
    <x v="4"/>
    <x v="21"/>
    <m/>
    <m/>
    <m/>
    <m/>
    <m/>
    <m/>
    <x v="41"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8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1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19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93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14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16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2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3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5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0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60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10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14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22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17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4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93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0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00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5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1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66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57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4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170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3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7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320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84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5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5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94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16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4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15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27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10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11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17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13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98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19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77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5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13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27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11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22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2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94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2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4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22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13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60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4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32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97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3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8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132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9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1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2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6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3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70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5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50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86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3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6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39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40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274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5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40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7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72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37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0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60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2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3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78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2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7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22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2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5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5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57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4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19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0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11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2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6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3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8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1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7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4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6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1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64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90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89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29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70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16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14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9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e v="#DIV/0!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2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e v="#DIV/0!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1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07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48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3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e v="#DIV/0!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e v="#DIV/0!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e v="#DIV/0!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9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e v="#DIV/0!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e v="#DIV/0!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e v="#DIV/0!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e v="#DIV/0!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8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500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e v="#DIV/0!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4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10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e v="#DIV/0!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3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3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e v="#DIV/0!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2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4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2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3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1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2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11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4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e v="#DIV/0!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1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e v="#DIV/0!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4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e v="#DIV/0!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91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e v="#DIV/0!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300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6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108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33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e v="#DIV/0!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e v="#DIV/0!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5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26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1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31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8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e v="#DIV/0!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37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26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22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e v="#DIV/0!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16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e v="#DIV/0!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5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83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6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e v="#DIV/0!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e v="#DIV/0!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77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3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47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e v="#DIV/0!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87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54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e v="#DIV/0!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93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18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76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e v="#DIV/0!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164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e v="#DIV/0!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9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86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1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332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314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10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11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12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e v="#DIV/0!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6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e v="#DIV/0!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e v="#DIV/0!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e v="#DIV/0!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125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e v="#DIV/0!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3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6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e v="#DIV/0!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8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e v="#DIV/0!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e v="#DIV/0!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5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e v="#DIV/0!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18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109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7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78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7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54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8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0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9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48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72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7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8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21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89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45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6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67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8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0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2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9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4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3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5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9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40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79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5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92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58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0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82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46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5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6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9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7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98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88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5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84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254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102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55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5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11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68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2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47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154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20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10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1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23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142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6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7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8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6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93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5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06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52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37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3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63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9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2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39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6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8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3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20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8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96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5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1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135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107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45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1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105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71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14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6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56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63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10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97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204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88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14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09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5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98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7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73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46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68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17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58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2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9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118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87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72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13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45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4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104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125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247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79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86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93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84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14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11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14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348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68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24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287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87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82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43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09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16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9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4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54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10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4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117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16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0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70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4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5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11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4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4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89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8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7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5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10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9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82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56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0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22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8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71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66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7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5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8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9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6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46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18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12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5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9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9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8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48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20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217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1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5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5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36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12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4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3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1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e v="#DIV/0!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52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e v="#DIV/0!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7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e v="#DIV/0!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6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e v="#DIV/0!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e v="#DIV/0!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71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e v="#DIV/0!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e v="#DIV/0!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39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5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4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2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9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5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e v="#DIV/0!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4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1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23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2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e v="#DIV/0!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7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2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13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e v="#DIV/0!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e v="#DIV/0!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114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1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1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e v="#DIV/0!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e v="#DIV/0!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2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6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e v="#DIV/0!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40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e v="#DIV/0!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e v="#DIV/0!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55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8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10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5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1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67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5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e v="#DIV/0!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e v="#DIV/0!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e v="#DIV/0!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e v="#DIV/0!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e v="#DIV/0!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e v="#DIV/0!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10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e v="#DIV/0!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0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13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73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5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8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13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6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4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25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64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133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e v="#DIV/0!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3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10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1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72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e v="#DIV/0!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68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e v="#DIV/0!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150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9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1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72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29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000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7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44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87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127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12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7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1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32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3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100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25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2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2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5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40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26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e v="#DIV/0!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9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9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135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e v="#DIV/0!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2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6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e v="#DIV/0!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200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e v="#DIV/0!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50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28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e v="#DIV/0!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e v="#DIV/0!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e v="#DIV/0!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49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20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42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e v="#DIV/0!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3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20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65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10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2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35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e v="#DIV/0!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e v="#DIV/0!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5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e v="#DIV/0!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4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38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15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2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3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25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1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5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0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12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16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10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2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e v="#DIV/0!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4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e v="#DIV/0!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16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e v="#DIV/0!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29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e v="#DIV/0!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e v="#DIV/0!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e v="#DIV/0!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10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e v="#DIV/0!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e v="#DIV/0!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2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e v="#DIV/0!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8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e v="#DIV/0!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e v="#DIV/0!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e v="#DIV/0!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11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9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e v="#DIV/0!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117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1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7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e v="#DIV/0!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5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4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e v="#DIV/0!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5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151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134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174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7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24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39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26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164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43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35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239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10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96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3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43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12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9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144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8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39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10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1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155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2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179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27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536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8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78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5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68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8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34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6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13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6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9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5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1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1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9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77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9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406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34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7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2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6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1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8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9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53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2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1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291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1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12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12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19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e v="#DIV/0!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118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4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31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e v="#DIV/0!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0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26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19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8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16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4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7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2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19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6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84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216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5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5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4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7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37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6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4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10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89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18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18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2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10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5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3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6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7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4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5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8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5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3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127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46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96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5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53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492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2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37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37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3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134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5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e v="#DIV/0!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9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e v="#DIV/0!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e v="#DIV/0!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e v="#DIV/0!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5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e v="#DIV/0!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3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e v="#DIV/0!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10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6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39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3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63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67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39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43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5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6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0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3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62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81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6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133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93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6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4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88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159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85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113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45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46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179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41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4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8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7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30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58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18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74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10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8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58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87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28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2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4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10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3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8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2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31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71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224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52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44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4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12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114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28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37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3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61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17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98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49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96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59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11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49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48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61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54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67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6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37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3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29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1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9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4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47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9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66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3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9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5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2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43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3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5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3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18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34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23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58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9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5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4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12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27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33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9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3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e v="#DIV/0!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47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21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14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3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2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83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36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29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e v="#DIV/0!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1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74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31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29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144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4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14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28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44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e v="#DIV/0!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35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3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1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e v="#DIV/0!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3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4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5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3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e v="#DIV/0!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e v="#DIV/0!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e v="#DIV/0!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6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8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e v="#DIV/0!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42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3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2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10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e v="#DIV/0!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23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189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5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22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3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e v="#DIV/0!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e v="#DIV/0!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56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e v="#DIV/0!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6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46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60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e v="#DIV/0!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0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5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2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110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37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42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69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15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5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e v="#DIV/0!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60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3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58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15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100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2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8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83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5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3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5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136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36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1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n v="42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3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5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59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n v="4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7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1273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164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5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5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9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09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6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7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79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48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n v="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17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35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82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11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16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e v="#DIV/0!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5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1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11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0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424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8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1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153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2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30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130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135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214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216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932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2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7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250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5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75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138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19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0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75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16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8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53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6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22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3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3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8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72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57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7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7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43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108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6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6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2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4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250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e v="#DIV/0!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0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29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3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e v="#DIV/0!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53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e v="#DIV/0!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e v="#DIV/0!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e v="#DIV/0!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e v="#DIV/0!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e v="#DIV/0!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e v="#DIV/0!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e v="#DIV/0!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e v="#DIV/0!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e v="#DIV/0!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e v="#DIV/0!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5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e v="#DIV/0!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4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e v="#DIV/0!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6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6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3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1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4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3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3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1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114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1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4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44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n v="9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38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1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3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0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e v="#DIV/0!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11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e v="#DIV/0!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4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24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13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2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26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74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8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2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7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8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1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0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7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2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e v="#DIV/0!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3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1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2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00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5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1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1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1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3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e v="#DIV/0!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e v="#DIV/0!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6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e v="#DIV/0!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2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1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4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e v="#DIV/0!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1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20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50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4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253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3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5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e v="#DIV/0!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e v="#DIV/0!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e v="#DIV/0!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e v="#DIV/0!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1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44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e v="#DIV/0!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24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38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4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e v="#DIV/0!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6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5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10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24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e v="#DIV/0!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5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1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e v="#DIV/0!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6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e v="#DIV/0!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8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e v="#DIV/0!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83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3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6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34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6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5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25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e v="#DIV/0!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3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4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6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1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e v="#DIV/0!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64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9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1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33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62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119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6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3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38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13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5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89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9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8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5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79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76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55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299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5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5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18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16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235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21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3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12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207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49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6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9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6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0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7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92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14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7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10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11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2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8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16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9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44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48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e v="#DIV/0!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6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25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e v="#DIV/0!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e v="#DIV/0!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4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1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35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e v="#DIV/0!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e v="#DIV/0!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9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e v="#DIV/0!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30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7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4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14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86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6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64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11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8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3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4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94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56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9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92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38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2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5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78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44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6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19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41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7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68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24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189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77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83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3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4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53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7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128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68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96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65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8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24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66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36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44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04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36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28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28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4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2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9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6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136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69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7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5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42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52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9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128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3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3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129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801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28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10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18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6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604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4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97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168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86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27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3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5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6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3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42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117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45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15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0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e v="#DIV/0!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e v="#DIV/0!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52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30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379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76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66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9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e v="#DIV/0!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382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10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158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4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4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8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230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5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6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169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3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2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2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7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39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6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40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32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2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34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82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63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6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107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3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20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4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6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5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4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3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7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2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7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5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5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69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66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6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70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60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2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6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4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27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19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54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48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88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7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62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1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5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2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6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8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6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2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e v="#DIV/0!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2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100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8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e v="#DIV/0!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28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5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10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13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n v="10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10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e v="#DIV/0!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e v="#DIV/0!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10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5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e v="#DIV/0!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81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16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e v="#DIV/0!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81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74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8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39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37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7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3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1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673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e v="#DIV/0!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e v="#DIV/0!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e v="#DIV/0!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25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e v="#DIV/0!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e v="#DIV/0!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e v="#DIV/0!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e v="#DIV/0!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1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22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4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e v="#DIV/0!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e v="#DIV/0!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e v="#DIV/0!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45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2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3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3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53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7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77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33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149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23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97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03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38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44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64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43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9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29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3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9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18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2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e v="#DIV/0!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50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1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e v="#DIV/0!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60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e v="#DIV/0!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47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0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e v="#DIV/0!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4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e v="#DIV/0!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e v="#DIV/0!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4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98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68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7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6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48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3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78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9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11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4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7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5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56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85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159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4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31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6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11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17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13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96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2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99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5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53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3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5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57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82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88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8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66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96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56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9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18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3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2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e v="#DIV/0!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26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e v="#DIV/0!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6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e v="#DIV/0!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132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e v="#DIV/0!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e v="#DIV/0!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56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10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1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5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24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6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e v="#DIV/0!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43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10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0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108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2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5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e v="#DIV/0!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4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74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8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65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2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5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14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e v="#DIV/0!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3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1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e v="#DIV/0!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3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e v="#DIV/0!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e v="#DIV/0!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e v="#DIV/0!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1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4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e v="#DIV/0!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2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40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25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e v="#DIV/0!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e v="#DIV/0!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4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48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47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67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49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137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88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53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444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3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5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39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67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66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65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58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87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6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16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10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4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4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11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6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6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11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86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17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63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68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54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3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3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95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4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98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4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169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86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554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7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14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32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4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88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0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6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52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39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4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1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11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7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1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28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80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13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3.99999999999999"/>
    <n v="3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34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4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53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71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5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2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39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4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8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4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82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60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36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6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4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7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e v="#DIV/0!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86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2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18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8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25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17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264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15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3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6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e v="#DIV/0!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1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e v="#DIV/0!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5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2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18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e v="#DIV/0!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e v="#DIV/0!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5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e v="#DIV/0!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2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3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52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e v="#DIV/0!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50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16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6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50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3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38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1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28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1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2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9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62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137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1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12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e v="#DIV/0!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e v="#DIV/0!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e v="#DIV/0!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55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22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57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2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1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e v="#DIV/0!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26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64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90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9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90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20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5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5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9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8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16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3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463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104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47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414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42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09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52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3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104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5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e v="#DIV/0!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5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1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4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5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36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4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8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17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8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6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10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78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5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7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5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60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4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3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64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1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10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10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2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110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20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5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4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59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8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6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94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7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105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74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69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12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4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8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8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e v="#DIV/0!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4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e v="#DIV/0!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85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94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e v="#DIV/0!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21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59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2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2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7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42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53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84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1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76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6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74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2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4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3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8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6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36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4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7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51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11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93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76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99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34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3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13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58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88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7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3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13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4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7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53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e v="#DIV/0!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9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5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5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2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6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7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e v="#DIV/0!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4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16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1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1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7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e v="#DIV/0!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e v="#DIV/0!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e v="#DIV/0!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3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42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49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2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3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5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417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47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48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71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8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26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58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57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96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4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36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69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29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5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10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4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3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1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1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2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0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30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11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1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71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2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3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1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292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2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30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4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5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36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23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0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3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2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5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77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4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49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70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94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8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5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0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1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11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36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6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87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69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176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51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6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35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18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5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5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12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2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3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84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57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83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7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7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37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250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68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6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118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8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12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13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18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79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6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8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7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248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8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13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29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24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132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28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9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3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e v="#DIV/0!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8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4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1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8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2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50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1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4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e v="#DIV/0!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e v="#DIV/0!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6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e v="#DIV/0!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e v="#DIV/0!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21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34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2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79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9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3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19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409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84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38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55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42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6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74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89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50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19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7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1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10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4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48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38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45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2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2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7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22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4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9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1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118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143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28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59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26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47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70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16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44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2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144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8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36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90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5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56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228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9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8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27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32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4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6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99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38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4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1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115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36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154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566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12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86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5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63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346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4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259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202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2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32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20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20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116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307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54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4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102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73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44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34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7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89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6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46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49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58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88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11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67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59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114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44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79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18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6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3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n v="5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36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99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28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5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37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9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107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53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55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2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6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36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94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526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5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79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9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117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2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03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2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32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34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2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2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1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8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2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35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22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12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27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1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29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5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e v="#DIV/0!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5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45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2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5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49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1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2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2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18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37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64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13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5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36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7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68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3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92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23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64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22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33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9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77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59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6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67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89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66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4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77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69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5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44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32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107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149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56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57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44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6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6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36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40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76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6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8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68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6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8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4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1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39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44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3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28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4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50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6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4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56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7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2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2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47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3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5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5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37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27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20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82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16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6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68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8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2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2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2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2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2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36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22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65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70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7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14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49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54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5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65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53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44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5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59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3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427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24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98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12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42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2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94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9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9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37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28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4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24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3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25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188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148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5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108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4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1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3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30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34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6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58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0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116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63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10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46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107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5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6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54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0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47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3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44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7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5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109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75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116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32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46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68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53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09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5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28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8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6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9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4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56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38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4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78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19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3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42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6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6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2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3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2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11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108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5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4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212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22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41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76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4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61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11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4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7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23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6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105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e v="#DIV/0!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e v="#DIV/0!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300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e v="#DIV/0!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1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15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54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e v="#DIV/0!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e v="#DIV/0!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1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e v="#DIV/0!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e v="#DIV/0!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2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e v="#DIV/0!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e v="#DIV/0!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e v="#DIV/0!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36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e v="#DIV/0!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60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e v="#DIV/0!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e v="#DIV/0!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e v="#DIV/0!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9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4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5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e v="#DIV/0!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2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e v="#DIV/0!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30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50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e v="#DIV/0!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8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e v="#DIV/0!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e v="#DIV/0!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e v="#DIV/0!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224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3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4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11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e v="#DIV/0!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34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58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3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e v="#DIV/0!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2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e v="#DIV/0!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5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e v="#DIV/0!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1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e v="#DIV/0!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e v="#DIV/0!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e v="#DIV/0!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e v="#DIV/0!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2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5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e v="#DIV/0!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5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8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16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1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e v="#DIV/0!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5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e v="#DIV/0!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8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3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e v="#DIV/0!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1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e v="#DIV/0!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69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1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8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34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1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5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1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e v="#DIV/0!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13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30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2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e v="#DIV/0!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5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e v="#DIV/0!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7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8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3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5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7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6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3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4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90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149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6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5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69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27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3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40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9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6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09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2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9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2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3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48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2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29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29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3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9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4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13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3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6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3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12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2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25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48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4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6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4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5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27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39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49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62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38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5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99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9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4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6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8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48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23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4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7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e v="#DIV/0!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e v="#DIV/0!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e v="#DIV/0!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e v="#DIV/0!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36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38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e v="#DIV/0!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e v="#DIV/0!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5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7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e v="#DIV/0!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5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e v="#DIV/0!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16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e v="#DIV/0!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104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8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5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17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0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37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58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5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8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13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7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8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6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15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266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100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110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17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96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5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56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3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88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6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0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4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6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4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4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67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7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39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5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6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30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7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4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e v="#DIV/0!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25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e v="#DIV/0!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e v="#DIV/0!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00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e v="#DIV/0!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60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50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30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63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e v="#DIV/0!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e v="#DIV/0!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e v="#DIV/0!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e v="#DIV/0!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e v="#DIV/0!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e v="#DIV/0!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e v="#DIV/0!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26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48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1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e v="#DIV/0!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5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5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0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29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5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5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e v="#DIV/0!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9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306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2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84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1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116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2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8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36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65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6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31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8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59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57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5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84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5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27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107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47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2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2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0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3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75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47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27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37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32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8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6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22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4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64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39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8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3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89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39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137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37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25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1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4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e v="#DIV/0!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22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9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9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79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8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4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7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8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84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73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11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9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23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13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6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267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374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74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94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77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9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6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9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3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7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6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12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11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55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4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69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8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85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2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20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e v="#DIV/0!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e v="#DIV/0!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73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1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5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3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1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2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8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117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13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18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3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32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92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16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21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14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44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6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8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5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5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08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9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5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6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92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2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9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17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4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6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9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51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262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7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7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4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6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846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97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45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3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2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17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62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493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9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4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e v="#DIV/0!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3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3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42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3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5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e v="#DIV/0!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e v="#DIV/0!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3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48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e v="#DIV/0!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1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3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39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5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e v="#DIV/0!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9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2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30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1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e v="#DIV/0!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2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1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2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6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e v="#DIV/0!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e v="#DIV/0!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44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75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46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10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5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e v="#DIV/0!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47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6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1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66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37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40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3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10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2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4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73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9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5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25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37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44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87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36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4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43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5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34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9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4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6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6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12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93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6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3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2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43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2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10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1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29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64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5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61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11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10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98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3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27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6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3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6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2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4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4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4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2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e v="#DIV/0!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e v="#DIV/0!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3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61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e v="#DIV/0!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e v="#DIV/0!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2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2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e v="#DIV/0!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6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24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5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e v="#DIV/0!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35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3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n v="27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1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3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e v="#DIV/0!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23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5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3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83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36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e v="#DIV/0!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9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e v="#DIV/0!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08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1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9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9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e v="#DIV/0!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63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82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46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26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e v="#DIV/0!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8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7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2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2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1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e v="#DIV/0!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52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1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26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e v="#DIV/0!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486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2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1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37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81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5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20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4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78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204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2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4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6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52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8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3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76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23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7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1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4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255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163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8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8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48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7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91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38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127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329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8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20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0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8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3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1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e v="#DIV/0!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19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20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2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e v="#DIV/0!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6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6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9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e v="#DIV/0!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e v="#DIV/0!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e v="#DIV/0!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6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0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26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4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89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80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7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96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7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75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24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26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59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7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114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10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13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5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8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15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115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110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04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3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9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370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94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4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46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3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6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15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11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80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3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3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73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79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6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10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89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54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7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234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8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14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5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8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242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14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10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80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23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5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6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2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68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5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52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6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85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9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6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5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19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89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8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96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3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37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9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7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9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52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1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8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83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260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3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77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7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7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24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38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13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e v="#DIV/0!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e v="#DIV/0!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e v="#DIV/0!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4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e v="#DIV/0!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100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26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118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79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0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8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2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9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6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30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5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2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41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5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42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e v="#DIV/0!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9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78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68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42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3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1270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8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5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2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0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5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4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6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56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14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2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70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23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80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1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27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13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5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0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70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58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125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e v="#DIV/0!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30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4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77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1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10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58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24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7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e v="#DIV/0!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6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e v="#DIV/0!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39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1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5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0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34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2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29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50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e v="#DIV/0!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45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2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3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e v="#DIV/0!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51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e v="#DIV/0!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438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10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4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52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3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0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5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4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64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3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63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99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83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3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80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28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8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20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3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5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6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6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51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10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3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6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7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13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9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40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33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7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3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6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0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4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7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14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57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e v="#DIV/0!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38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2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e v="#DIV/0!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5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0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286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37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9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09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4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e v="#DIV/0!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2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e v="#DIV/0!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6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6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6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5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2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107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26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57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5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6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8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25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37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3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46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42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52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60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50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194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10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5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9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3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86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183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13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4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60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8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59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16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2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8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58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46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60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1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8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5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177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7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7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5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98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252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75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6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9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4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5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7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4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6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1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1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3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107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205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5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50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5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54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76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0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129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3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8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2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6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1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7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48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27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3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4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84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3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27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46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25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14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5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5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174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60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204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4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7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1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210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6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6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8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2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49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9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62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79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6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36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4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2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5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30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142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2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293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4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2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8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33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17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8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2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8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137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178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10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2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78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5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1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50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92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109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70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10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7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9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77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6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147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56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9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4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8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12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8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5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30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44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67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3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45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96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6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3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38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6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72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76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42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10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28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55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12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77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94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13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51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0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18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70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6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4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36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2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2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56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2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6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18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4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0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11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203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2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10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2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5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19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11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4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7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2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59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38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72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64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28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10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7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8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29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47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5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40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30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9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5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3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6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5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4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8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186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90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64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60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3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4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4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6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43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7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5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1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4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4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2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34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14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59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5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4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8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5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3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9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5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57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73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4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71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4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6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89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14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52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2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5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53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4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3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65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52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4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6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5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8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3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2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78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47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7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14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5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3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74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48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3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4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6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3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13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1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12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6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0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14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2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97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6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8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59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7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5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6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22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3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5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72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46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41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57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37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76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99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82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4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37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125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49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42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79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38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45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44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3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39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66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54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04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31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9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11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16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24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6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3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5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10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17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1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179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2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4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47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47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2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59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9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5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58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23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88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73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56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4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37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99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29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4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6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3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33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9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36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3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176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52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23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1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82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6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68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7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77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56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5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79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78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4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5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3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39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82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4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9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3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61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2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4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52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67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27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63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35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37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6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7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36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6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47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48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88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81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39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8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6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e v="#DIV/0!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148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0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5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77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128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e v="#DIV/0!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6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108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8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e v="#DIV/0!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8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e v="#DIV/0!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6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1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6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55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98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2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58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44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61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69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74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1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111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76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23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93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20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26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46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51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32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5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8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2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88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5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14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23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64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6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66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7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1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62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62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59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4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4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9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20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84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57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58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187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74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3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6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4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7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4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63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34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39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156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1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84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14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8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5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31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7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1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07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06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133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52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31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26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0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8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1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4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73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5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2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63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61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6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72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5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e v="#DIV/0!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61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1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1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3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4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1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2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e v="#DIV/0!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2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e v="#DIV/0!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e v="#DIV/0!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1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202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2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10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7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21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38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172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1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2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268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76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59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5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56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167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47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6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56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74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10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4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74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7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10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38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167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95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4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9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49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7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36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9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75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64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15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1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94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5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29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e v="#DIV/0!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1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74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5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5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14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20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101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55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47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e v="#DIV/0!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59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e v="#DIV/0!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5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5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4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53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7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4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79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6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5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48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107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7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4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8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7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6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3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08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28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179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6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7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59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4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7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57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4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64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12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1008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63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22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6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4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5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8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7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24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18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5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7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36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n v="0.71"/>
    <n v="0.25"/>
    <n v="0.04"/>
  </r>
  <r>
    <x v="1"/>
    <x v="1"/>
    <x v="1"/>
    <x v="1"/>
    <x v="1"/>
    <n v="0.66"/>
    <n v="0.3"/>
    <n v="0.04"/>
  </r>
  <r>
    <x v="2"/>
    <x v="2"/>
    <x v="2"/>
    <x v="2"/>
    <x v="2"/>
    <n v="0.53"/>
    <n v="0.4"/>
    <n v="7.0000000000000007E-2"/>
  </r>
  <r>
    <x v="3"/>
    <x v="3"/>
    <x v="3"/>
    <x v="3"/>
    <x v="3"/>
    <n v="0.48"/>
    <n v="0.41"/>
    <n v="0.11"/>
  </r>
  <r>
    <x v="4"/>
    <x v="4"/>
    <x v="4"/>
    <x v="4"/>
    <x v="4"/>
    <n v="0.47"/>
    <n v="0.45"/>
    <n v="0.08"/>
  </r>
  <r>
    <x v="5"/>
    <x v="5"/>
    <x v="5"/>
    <x v="5"/>
    <x v="5"/>
    <n v="0.42"/>
    <n v="0.49"/>
    <n v="0.09"/>
  </r>
  <r>
    <x v="6"/>
    <x v="6"/>
    <x v="6"/>
    <x v="0"/>
    <x v="6"/>
    <n v="0.4"/>
    <n v="0.47"/>
    <n v="0.13"/>
  </r>
  <r>
    <x v="7"/>
    <x v="7"/>
    <x v="7"/>
    <x v="6"/>
    <x v="7"/>
    <n v="0.39"/>
    <n v="0.45"/>
    <n v="0.16"/>
  </r>
  <r>
    <x v="8"/>
    <x v="8"/>
    <x v="8"/>
    <x v="7"/>
    <x v="8"/>
    <n v="0.47"/>
    <n v="0.4"/>
    <n v="0.13"/>
  </r>
  <r>
    <x v="9"/>
    <x v="9"/>
    <x v="9"/>
    <x v="8"/>
    <x v="9"/>
    <n v="0.49"/>
    <n v="0.37"/>
    <n v="0.14000000000000001"/>
  </r>
  <r>
    <x v="10"/>
    <x v="10"/>
    <x v="10"/>
    <x v="9"/>
    <x v="10"/>
    <n v="0.28999999999999998"/>
    <n v="0.52"/>
    <n v="0.19"/>
  </r>
  <r>
    <x v="11"/>
    <x v="11"/>
    <x v="11"/>
    <x v="10"/>
    <x v="11"/>
    <n v="0.19"/>
    <n v="0.57999999999999996"/>
    <n v="0.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28564-6B6F-4B39-8F90-11EB5191EBB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Page" multipleItemSelectionAllowed="1" showAll="0">
      <items count="12">
        <item sd="0" x="0"/>
        <item x="1"/>
        <item x="2"/>
        <item x="3"/>
        <item sd="0" x="4"/>
        <item sd="0" x="5"/>
        <item sd="0" x="6"/>
        <item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63F38-126E-408B-973F-1EB18EFA91D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48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Row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5"/>
    <field x="7"/>
  </rowFields>
  <rowItems count="4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2"/>
    </i>
    <i r="1">
      <x v="1"/>
    </i>
    <i r="1">
      <x v="4"/>
    </i>
    <i r="1">
      <x v="5"/>
    </i>
    <i r="1">
      <x v="7"/>
    </i>
    <i r="1">
      <x v="12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B56A8-7421-4F54-ACD3-D2026164136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2" firstHeaderRow="1" firstDataRow="1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4"/>
        <item x="3"/>
        <item x="2"/>
        <item x="1"/>
        <item x="0"/>
        <item sd="0" x="19"/>
        <item sd="0" x="34"/>
        <item sd="0" x="33"/>
        <item sd="0" x="18"/>
        <item sd="0" x="32"/>
        <item sd="0" x="17"/>
        <item x="16"/>
        <item x="35"/>
        <item x="15"/>
        <item x="28"/>
        <item x="14"/>
        <item x="13"/>
        <item x="12"/>
        <item sd="0" x="27"/>
        <item sd="0" x="11"/>
        <item sd="0" x="21"/>
        <item sd="0" x="24"/>
        <item sd="0" x="31"/>
        <item sd="0" x="20"/>
        <item sd="0" x="26"/>
        <item sd="0" x="25"/>
        <item sd="0" x="39"/>
        <item sd="0" x="10"/>
        <item sd="0" x="9"/>
        <item sd="0" x="23"/>
        <item sd="0" x="22"/>
        <item sd="0" x="29"/>
        <item sd="0" x="30"/>
        <item sd="0" x="37"/>
        <item sd="0" x="36"/>
        <item sd="0" x="8"/>
        <item sd="0" x="7"/>
        <item sd="0" x="40"/>
        <item sd="0" x="6"/>
        <item sd="0" x="38"/>
        <item sd="0" x="41"/>
        <item t="default" sd="0"/>
      </items>
    </pivotField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2">
    <field x="13"/>
    <field x="5"/>
  </rowFields>
  <rowItems count="58">
    <i>
      <x/>
    </i>
    <i r="1">
      <x v="1"/>
    </i>
    <i>
      <x v="1"/>
    </i>
    <i r="1">
      <x v="3"/>
    </i>
    <i>
      <x v="2"/>
    </i>
    <i r="1">
      <x v="1"/>
    </i>
    <i>
      <x v="3"/>
    </i>
    <i r="1">
      <x/>
    </i>
    <i>
      <x v="4"/>
    </i>
    <i r="1">
      <x v="3"/>
    </i>
    <i>
      <x v="5"/>
    </i>
    <i r="1">
      <x v="3"/>
    </i>
    <i>
      <x v="6"/>
    </i>
    <i>
      <x v="7"/>
    </i>
    <i>
      <x v="8"/>
    </i>
    <i>
      <x v="9"/>
    </i>
    <i>
      <x v="10"/>
    </i>
    <i>
      <x v="11"/>
    </i>
    <i>
      <x v="12"/>
    </i>
    <i r="1">
      <x/>
    </i>
    <i>
      <x v="13"/>
    </i>
    <i r="1">
      <x v="3"/>
    </i>
    <i>
      <x v="14"/>
    </i>
    <i r="1">
      <x v="3"/>
    </i>
    <i>
      <x v="15"/>
    </i>
    <i r="1">
      <x v="1"/>
    </i>
    <i r="1">
      <x v="2"/>
    </i>
    <i>
      <x v="16"/>
    </i>
    <i r="1">
      <x v="1"/>
    </i>
    <i r="1">
      <x v="3"/>
    </i>
    <i>
      <x v="17"/>
    </i>
    <i r="1">
      <x v="1"/>
    </i>
    <i>
      <x v="18"/>
    </i>
    <i r="1">
      <x v="3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pageFields count="2">
    <pageField fld="16" hier="-1"/>
    <pageField fld="6" hier="-1"/>
  </pageFields>
  <dataFields count="1">
    <dataField name="Count of Category and Sub-Category" fld="1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FFFD28-0081-4FDA-92F4-7D74F3FC6EA5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28" firstHeaderRow="0" firstDataRow="1" firstDataCol="1"/>
  <pivotFields count="8">
    <pivotField axis="axisRow" showAll="0">
      <items count="13">
        <item x="11"/>
        <item x="1"/>
        <item x="3"/>
        <item x="4"/>
        <item x="5"/>
        <item x="6"/>
        <item x="7"/>
        <item x="8"/>
        <item x="9"/>
        <item x="10"/>
        <item x="2"/>
        <item x="0"/>
        <item t="default"/>
      </items>
    </pivotField>
    <pivotField dataField="1"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dataField="1"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dataField="1"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axis="axisRow"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numFmtId="9" showAll="0"/>
    <pivotField numFmtId="9" showAll="0"/>
    <pivotField numFmtId="9" showAll="0"/>
  </pivotFields>
  <rowFields count="2">
    <field x="0"/>
    <field x="4"/>
  </rowFields>
  <rowItems count="25">
    <i>
      <x/>
    </i>
    <i r="1">
      <x v="8"/>
    </i>
    <i>
      <x v="1"/>
    </i>
    <i r="1">
      <x v="11"/>
    </i>
    <i>
      <x v="2"/>
    </i>
    <i r="1">
      <x v="7"/>
    </i>
    <i>
      <x v="3"/>
    </i>
    <i r="1">
      <x v="6"/>
    </i>
    <i>
      <x v="4"/>
    </i>
    <i r="1">
      <x v="5"/>
    </i>
    <i>
      <x v="5"/>
    </i>
    <i r="1">
      <x v="4"/>
    </i>
    <i>
      <x v="6"/>
    </i>
    <i r="1">
      <x v="3"/>
    </i>
    <i>
      <x v="7"/>
    </i>
    <i r="1">
      <x v="2"/>
    </i>
    <i>
      <x v="8"/>
    </i>
    <i r="1">
      <x v="1"/>
    </i>
    <i>
      <x v="9"/>
    </i>
    <i r="1">
      <x/>
    </i>
    <i>
      <x v="10"/>
    </i>
    <i r="1">
      <x v="10"/>
    </i>
    <i>
      <x v="11"/>
    </i>
    <i r="1"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ber Successful" fld="1" baseField="0" baseItem="0"/>
    <dataField name="Sum of Number Failed" fld="2" baseField="0" baseItem="0"/>
    <dataField name="Sum of Number Canceled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E1" zoomScale="112" zoomScaleNormal="112" workbookViewId="0">
      <pane ySplit="1" topLeftCell="A2" activePane="bottomLeft" state="frozen"/>
      <selection pane="bottomLeft" activeCell="E1" sqref="E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customWidth="1"/>
    <col min="16" max="16" width="17" bestFit="1" customWidth="1"/>
    <col min="17" max="17" width="12.28515625" bestFit="1" customWidth="1"/>
    <col min="18" max="18" width="12.85546875" bestFit="1" customWidth="1"/>
    <col min="19" max="19" width="14.28515625" customWidth="1"/>
    <col min="20" max="20" width="12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8366</v>
      </c>
      <c r="T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E2/D2</f>
        <v>1.3685882352941177</v>
      </c>
      <c r="P2">
        <f>ROUND(E2/L2, 2)</f>
        <v>63.92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E3/D3</f>
        <v>1.4260827250608272</v>
      </c>
      <c r="P3">
        <f t="shared" ref="P3:P66" si="1">ROUND(E3/L3, 2)</f>
        <v>185.48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1.0389999999999999</v>
      </c>
      <c r="P5">
        <f t="shared" si="1"/>
        <v>69.27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1.2299154545454545</v>
      </c>
      <c r="P6">
        <f t="shared" si="1"/>
        <v>190.55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1.0977744436109027</v>
      </c>
      <c r="P7">
        <f t="shared" si="1"/>
        <v>93.4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1.064875</v>
      </c>
      <c r="P8">
        <f t="shared" si="1"/>
        <v>146.88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1.0122222222222221</v>
      </c>
      <c r="P9">
        <f t="shared" si="1"/>
        <v>159.82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1.0004342857142856</v>
      </c>
      <c r="P10">
        <f t="shared" si="1"/>
        <v>291.79000000000002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1.2599800000000001</v>
      </c>
      <c r="P11">
        <f t="shared" si="1"/>
        <v>31.5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1.0049999999999999</v>
      </c>
      <c r="P12">
        <f t="shared" si="1"/>
        <v>158.68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1.2050000000000001</v>
      </c>
      <c r="P13">
        <f t="shared" si="1"/>
        <v>80.33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1.6529333333333334</v>
      </c>
      <c r="P14">
        <f t="shared" si="1"/>
        <v>59.96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1.5997142857142856</v>
      </c>
      <c r="P15">
        <f t="shared" si="1"/>
        <v>109.78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1.0093333333333334</v>
      </c>
      <c r="P16">
        <f t="shared" si="1"/>
        <v>147.71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1.0660000000000001</v>
      </c>
      <c r="P17">
        <f t="shared" si="1"/>
        <v>21.76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1.0024166666666667</v>
      </c>
      <c r="P18">
        <f t="shared" si="1"/>
        <v>171.84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1.0066666666666666</v>
      </c>
      <c r="P19">
        <f t="shared" si="1"/>
        <v>41.94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1.0632110000000001</v>
      </c>
      <c r="P20">
        <f t="shared" si="1"/>
        <v>93.26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1.4529411764705882</v>
      </c>
      <c r="P21">
        <f t="shared" si="1"/>
        <v>56.14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1.0913513513513513</v>
      </c>
      <c r="P23">
        <f t="shared" si="1"/>
        <v>199.9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1.1850000000000001</v>
      </c>
      <c r="P25">
        <f t="shared" si="1"/>
        <v>103.04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1.0880768571428572</v>
      </c>
      <c r="P26">
        <f t="shared" si="1"/>
        <v>66.349999999999994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1.3333333333333333</v>
      </c>
      <c r="P27">
        <f t="shared" si="1"/>
        <v>57.14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1.552</v>
      </c>
      <c r="P28">
        <f t="shared" si="1"/>
        <v>102.11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1.1172500000000001</v>
      </c>
      <c r="P29">
        <f t="shared" si="1"/>
        <v>148.97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1.0035000000000001</v>
      </c>
      <c r="P30">
        <f t="shared" si="1"/>
        <v>169.61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1.2333333333333334</v>
      </c>
      <c r="P31">
        <f t="shared" si="1"/>
        <v>31.62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1.0129975</v>
      </c>
      <c r="P32">
        <f t="shared" si="1"/>
        <v>76.45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1.0024604569420035</v>
      </c>
      <c r="P34">
        <f t="shared" si="1"/>
        <v>320.45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1.3046153846153845</v>
      </c>
      <c r="P36">
        <f t="shared" si="1"/>
        <v>49.88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1.665</v>
      </c>
      <c r="P37">
        <f t="shared" si="1"/>
        <v>59.46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1.4215</v>
      </c>
      <c r="P38">
        <f t="shared" si="1"/>
        <v>193.84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1.8344090909090909</v>
      </c>
      <c r="P39">
        <f t="shared" si="1"/>
        <v>159.51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1.1004</v>
      </c>
      <c r="P40">
        <f t="shared" si="1"/>
        <v>41.68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1.3098000000000001</v>
      </c>
      <c r="P41">
        <f t="shared" si="1"/>
        <v>150.9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1.0135000000000001</v>
      </c>
      <c r="P42">
        <f t="shared" si="1"/>
        <v>126.69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</v>
      </c>
      <c r="P43">
        <f t="shared" si="1"/>
        <v>105.26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1.4185714285714286</v>
      </c>
      <c r="P44">
        <f t="shared" si="1"/>
        <v>117.51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3.0865999999999998</v>
      </c>
      <c r="P45">
        <f t="shared" si="1"/>
        <v>117.36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</v>
      </c>
      <c r="P46">
        <f t="shared" si="1"/>
        <v>133.33000000000001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1.2</v>
      </c>
      <c r="P47">
        <f t="shared" si="1"/>
        <v>98.36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1.0416666666666667</v>
      </c>
      <c r="P48">
        <f t="shared" si="1"/>
        <v>194.44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1.0761100000000001</v>
      </c>
      <c r="P49">
        <f t="shared" si="1"/>
        <v>76.87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1.0794999999999999</v>
      </c>
      <c r="P50">
        <f t="shared" si="1"/>
        <v>56.82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</v>
      </c>
      <c r="P51">
        <f t="shared" si="1"/>
        <v>137.93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</v>
      </c>
      <c r="P52">
        <f t="shared" si="1"/>
        <v>27.27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1.2801818181818181</v>
      </c>
      <c r="P53">
        <f t="shared" si="1"/>
        <v>118.34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1.1620999999999999</v>
      </c>
      <c r="P54">
        <f t="shared" si="1"/>
        <v>223.48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1.0963333333333334</v>
      </c>
      <c r="P55">
        <f t="shared" si="1"/>
        <v>28.11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1.01</v>
      </c>
      <c r="P56">
        <f t="shared" si="1"/>
        <v>194.23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1.2895348837209302</v>
      </c>
      <c r="P57">
        <f t="shared" si="1"/>
        <v>128.94999999999999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1.0726249999999999</v>
      </c>
      <c r="P58">
        <f t="shared" si="1"/>
        <v>49.32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1.0189999999999999</v>
      </c>
      <c r="P59">
        <f t="shared" si="1"/>
        <v>221.52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1.0290999999999999</v>
      </c>
      <c r="P60">
        <f t="shared" si="1"/>
        <v>137.21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1.0012570000000001</v>
      </c>
      <c r="P61">
        <f t="shared" si="1"/>
        <v>606.82000000000005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1.0329622222222221</v>
      </c>
      <c r="P62">
        <f t="shared" si="1"/>
        <v>43.04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1.4830000000000001</v>
      </c>
      <c r="P63">
        <f t="shared" si="1"/>
        <v>322.39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1.5473333333333332</v>
      </c>
      <c r="P64">
        <f t="shared" si="1"/>
        <v>96.71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1.1351849999999999</v>
      </c>
      <c r="P65">
        <f t="shared" si="1"/>
        <v>35.47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1.7333333333333334</v>
      </c>
      <c r="P66">
        <f t="shared" si="1"/>
        <v>86.67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4">E67/D67</f>
        <v>1.0752857142857142</v>
      </c>
      <c r="P67">
        <f t="shared" ref="P67:P130" si="5">ROUND(E67/L67, 2)</f>
        <v>132.05000000000001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4"/>
        <v>1.1859999999999999</v>
      </c>
      <c r="P68">
        <f t="shared" si="5"/>
        <v>91.23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4"/>
        <v>1.2716666666666667</v>
      </c>
      <c r="P70">
        <f t="shared" si="5"/>
        <v>21.19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4"/>
        <v>1.109423</v>
      </c>
      <c r="P71">
        <f t="shared" si="5"/>
        <v>62.33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4"/>
        <v>1.272</v>
      </c>
      <c r="P72">
        <f t="shared" si="5"/>
        <v>37.409999999999997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4"/>
        <v>1.2394444444444443</v>
      </c>
      <c r="P73">
        <f t="shared" si="5"/>
        <v>69.72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4"/>
        <v>1.084090909090909</v>
      </c>
      <c r="P74">
        <f t="shared" si="5"/>
        <v>58.17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4"/>
        <v>1</v>
      </c>
      <c r="P7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4"/>
        <v>1.1293199999999999</v>
      </c>
      <c r="P76">
        <f t="shared" si="5"/>
        <v>19.47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4"/>
        <v>1.1542857142857144</v>
      </c>
      <c r="P77">
        <f t="shared" si="5"/>
        <v>85.96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4"/>
        <v>1.5333333333333334</v>
      </c>
      <c r="P78">
        <f t="shared" si="5"/>
        <v>30.67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4"/>
        <v>3.9249999999999998</v>
      </c>
      <c r="P79">
        <f t="shared" si="5"/>
        <v>60.38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4"/>
        <v>27.02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4"/>
        <v>1.27</v>
      </c>
      <c r="P81">
        <f t="shared" si="5"/>
        <v>40.270000000000003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4"/>
        <v>1.0725</v>
      </c>
      <c r="P82">
        <f t="shared" si="5"/>
        <v>273.83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4"/>
        <v>1.98</v>
      </c>
      <c r="P83">
        <f t="shared" si="5"/>
        <v>53.04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4"/>
        <v>1.0001249999999999</v>
      </c>
      <c r="P84">
        <f t="shared" si="5"/>
        <v>40.01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4"/>
        <v>1.0249999999999999</v>
      </c>
      <c r="P85">
        <f t="shared" si="5"/>
        <v>15.77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4"/>
        <v>1</v>
      </c>
      <c r="P86">
        <f t="shared" si="5"/>
        <v>71.430000000000007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4"/>
        <v>1.2549999999999999</v>
      </c>
      <c r="P87">
        <f t="shared" si="5"/>
        <v>71.709999999999994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4"/>
        <v>1.0646666666666667</v>
      </c>
      <c r="P88">
        <f t="shared" si="5"/>
        <v>375.76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4"/>
        <v>1.046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4"/>
        <v>1.1506666666666667</v>
      </c>
      <c r="P91">
        <f t="shared" si="5"/>
        <v>123.29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4"/>
        <v>1.004</v>
      </c>
      <c r="P92">
        <f t="shared" si="5"/>
        <v>31.38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4"/>
        <v>1.2</v>
      </c>
      <c r="P93">
        <f t="shared" si="5"/>
        <v>78.260000000000005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4"/>
        <v>1.052</v>
      </c>
      <c r="P94">
        <f t="shared" si="5"/>
        <v>122.33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4"/>
        <v>1.1060000000000001</v>
      </c>
      <c r="P95">
        <f t="shared" si="5"/>
        <v>73.73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4"/>
        <v>1.04</v>
      </c>
      <c r="P96">
        <f t="shared" si="5"/>
        <v>21.67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4"/>
        <v>1.3142857142857143</v>
      </c>
      <c r="P97">
        <f t="shared" si="5"/>
        <v>21.9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4"/>
        <v>1.1466666666666667</v>
      </c>
      <c r="P98">
        <f t="shared" si="5"/>
        <v>50.59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4"/>
        <v>1.0625</v>
      </c>
      <c r="P99">
        <f t="shared" si="5"/>
        <v>53.13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4"/>
        <v>1.0625</v>
      </c>
      <c r="P100">
        <f t="shared" si="5"/>
        <v>56.67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4"/>
        <v>1.0601933333333333</v>
      </c>
      <c r="P101">
        <f t="shared" si="5"/>
        <v>40.78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4"/>
        <v>1</v>
      </c>
      <c r="P102">
        <f t="shared" si="5"/>
        <v>192.31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4"/>
        <v>1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4"/>
        <v>1.2775000000000001</v>
      </c>
      <c r="P104">
        <f t="shared" si="5"/>
        <v>117.92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4"/>
        <v>1.0515384615384615</v>
      </c>
      <c r="P105">
        <f t="shared" si="5"/>
        <v>27.9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4"/>
        <v>1.2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4"/>
        <v>1.074090909090909</v>
      </c>
      <c r="P107">
        <f t="shared" si="5"/>
        <v>39.380000000000003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4"/>
        <v>1.0049999999999999</v>
      </c>
      <c r="P108">
        <f t="shared" si="5"/>
        <v>186.11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4"/>
        <v>1.0246666666666666</v>
      </c>
      <c r="P109">
        <f t="shared" si="5"/>
        <v>111.38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4"/>
        <v>2.4666666666666668</v>
      </c>
      <c r="P110">
        <f t="shared" si="5"/>
        <v>78.72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4"/>
        <v>2.1949999999999998</v>
      </c>
      <c r="P111">
        <f t="shared" si="5"/>
        <v>46.7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4"/>
        <v>1.3076923076923077</v>
      </c>
      <c r="P112">
        <f t="shared" si="5"/>
        <v>65.38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4"/>
        <v>1.5457142857142858</v>
      </c>
      <c r="P113">
        <f t="shared" si="5"/>
        <v>102.08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4"/>
        <v>1.04</v>
      </c>
      <c r="P114">
        <f t="shared" si="5"/>
        <v>64.2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4"/>
        <v>1.41</v>
      </c>
      <c r="P115">
        <f t="shared" si="5"/>
        <v>90.38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4"/>
        <v>1.0333333333333334</v>
      </c>
      <c r="P116">
        <f t="shared" si="5"/>
        <v>88.57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4"/>
        <v>1.4044444444444444</v>
      </c>
      <c r="P117">
        <f t="shared" si="5"/>
        <v>28.73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4"/>
        <v>1.1365714285714286</v>
      </c>
      <c r="P118">
        <f t="shared" si="5"/>
        <v>69.790000000000006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4"/>
        <v>1.0049377777777779</v>
      </c>
      <c r="P119">
        <f t="shared" si="5"/>
        <v>167.49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4"/>
        <v>1.1303159999999999</v>
      </c>
      <c r="P120">
        <f t="shared" si="5"/>
        <v>144.91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4"/>
        <v>1.0455692307692308</v>
      </c>
      <c r="P121">
        <f t="shared" si="5"/>
        <v>91.84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4"/>
        <v>2.7454545454545453E-3</v>
      </c>
      <c r="P125">
        <f t="shared" si="5"/>
        <v>25.17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4"/>
        <v>0.14000000000000001</v>
      </c>
      <c r="P127">
        <f t="shared" si="5"/>
        <v>11.67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4"/>
        <v>5.5480000000000002E-2</v>
      </c>
      <c r="P128">
        <f t="shared" si="5"/>
        <v>106.69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4"/>
        <v>1.8669999999999999E-2</v>
      </c>
      <c r="P130">
        <f t="shared" si="5"/>
        <v>311.17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8">E131/D131</f>
        <v>0</v>
      </c>
      <c r="P131" t="e">
        <f t="shared" ref="P131:P194" si="9">ROUND(E131/L131, 2)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8"/>
        <v>9.5687499999999995E-2</v>
      </c>
      <c r="P134">
        <f t="shared" si="9"/>
        <v>94.51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8"/>
        <v>3.1413333333333335E-2</v>
      </c>
      <c r="P140">
        <f t="shared" si="9"/>
        <v>81.239999999999995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8"/>
        <v>1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8"/>
        <v>0.10775</v>
      </c>
      <c r="P143">
        <f t="shared" si="9"/>
        <v>46.18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8"/>
        <v>0.27600000000000002</v>
      </c>
      <c r="P146">
        <f t="shared" si="9"/>
        <v>55.95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8"/>
        <v>7.5111111111111115E-2</v>
      </c>
      <c r="P147">
        <f t="shared" si="9"/>
        <v>37.56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8"/>
        <v>5.7499999999999999E-3</v>
      </c>
      <c r="P148">
        <f t="shared" si="9"/>
        <v>38.33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8"/>
        <v>9.1999999999999998E-3</v>
      </c>
      <c r="P151">
        <f t="shared" si="9"/>
        <v>15.33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8"/>
        <v>0.23163076923076922</v>
      </c>
      <c r="P152">
        <f t="shared" si="9"/>
        <v>449.43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8"/>
        <v>2.6666666666666668E-2</v>
      </c>
      <c r="P156">
        <f t="shared" si="9"/>
        <v>13.33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8"/>
        <v>1E-4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8"/>
        <v>5.3333333333333332E-3</v>
      </c>
      <c r="P166">
        <f t="shared" si="9"/>
        <v>91.43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8"/>
        <v>0.6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8"/>
        <v>1E-4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8"/>
        <v>4.0625000000000001E-2</v>
      </c>
      <c r="P170">
        <f t="shared" si="9"/>
        <v>108.33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8"/>
        <v>0.224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8"/>
        <v>6.4850000000000005E-2</v>
      </c>
      <c r="P177">
        <f t="shared" si="9"/>
        <v>49.88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8"/>
        <v>0.4</v>
      </c>
      <c r="P179">
        <f t="shared" si="9"/>
        <v>25.71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8"/>
        <v>0.2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8"/>
        <v>0.33416666666666667</v>
      </c>
      <c r="P182">
        <f t="shared" si="9"/>
        <v>30.85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8"/>
        <v>0.16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8"/>
        <v>0.05</v>
      </c>
      <c r="P193">
        <f t="shared" si="9"/>
        <v>83.33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8"/>
        <v>1.7E-5</v>
      </c>
      <c r="P194">
        <f t="shared" si="9"/>
        <v>5.67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2">E195/D195</f>
        <v>0</v>
      </c>
      <c r="P195" t="e">
        <f t="shared" ref="P195:P258" si="13">ROUND(E195/L195, 2)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2"/>
        <v>0.41857142857142859</v>
      </c>
      <c r="P198">
        <f t="shared" si="13"/>
        <v>77.11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2"/>
        <v>0.26192500000000002</v>
      </c>
      <c r="P202">
        <f t="shared" si="13"/>
        <v>87.31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2"/>
        <v>0.58461538461538465</v>
      </c>
      <c r="P203">
        <f t="shared" si="13"/>
        <v>54.29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2"/>
        <v>0.50721666666666665</v>
      </c>
      <c r="P206">
        <f t="shared" si="13"/>
        <v>117.68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2"/>
        <v>0.16250000000000001</v>
      </c>
      <c r="P207">
        <f t="shared" si="13"/>
        <v>76.47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2"/>
        <v>0.15214285714285714</v>
      </c>
      <c r="P209">
        <f t="shared" si="13"/>
        <v>163.85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2"/>
        <v>0.2525</v>
      </c>
      <c r="P212">
        <f t="shared" si="13"/>
        <v>91.82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2"/>
        <v>0.44600000000000001</v>
      </c>
      <c r="P213">
        <f t="shared" si="13"/>
        <v>185.83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2"/>
        <v>0.55698440000000005</v>
      </c>
      <c r="P218">
        <f t="shared" si="13"/>
        <v>331.54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2"/>
        <v>0.11942999999999999</v>
      </c>
      <c r="P219">
        <f t="shared" si="13"/>
        <v>314.29000000000002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2"/>
        <v>0.17630000000000001</v>
      </c>
      <c r="P221">
        <f t="shared" si="13"/>
        <v>115.99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2"/>
        <v>2.75E-2</v>
      </c>
      <c r="P234">
        <f t="shared" si="13"/>
        <v>15.71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2"/>
        <v>1.0763413333333334</v>
      </c>
      <c r="P242">
        <f t="shared" si="13"/>
        <v>117.85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2"/>
        <v>1.1263736263736264</v>
      </c>
      <c r="P243">
        <f t="shared" si="13"/>
        <v>109.04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2"/>
        <v>1.1346153846153846</v>
      </c>
      <c r="P244">
        <f t="shared" si="13"/>
        <v>73.02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2"/>
        <v>1.0259199999999999</v>
      </c>
      <c r="P245">
        <f t="shared" si="13"/>
        <v>78.2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2"/>
        <v>1.1375714285714287</v>
      </c>
      <c r="P246">
        <f t="shared" si="13"/>
        <v>47.4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2"/>
        <v>1.0371999999999999</v>
      </c>
      <c r="P247">
        <f t="shared" si="13"/>
        <v>54.02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2"/>
        <v>3.0546000000000002</v>
      </c>
      <c r="P248">
        <f t="shared" si="13"/>
        <v>68.489999999999995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2"/>
        <v>1.341</v>
      </c>
      <c r="P249">
        <f t="shared" si="13"/>
        <v>108.15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2"/>
        <v>1.0133294117647058</v>
      </c>
      <c r="P250">
        <f t="shared" si="13"/>
        <v>589.95000000000005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2"/>
        <v>1.1292</v>
      </c>
      <c r="P251">
        <f t="shared" si="13"/>
        <v>48.05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2"/>
        <v>1.0558333333333334</v>
      </c>
      <c r="P252">
        <f t="shared" si="13"/>
        <v>72.48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2"/>
        <v>1.2557142857142858</v>
      </c>
      <c r="P253">
        <f t="shared" si="13"/>
        <v>57.08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2"/>
        <v>1.8455999999999999</v>
      </c>
      <c r="P254">
        <f t="shared" si="13"/>
        <v>85.44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2"/>
        <v>1.0073333333333334</v>
      </c>
      <c r="P255">
        <f t="shared" si="13"/>
        <v>215.86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2"/>
        <v>1.1694724999999999</v>
      </c>
      <c r="P256">
        <f t="shared" si="13"/>
        <v>89.39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2"/>
        <v>1.0673325</v>
      </c>
      <c r="P257">
        <f t="shared" si="13"/>
        <v>45.42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2"/>
        <v>1.391</v>
      </c>
      <c r="P258">
        <f t="shared" si="13"/>
        <v>65.760000000000005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6">E259/D259</f>
        <v>1.0672648571428571</v>
      </c>
      <c r="P259">
        <f t="shared" ref="P259:P262" si="17">ROUND(E259/L259, 2)</f>
        <v>66.7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6"/>
        <v>1.9114</v>
      </c>
      <c r="P260">
        <f t="shared" si="17"/>
        <v>83.35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6"/>
        <v>1.3193789333333332</v>
      </c>
      <c r="P261">
        <f t="shared" si="17"/>
        <v>105.05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6"/>
        <v>1.0640000000000001</v>
      </c>
      <c r="P262">
        <f t="shared" si="17"/>
        <v>120.91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6"/>
        <v>1.0740000000000001</v>
      </c>
      <c r="P263">
        <f>ROUND(E2/L2, 0)</f>
        <v>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6"/>
        <v>2.4</v>
      </c>
      <c r="P264">
        <f t="shared" ref="P264:P327" si="20">ROUND(E3/L3, 0)</f>
        <v>185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6"/>
        <v>1.1808107999999999</v>
      </c>
      <c r="P265">
        <f t="shared" si="20"/>
        <v>15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6"/>
        <v>1.1819999999999999</v>
      </c>
      <c r="P266">
        <f t="shared" si="20"/>
        <v>69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6"/>
        <v>1.111</v>
      </c>
      <c r="P267">
        <f t="shared" si="20"/>
        <v>191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6"/>
        <v>1.4550000000000001</v>
      </c>
      <c r="P268">
        <f t="shared" si="20"/>
        <v>93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6"/>
        <v>1.3162883248730965</v>
      </c>
      <c r="P269">
        <f t="shared" si="20"/>
        <v>147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6"/>
        <v>1.1140000000000001</v>
      </c>
      <c r="P270">
        <f t="shared" si="20"/>
        <v>160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6"/>
        <v>1.4723377</v>
      </c>
      <c r="P271">
        <f t="shared" si="20"/>
        <v>292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6"/>
        <v>1.5260869565217392</v>
      </c>
      <c r="P272">
        <f t="shared" si="20"/>
        <v>31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6"/>
        <v>1.0468</v>
      </c>
      <c r="P273">
        <f t="shared" si="20"/>
        <v>159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6"/>
        <v>1.7743366666666667</v>
      </c>
      <c r="P274">
        <f t="shared" si="20"/>
        <v>80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6"/>
        <v>1.077758</v>
      </c>
      <c r="P275">
        <f t="shared" si="20"/>
        <v>60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6"/>
        <v>1.56</v>
      </c>
      <c r="P276">
        <f t="shared" si="20"/>
        <v>110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6"/>
        <v>1.08395</v>
      </c>
      <c r="P277">
        <f t="shared" si="20"/>
        <v>148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6"/>
        <v>1.476</v>
      </c>
      <c r="P278">
        <f t="shared" si="20"/>
        <v>22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6"/>
        <v>1.1038153846153846</v>
      </c>
      <c r="P279">
        <f t="shared" si="20"/>
        <v>172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6"/>
        <v>1.5034814814814814</v>
      </c>
      <c r="P280">
        <f t="shared" si="20"/>
        <v>42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6"/>
        <v>1.5731829411764706</v>
      </c>
      <c r="P281">
        <f t="shared" si="20"/>
        <v>93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6"/>
        <v>1.5614399999999999</v>
      </c>
      <c r="P282">
        <f t="shared" si="20"/>
        <v>56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6"/>
        <v>1.2058763636363636</v>
      </c>
      <c r="P283">
        <f t="shared" si="20"/>
        <v>80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6"/>
        <v>1.0118888888888888</v>
      </c>
      <c r="P284">
        <f t="shared" si="20"/>
        <v>200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6"/>
        <v>1.142725</v>
      </c>
      <c r="P285">
        <f t="shared" si="20"/>
        <v>51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6"/>
        <v>1.0462615</v>
      </c>
      <c r="P286">
        <f t="shared" si="20"/>
        <v>103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6"/>
        <v>2.2882507142857142</v>
      </c>
      <c r="P287">
        <f t="shared" si="20"/>
        <v>66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6"/>
        <v>1.0915333333333332</v>
      </c>
      <c r="P288">
        <f t="shared" si="20"/>
        <v>57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6"/>
        <v>1.7629999999999999</v>
      </c>
      <c r="P289">
        <f t="shared" si="20"/>
        <v>102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6"/>
        <v>1.0321061999999999</v>
      </c>
      <c r="P290">
        <f t="shared" si="20"/>
        <v>149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6"/>
        <v>1.0482</v>
      </c>
      <c r="P291">
        <f t="shared" si="20"/>
        <v>170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6"/>
        <v>1.0668444444444445</v>
      </c>
      <c r="P292">
        <f t="shared" si="20"/>
        <v>32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6"/>
        <v>1.2001999999999999</v>
      </c>
      <c r="P293">
        <f t="shared" si="20"/>
        <v>76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6"/>
        <v>1.0150693333333334</v>
      </c>
      <c r="P294">
        <f t="shared" si="20"/>
        <v>13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6"/>
        <v>1.0138461538461538</v>
      </c>
      <c r="P295">
        <f t="shared" si="20"/>
        <v>320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6"/>
        <v>1</v>
      </c>
      <c r="P296">
        <f t="shared" si="20"/>
        <v>84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6"/>
        <v>1.3310911999999999</v>
      </c>
      <c r="P297">
        <f t="shared" si="20"/>
        <v>50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6"/>
        <v>1.187262</v>
      </c>
      <c r="P298">
        <f t="shared" si="20"/>
        <v>59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6"/>
        <v>1.0064</v>
      </c>
      <c r="P299">
        <f t="shared" si="20"/>
        <v>194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6"/>
        <v>1.089324126984127</v>
      </c>
      <c r="P300">
        <f t="shared" si="20"/>
        <v>160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6"/>
        <v>1.789525</v>
      </c>
      <c r="P301">
        <f t="shared" si="20"/>
        <v>42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6"/>
        <v>1.0172264</v>
      </c>
      <c r="P302">
        <f t="shared" si="20"/>
        <v>151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6"/>
        <v>1.1873499999999999</v>
      </c>
      <c r="P303">
        <f t="shared" si="20"/>
        <v>127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6"/>
        <v>1.0045999999999999</v>
      </c>
      <c r="P304">
        <f t="shared" si="20"/>
        <v>105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6"/>
        <v>1.3746666666666667</v>
      </c>
      <c r="P305">
        <f t="shared" si="20"/>
        <v>118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6"/>
        <v>2.3164705882352941</v>
      </c>
      <c r="P306">
        <f t="shared" si="20"/>
        <v>117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6"/>
        <v>1.3033333333333332</v>
      </c>
      <c r="P307">
        <f t="shared" si="20"/>
        <v>133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6"/>
        <v>2.9289999999999998</v>
      </c>
      <c r="P308">
        <f t="shared" si="20"/>
        <v>98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6"/>
        <v>1.1131818181818183</v>
      </c>
      <c r="P309">
        <f t="shared" si="20"/>
        <v>194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6"/>
        <v>1.0556666666666668</v>
      </c>
      <c r="P310">
        <f t="shared" si="20"/>
        <v>77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6"/>
        <v>1.1894444444444445</v>
      </c>
      <c r="P311">
        <f t="shared" si="20"/>
        <v>57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6"/>
        <v>1.04129</v>
      </c>
      <c r="P312">
        <f t="shared" si="20"/>
        <v>138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6"/>
        <v>1.0410165</v>
      </c>
      <c r="P313">
        <f t="shared" si="20"/>
        <v>27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6"/>
        <v>1.1187499999999999</v>
      </c>
      <c r="P314">
        <f t="shared" si="20"/>
        <v>118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6"/>
        <v>1.0473529411764706</v>
      </c>
      <c r="P315">
        <f t="shared" si="20"/>
        <v>223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6"/>
        <v>3.8515000000000001</v>
      </c>
      <c r="P316">
        <f t="shared" si="20"/>
        <v>28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6"/>
        <v>1.01248</v>
      </c>
      <c r="P317">
        <f t="shared" si="20"/>
        <v>194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6"/>
        <v>1.1377333333333333</v>
      </c>
      <c r="P318">
        <f t="shared" si="20"/>
        <v>129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6"/>
        <v>1.0080333333333333</v>
      </c>
      <c r="P319">
        <f t="shared" si="20"/>
        <v>49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6"/>
        <v>2.8332000000000002</v>
      </c>
      <c r="P320">
        <f t="shared" si="20"/>
        <v>222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6"/>
        <v>1.1268</v>
      </c>
      <c r="P321">
        <f t="shared" si="20"/>
        <v>137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6"/>
        <v>1.0658000000000001</v>
      </c>
      <c r="P322">
        <f t="shared" si="20"/>
        <v>607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1">E323/D323</f>
        <v>1.0266285714285714</v>
      </c>
      <c r="P323">
        <f t="shared" si="20"/>
        <v>43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1"/>
        <v>1.0791200000000001</v>
      </c>
      <c r="P324">
        <f t="shared" si="20"/>
        <v>322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1"/>
        <v>1.2307407407407407</v>
      </c>
      <c r="P325">
        <f t="shared" si="20"/>
        <v>97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1"/>
        <v>1.016</v>
      </c>
      <c r="P326">
        <f t="shared" si="20"/>
        <v>35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1"/>
        <v>1.04396</v>
      </c>
      <c r="P327">
        <f t="shared" si="20"/>
        <v>87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1"/>
        <v>1.1292973333333334</v>
      </c>
      <c r="P328">
        <f t="shared" ref="P328:P391" si="24">ROUND(E67/L67, 0)</f>
        <v>132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1"/>
        <v>1.3640000000000001</v>
      </c>
      <c r="P329">
        <f t="shared" si="24"/>
        <v>91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1"/>
        <v>1.036144</v>
      </c>
      <c r="P330">
        <f t="shared" si="24"/>
        <v>116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1"/>
        <v>1.0549999999999999</v>
      </c>
      <c r="P331">
        <f t="shared" si="24"/>
        <v>21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1"/>
        <v>1.0182857142857142</v>
      </c>
      <c r="P332">
        <f t="shared" si="24"/>
        <v>62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1"/>
        <v>1.0660499999999999</v>
      </c>
      <c r="P333">
        <f t="shared" si="24"/>
        <v>37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1"/>
        <v>1.13015</v>
      </c>
      <c r="P334">
        <f t="shared" si="24"/>
        <v>70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1"/>
        <v>1.252275</v>
      </c>
      <c r="P335">
        <f t="shared" si="24"/>
        <v>58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1"/>
        <v>1.0119</v>
      </c>
      <c r="P336">
        <f t="shared" si="24"/>
        <v>50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1"/>
        <v>1.0276470588235294</v>
      </c>
      <c r="P337">
        <f t="shared" si="24"/>
        <v>19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1"/>
        <v>1.1683911999999999</v>
      </c>
      <c r="P338">
        <f t="shared" si="24"/>
        <v>86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1"/>
        <v>1.0116833333333335</v>
      </c>
      <c r="P339">
        <f t="shared" si="24"/>
        <v>31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1"/>
        <v>1.1013360000000001</v>
      </c>
      <c r="P340">
        <f t="shared" si="24"/>
        <v>60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1"/>
        <v>1.0808333333333333</v>
      </c>
      <c r="P341">
        <f t="shared" si="24"/>
        <v>39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1"/>
        <v>1.2502285714285715</v>
      </c>
      <c r="P342">
        <f t="shared" si="24"/>
        <v>40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1"/>
        <v>1.0671428571428572</v>
      </c>
      <c r="P343">
        <f t="shared" si="24"/>
        <v>274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1"/>
        <v>1.0036639999999999</v>
      </c>
      <c r="P344">
        <f t="shared" si="24"/>
        <v>53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1"/>
        <v>1.0202863333333334</v>
      </c>
      <c r="P345">
        <f t="shared" si="24"/>
        <v>40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1"/>
        <v>1.0208358208955224</v>
      </c>
      <c r="P346">
        <f t="shared" si="24"/>
        <v>16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1"/>
        <v>1.2327586206896552</v>
      </c>
      <c r="P347">
        <f t="shared" si="24"/>
        <v>71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1"/>
        <v>1.7028880000000002</v>
      </c>
      <c r="P348">
        <f t="shared" si="24"/>
        <v>72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1"/>
        <v>1.1159049999999999</v>
      </c>
      <c r="P349">
        <f t="shared" si="24"/>
        <v>376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1"/>
        <v>1.03</v>
      </c>
      <c r="P350">
        <f t="shared" si="24"/>
        <v>105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1"/>
        <v>1.0663570159857905</v>
      </c>
      <c r="P351">
        <f t="shared" si="24"/>
        <v>60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1"/>
        <v>1.1476</v>
      </c>
      <c r="P352">
        <f t="shared" si="24"/>
        <v>123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1"/>
        <v>1.2734117647058822</v>
      </c>
      <c r="P353">
        <f t="shared" si="24"/>
        <v>31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1"/>
        <v>1.1656</v>
      </c>
      <c r="P354">
        <f t="shared" si="24"/>
        <v>78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1"/>
        <v>1.0861819426615318</v>
      </c>
      <c r="P355">
        <f t="shared" si="24"/>
        <v>122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1"/>
        <v>1.0394285714285714</v>
      </c>
      <c r="P356">
        <f t="shared" si="24"/>
        <v>74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1"/>
        <v>1.1625714285714286</v>
      </c>
      <c r="P357">
        <f t="shared" si="24"/>
        <v>22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1"/>
        <v>1.0269239999999999</v>
      </c>
      <c r="P358">
        <f t="shared" si="24"/>
        <v>22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1"/>
        <v>1.74</v>
      </c>
      <c r="P359">
        <f t="shared" si="24"/>
        <v>51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1"/>
        <v>1.03088</v>
      </c>
      <c r="P360">
        <f t="shared" si="24"/>
        <v>53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1"/>
        <v>1.0485537190082646</v>
      </c>
      <c r="P361">
        <f t="shared" si="24"/>
        <v>57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1"/>
        <v>1.0137499999999999</v>
      </c>
      <c r="P362">
        <f t="shared" si="24"/>
        <v>41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1"/>
        <v>1.1107699999999998</v>
      </c>
      <c r="P363">
        <f t="shared" si="24"/>
        <v>192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1"/>
        <v>1.2415933781686497</v>
      </c>
      <c r="P364">
        <f t="shared" si="24"/>
        <v>100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1"/>
        <v>1.0133333333333334</v>
      </c>
      <c r="P365">
        <f t="shared" si="24"/>
        <v>118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1"/>
        <v>1.1016142857142857</v>
      </c>
      <c r="P366">
        <f t="shared" si="24"/>
        <v>28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1"/>
        <v>1.0397333333333334</v>
      </c>
      <c r="P367">
        <f t="shared" si="24"/>
        <v>60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1"/>
        <v>1.013157894736842</v>
      </c>
      <c r="P368">
        <f t="shared" si="24"/>
        <v>39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1"/>
        <v>1.033501</v>
      </c>
      <c r="P369">
        <f t="shared" si="24"/>
        <v>186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1"/>
        <v>1.04112</v>
      </c>
      <c r="P370">
        <f t="shared" si="24"/>
        <v>111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1"/>
        <v>1.1015569230769231</v>
      </c>
      <c r="P371">
        <f t="shared" si="24"/>
        <v>79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1"/>
        <v>1.2202</v>
      </c>
      <c r="P372">
        <f t="shared" si="24"/>
        <v>47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1"/>
        <v>1.1416866666666667</v>
      </c>
      <c r="P373">
        <f t="shared" si="24"/>
        <v>65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1"/>
        <v>1.2533333333333334</v>
      </c>
      <c r="P374">
        <f t="shared" si="24"/>
        <v>102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1"/>
        <v>1.0666666666666667</v>
      </c>
      <c r="P375">
        <f t="shared" si="24"/>
        <v>64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1"/>
        <v>1.3065</v>
      </c>
      <c r="P376">
        <f t="shared" si="24"/>
        <v>90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1"/>
        <v>1.2</v>
      </c>
      <c r="P377">
        <f t="shared" si="24"/>
        <v>89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1"/>
        <v>1.0595918367346939</v>
      </c>
      <c r="P378">
        <f t="shared" si="24"/>
        <v>29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1"/>
        <v>1.1439999999999999</v>
      </c>
      <c r="P379">
        <f t="shared" si="24"/>
        <v>70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1"/>
        <v>1.1176666666666666</v>
      </c>
      <c r="P380">
        <f t="shared" si="24"/>
        <v>167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1"/>
        <v>1.1608000000000001</v>
      </c>
      <c r="P381">
        <f t="shared" si="24"/>
        <v>145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1"/>
        <v>1.415</v>
      </c>
      <c r="P382">
        <f t="shared" si="24"/>
        <v>92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1"/>
        <v>1.0472999999999999</v>
      </c>
      <c r="P383">
        <f t="shared" si="24"/>
        <v>10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1"/>
        <v>2.5583333333333331</v>
      </c>
      <c r="P384">
        <f t="shared" si="24"/>
        <v>1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1"/>
        <v>2.0670670670670672</v>
      </c>
      <c r="P385" t="e">
        <f t="shared" si="24"/>
        <v>#DIV/0!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1"/>
        <v>1.1210500000000001</v>
      </c>
      <c r="P386">
        <f t="shared" si="24"/>
        <v>25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5">E387/D387</f>
        <v>1.05982</v>
      </c>
      <c r="P387" t="e">
        <f t="shared" si="24"/>
        <v>#DIV/0!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5"/>
        <v>1.0016666666666667</v>
      </c>
      <c r="P388">
        <f t="shared" si="24"/>
        <v>12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5"/>
        <v>2.1398947368421051</v>
      </c>
      <c r="P389">
        <f t="shared" si="24"/>
        <v>107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5"/>
        <v>1.2616000000000001</v>
      </c>
      <c r="P390">
        <f t="shared" si="24"/>
        <v>48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5"/>
        <v>1.8153547058823529</v>
      </c>
      <c r="P391">
        <f t="shared" si="24"/>
        <v>311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5"/>
        <v>1</v>
      </c>
      <c r="P392" t="e">
        <f t="shared" ref="P392:P455" si="28">ROUND(E131/L131, 0)</f>
        <v>#DIV/0!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5"/>
        <v>1.0061</v>
      </c>
      <c r="P393" t="e">
        <f t="shared" si="28"/>
        <v>#DIV/0!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5"/>
        <v>1.009027027027027</v>
      </c>
      <c r="P394" t="e">
        <f t="shared" si="28"/>
        <v>#DIV/0!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5"/>
        <v>1.10446</v>
      </c>
      <c r="P395">
        <f t="shared" si="28"/>
        <v>95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5"/>
        <v>1.118936170212766</v>
      </c>
      <c r="P396" t="e">
        <f t="shared" si="28"/>
        <v>#DIV/0!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5"/>
        <v>1.0804450000000001</v>
      </c>
      <c r="P397" t="e">
        <f t="shared" si="28"/>
        <v>#DIV/0!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5"/>
        <v>1.0666666666666667</v>
      </c>
      <c r="P398">
        <f t="shared" si="28"/>
        <v>81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5"/>
        <v>1.0390027322404372</v>
      </c>
      <c r="P399" t="e">
        <f t="shared" si="28"/>
        <v>#DIV/0!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5"/>
        <v>1.2516</v>
      </c>
      <c r="P400" t="e">
        <f t="shared" si="28"/>
        <v>#DIV/0!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5"/>
        <v>1.0680499999999999</v>
      </c>
      <c r="P401">
        <f t="shared" si="28"/>
        <v>81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5"/>
        <v>1.1230249999999999</v>
      </c>
      <c r="P402">
        <f t="shared" si="28"/>
        <v>500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5"/>
        <v>1.0381199999999999</v>
      </c>
      <c r="P403" t="e">
        <f t="shared" si="28"/>
        <v>#DIV/0!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5"/>
        <v>1.4165000000000001</v>
      </c>
      <c r="P404">
        <f t="shared" si="28"/>
        <v>46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5"/>
        <v>1.0526</v>
      </c>
      <c r="P405">
        <f t="shared" si="28"/>
        <v>10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5"/>
        <v>1.0309142857142857</v>
      </c>
      <c r="P406" t="e">
        <f t="shared" si="28"/>
        <v>#DIV/0!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5"/>
        <v>1.0765957446808512</v>
      </c>
      <c r="P407">
        <f t="shared" si="28"/>
        <v>56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5"/>
        <v>1.0770464285714285</v>
      </c>
      <c r="P408">
        <f t="shared" si="28"/>
        <v>38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5"/>
        <v>1.0155000000000001</v>
      </c>
      <c r="P409">
        <f t="shared" si="28"/>
        <v>38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5"/>
        <v>1.0143766666666667</v>
      </c>
      <c r="P410" t="e">
        <f t="shared" si="28"/>
        <v>#DIV/0!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5"/>
        <v>1.3680000000000001</v>
      </c>
      <c r="P411">
        <f t="shared" si="28"/>
        <v>20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5"/>
        <v>1.2829999999999999</v>
      </c>
      <c r="P412">
        <f t="shared" si="28"/>
        <v>15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5"/>
        <v>1.0105</v>
      </c>
      <c r="P413">
        <f t="shared" si="28"/>
        <v>449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5"/>
        <v>1.2684</v>
      </c>
      <c r="P414">
        <f t="shared" si="28"/>
        <v>28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5"/>
        <v>1.0508593749999999</v>
      </c>
      <c r="P415">
        <f t="shared" si="28"/>
        <v>15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5"/>
        <v>1.0285405405405406</v>
      </c>
      <c r="P416">
        <f t="shared" si="28"/>
        <v>36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5"/>
        <v>1.0214714285714286</v>
      </c>
      <c r="P417">
        <f t="shared" si="28"/>
        <v>13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5"/>
        <v>1.2021700000000002</v>
      </c>
      <c r="P418">
        <f t="shared" si="28"/>
        <v>20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5"/>
        <v>1.0024761904761905</v>
      </c>
      <c r="P419">
        <f t="shared" si="28"/>
        <v>119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5"/>
        <v>1.0063392857142857</v>
      </c>
      <c r="P420">
        <f t="shared" si="28"/>
        <v>4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5"/>
        <v>1.004375</v>
      </c>
      <c r="P421" t="e">
        <f t="shared" si="28"/>
        <v>#DIV/0!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5"/>
        <v>4.3939393939393936E-3</v>
      </c>
      <c r="P422">
        <f t="shared" si="28"/>
        <v>10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5"/>
        <v>2.0066666666666667E-2</v>
      </c>
      <c r="P423" t="e">
        <f t="shared" si="28"/>
        <v>#DIV/0!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5"/>
        <v>1.0749999999999999E-2</v>
      </c>
      <c r="P424">
        <f t="shared" si="28"/>
        <v>5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5"/>
        <v>7.6499999999999997E-3</v>
      </c>
      <c r="P425">
        <f t="shared" si="28"/>
        <v>44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5"/>
        <v>6.7966666666666675E-2</v>
      </c>
      <c r="P426" t="e">
        <f t="shared" si="28"/>
        <v>#DIV/0!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5"/>
        <v>1.2E-4</v>
      </c>
      <c r="P427">
        <f t="shared" si="28"/>
        <v>91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5"/>
        <v>1.3299999999999999E-2</v>
      </c>
      <c r="P428" t="e">
        <f t="shared" si="28"/>
        <v>#DIV/0!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5"/>
        <v>0</v>
      </c>
      <c r="P429">
        <f t="shared" si="28"/>
        <v>3000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5"/>
        <v>5.6333333333333332E-2</v>
      </c>
      <c r="P430">
        <f t="shared" si="28"/>
        <v>6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5"/>
        <v>0</v>
      </c>
      <c r="P431">
        <f t="shared" si="28"/>
        <v>108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5"/>
        <v>2.4E-2</v>
      </c>
      <c r="P432">
        <f t="shared" si="28"/>
        <v>56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5"/>
        <v>0.13833333333333334</v>
      </c>
      <c r="P433">
        <f t="shared" si="28"/>
        <v>33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5"/>
        <v>9.5000000000000001E-2</v>
      </c>
      <c r="P434">
        <f t="shared" si="28"/>
        <v>1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5"/>
        <v>0</v>
      </c>
      <c r="P435" t="e">
        <f t="shared" si="28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5"/>
        <v>0.05</v>
      </c>
      <c r="P436" t="e">
        <f t="shared" si="28"/>
        <v>#DIV/0!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5"/>
        <v>2.7272727272727273E-5</v>
      </c>
      <c r="P437" t="e">
        <f t="shared" si="28"/>
        <v>#DIV/0!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5"/>
        <v>0</v>
      </c>
      <c r="P438">
        <f t="shared" si="28"/>
        <v>50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5"/>
        <v>0</v>
      </c>
      <c r="P439" t="e">
        <f t="shared" si="28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5"/>
        <v>9.3799999999999994E-2</v>
      </c>
      <c r="P440">
        <f t="shared" si="28"/>
        <v>26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5"/>
        <v>0</v>
      </c>
      <c r="P441" t="e">
        <f t="shared" si="28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5"/>
        <v>1E-3</v>
      </c>
      <c r="P442">
        <f t="shared" si="28"/>
        <v>100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5"/>
        <v>0</v>
      </c>
      <c r="P443">
        <f t="shared" si="28"/>
        <v>31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5"/>
        <v>0.39358823529411763</v>
      </c>
      <c r="P444">
        <f t="shared" si="28"/>
        <v>181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5"/>
        <v>1E-3</v>
      </c>
      <c r="P445" t="e">
        <f t="shared" si="28"/>
        <v>#DIV/0!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5"/>
        <v>0.05</v>
      </c>
      <c r="P446">
        <f t="shared" si="28"/>
        <v>374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5"/>
        <v>3.3333333333333335E-5</v>
      </c>
      <c r="P447">
        <f t="shared" si="28"/>
        <v>26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5"/>
        <v>7.2952380952380949E-2</v>
      </c>
      <c r="P448">
        <f t="shared" si="28"/>
        <v>220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5"/>
        <v>1.6666666666666666E-4</v>
      </c>
      <c r="P449" t="e">
        <f t="shared" si="28"/>
        <v>#DIV/0!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5"/>
        <v>3.2804E-2</v>
      </c>
      <c r="P450">
        <f t="shared" si="28"/>
        <v>160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9">E451/D451</f>
        <v>2.2499999999999999E-2</v>
      </c>
      <c r="P451" t="e">
        <f t="shared" si="28"/>
        <v>#DIV/0!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9"/>
        <v>7.92E-3</v>
      </c>
      <c r="P452">
        <f t="shared" si="28"/>
        <v>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9"/>
        <v>0</v>
      </c>
      <c r="P453">
        <f t="shared" si="28"/>
        <v>50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9"/>
        <v>0.64</v>
      </c>
      <c r="P454">
        <f t="shared" si="28"/>
        <v>83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9"/>
        <v>2.740447957839262E-4</v>
      </c>
      <c r="P455">
        <f t="shared" si="28"/>
        <v>6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9"/>
        <v>8.2000000000000007E-3</v>
      </c>
      <c r="P456" t="e">
        <f t="shared" ref="P456:P519" si="32">ROUND(E195/L195, 0)</f>
        <v>#DIV/0!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9"/>
        <v>6.9230769230769226E-4</v>
      </c>
      <c r="P457">
        <f t="shared" si="32"/>
        <v>1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9"/>
        <v>6.8631863186318634E-3</v>
      </c>
      <c r="P458" t="e">
        <f t="shared" si="32"/>
        <v>#DIV/0!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9"/>
        <v>0</v>
      </c>
      <c r="P459">
        <f t="shared" si="32"/>
        <v>77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9"/>
        <v>8.2100000000000006E-2</v>
      </c>
      <c r="P460">
        <f t="shared" si="32"/>
        <v>33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9"/>
        <v>6.4102564102564103E-4</v>
      </c>
      <c r="P461">
        <f t="shared" si="32"/>
        <v>47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9"/>
        <v>2.9411764705882353E-3</v>
      </c>
      <c r="P462" t="e">
        <f t="shared" si="32"/>
        <v>#DIV/0!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9"/>
        <v>0</v>
      </c>
      <c r="P463">
        <f t="shared" si="32"/>
        <v>87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9"/>
        <v>0</v>
      </c>
      <c r="P464">
        <f t="shared" si="32"/>
        <v>54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9"/>
        <v>2.2727272727272728E-2</v>
      </c>
      <c r="P465" t="e">
        <f t="shared" si="32"/>
        <v>#DIV/0!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9"/>
        <v>9.9009900990099011E-4</v>
      </c>
      <c r="P466">
        <f t="shared" si="32"/>
        <v>93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9"/>
        <v>0.26953125</v>
      </c>
      <c r="P467">
        <f t="shared" si="32"/>
        <v>118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9"/>
        <v>7.6E-3</v>
      </c>
      <c r="P468">
        <f t="shared" si="32"/>
        <v>76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9"/>
        <v>0.21575</v>
      </c>
      <c r="P469" t="e">
        <f t="shared" si="32"/>
        <v>#DIV/0!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9"/>
        <v>0</v>
      </c>
      <c r="P470">
        <f t="shared" si="32"/>
        <v>164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9"/>
        <v>0</v>
      </c>
      <c r="P471" t="e">
        <f t="shared" si="32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9"/>
        <v>1.0200000000000001E-2</v>
      </c>
      <c r="P472" t="e">
        <f t="shared" si="32"/>
        <v>#DIV/0!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9"/>
        <v>0.11892727272727273</v>
      </c>
      <c r="P473">
        <f t="shared" si="32"/>
        <v>92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9"/>
        <v>0.17624999999999999</v>
      </c>
      <c r="P474">
        <f t="shared" si="32"/>
        <v>186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9"/>
        <v>2.87E-2</v>
      </c>
      <c r="P475">
        <f t="shared" si="32"/>
        <v>1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9"/>
        <v>3.0303030303030303E-4</v>
      </c>
      <c r="P476">
        <f t="shared" si="32"/>
        <v>20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9"/>
        <v>0</v>
      </c>
      <c r="P477">
        <f t="shared" si="32"/>
        <v>1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9"/>
        <v>2.2302681818181819E-2</v>
      </c>
      <c r="P478">
        <f t="shared" si="32"/>
        <v>10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9"/>
        <v>0</v>
      </c>
      <c r="P479">
        <f t="shared" si="32"/>
        <v>332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9"/>
        <v>0</v>
      </c>
      <c r="P480">
        <f t="shared" si="32"/>
        <v>314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9"/>
        <v>0.3256</v>
      </c>
      <c r="P481">
        <f t="shared" si="32"/>
        <v>100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9"/>
        <v>0.19409999999999999</v>
      </c>
      <c r="P482">
        <f t="shared" si="32"/>
        <v>116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9"/>
        <v>6.0999999999999999E-2</v>
      </c>
      <c r="P483">
        <f t="shared" si="32"/>
        <v>120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9"/>
        <v>1E-3</v>
      </c>
      <c r="P484" t="e">
        <f t="shared" si="32"/>
        <v>#DIV/0!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9"/>
        <v>0.502</v>
      </c>
      <c r="P485">
        <f t="shared" si="32"/>
        <v>65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9"/>
        <v>1.8625E-3</v>
      </c>
      <c r="P486" t="e">
        <f t="shared" si="32"/>
        <v>#DIV/0!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9"/>
        <v>0.21906971229845085</v>
      </c>
      <c r="P487" t="e">
        <f t="shared" si="32"/>
        <v>#DIV/0!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9"/>
        <v>9.0909090909090904E-5</v>
      </c>
      <c r="P488" t="e">
        <f t="shared" si="32"/>
        <v>#DIV/0!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9"/>
        <v>0</v>
      </c>
      <c r="P489">
        <f t="shared" si="32"/>
        <v>125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9"/>
        <v>0</v>
      </c>
      <c r="P490" t="e">
        <f t="shared" si="32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9"/>
        <v>2.8667813379201833E-3</v>
      </c>
      <c r="P491" t="e">
        <f t="shared" si="32"/>
        <v>#DIV/0!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9"/>
        <v>0</v>
      </c>
      <c r="P492" t="e">
        <f t="shared" si="32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9"/>
        <v>0</v>
      </c>
      <c r="P493">
        <f t="shared" si="32"/>
        <v>30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9"/>
        <v>0</v>
      </c>
      <c r="P494" t="e">
        <f t="shared" si="32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9"/>
        <v>0</v>
      </c>
      <c r="P495">
        <f t="shared" si="32"/>
        <v>16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9"/>
        <v>1.5499999999999999E-3</v>
      </c>
      <c r="P496" t="e">
        <f t="shared" si="32"/>
        <v>#DIV/0!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9"/>
        <v>0</v>
      </c>
      <c r="P497">
        <f t="shared" si="32"/>
        <v>80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9"/>
        <v>1.6666666666666667E-5</v>
      </c>
      <c r="P498" t="e">
        <f t="shared" si="32"/>
        <v>#DIV/0!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9"/>
        <v>6.6964285714285711E-3</v>
      </c>
      <c r="P499" t="e">
        <f t="shared" si="32"/>
        <v>#DIV/0!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9"/>
        <v>4.5985132395404561E-2</v>
      </c>
      <c r="P500">
        <f t="shared" si="32"/>
        <v>50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9"/>
        <v>9.5500000000000002E-2</v>
      </c>
      <c r="P501" t="e">
        <f t="shared" si="32"/>
        <v>#DIV/0!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9"/>
        <v>3.307692307692308E-2</v>
      </c>
      <c r="P502">
        <f t="shared" si="32"/>
        <v>50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9"/>
        <v>0</v>
      </c>
      <c r="P503">
        <f t="shared" si="32"/>
        <v>118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9"/>
        <v>1.15E-2</v>
      </c>
      <c r="P504">
        <f t="shared" si="32"/>
        <v>109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9"/>
        <v>1.7538461538461537E-2</v>
      </c>
      <c r="P505">
        <f t="shared" si="32"/>
        <v>73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9"/>
        <v>1.3673469387755101E-2</v>
      </c>
      <c r="P506">
        <f t="shared" si="32"/>
        <v>78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9"/>
        <v>4.3333333333333331E-3</v>
      </c>
      <c r="P507">
        <f t="shared" si="32"/>
        <v>47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9"/>
        <v>1.25E-3</v>
      </c>
      <c r="P508">
        <f t="shared" si="32"/>
        <v>54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9"/>
        <v>3.2000000000000001E-2</v>
      </c>
      <c r="P509">
        <f t="shared" si="32"/>
        <v>68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9"/>
        <v>8.0000000000000002E-3</v>
      </c>
      <c r="P510">
        <f t="shared" si="32"/>
        <v>108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9"/>
        <v>2E-3</v>
      </c>
      <c r="P511">
        <f t="shared" si="32"/>
        <v>590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9"/>
        <v>0</v>
      </c>
      <c r="P512">
        <f t="shared" si="32"/>
        <v>48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9"/>
        <v>0.03</v>
      </c>
      <c r="P513">
        <f t="shared" si="32"/>
        <v>72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9"/>
        <v>1.3749999999999999E-3</v>
      </c>
      <c r="P514">
        <f t="shared" si="32"/>
        <v>57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3">E515/D515</f>
        <v>0.13924</v>
      </c>
      <c r="P515">
        <f t="shared" si="32"/>
        <v>85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3"/>
        <v>3.3333333333333333E-2</v>
      </c>
      <c r="P516">
        <f t="shared" si="32"/>
        <v>216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3"/>
        <v>0.25413402061855672</v>
      </c>
      <c r="P517">
        <f t="shared" si="32"/>
        <v>89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3"/>
        <v>0</v>
      </c>
      <c r="P518">
        <f t="shared" si="32"/>
        <v>45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3"/>
        <v>1.3666666666666667E-2</v>
      </c>
      <c r="P519">
        <f t="shared" si="32"/>
        <v>66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3"/>
        <v>0</v>
      </c>
      <c r="P520">
        <f t="shared" ref="P520:P583" si="36">ROUND(E259/L259, 0)</f>
        <v>67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3"/>
        <v>0.22881426547787684</v>
      </c>
      <c r="P521">
        <f t="shared" si="36"/>
        <v>83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3"/>
        <v>1.0209999999999999</v>
      </c>
      <c r="P522">
        <f t="shared" si="36"/>
        <v>105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3"/>
        <v>1.0464</v>
      </c>
      <c r="P523">
        <f t="shared" si="36"/>
        <v>121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3"/>
        <v>1.1466666666666667</v>
      </c>
      <c r="P524">
        <f t="shared" si="36"/>
        <v>98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3"/>
        <v>1.206</v>
      </c>
      <c r="P525">
        <f t="shared" si="36"/>
        <v>41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3"/>
        <v>1.0867285714285715</v>
      </c>
      <c r="P526">
        <f t="shared" si="36"/>
        <v>31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3"/>
        <v>1</v>
      </c>
      <c r="P527">
        <f t="shared" si="36"/>
        <v>65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3"/>
        <v>1.1399999999999999</v>
      </c>
      <c r="P528">
        <f t="shared" si="36"/>
        <v>96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3"/>
        <v>1.0085</v>
      </c>
      <c r="P529">
        <f t="shared" si="36"/>
        <v>40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3"/>
        <v>1.1565217391304348</v>
      </c>
      <c r="P530">
        <f t="shared" si="36"/>
        <v>79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3"/>
        <v>1.3041666666666667</v>
      </c>
      <c r="P531">
        <f t="shared" si="36"/>
        <v>50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3"/>
        <v>1.0778267254038179</v>
      </c>
      <c r="P532">
        <f t="shared" si="36"/>
        <v>92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3"/>
        <v>1</v>
      </c>
      <c r="P533">
        <f t="shared" si="36"/>
        <v>58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3"/>
        <v>1.2324999999999999</v>
      </c>
      <c r="P534">
        <f t="shared" si="36"/>
        <v>109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3"/>
        <v>1.002</v>
      </c>
      <c r="P535">
        <f t="shared" si="36"/>
        <v>82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3"/>
        <v>1.0466666666666666</v>
      </c>
      <c r="P536">
        <f t="shared" si="36"/>
        <v>46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3"/>
        <v>1.0249999999999999</v>
      </c>
      <c r="P537">
        <f t="shared" si="36"/>
        <v>55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3"/>
        <v>1.1825757575757576</v>
      </c>
      <c r="P538">
        <f t="shared" si="36"/>
        <v>65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3"/>
        <v>1.2050000000000001</v>
      </c>
      <c r="P539">
        <f t="shared" si="36"/>
        <v>95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3"/>
        <v>3.0242</v>
      </c>
      <c r="P540">
        <f t="shared" si="36"/>
        <v>75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3"/>
        <v>1.00644</v>
      </c>
      <c r="P541">
        <f t="shared" si="36"/>
        <v>98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3"/>
        <v>6.666666666666667E-5</v>
      </c>
      <c r="P542">
        <f t="shared" si="36"/>
        <v>88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3"/>
        <v>5.5555555555555558E-3</v>
      </c>
      <c r="P543">
        <f t="shared" si="36"/>
        <v>55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3"/>
        <v>3.9999999999999998E-6</v>
      </c>
      <c r="P544">
        <f t="shared" si="36"/>
        <v>84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3"/>
        <v>3.1818181818181819E-3</v>
      </c>
      <c r="P545">
        <f t="shared" si="36"/>
        <v>254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3"/>
        <v>1.2E-2</v>
      </c>
      <c r="P546">
        <f t="shared" si="36"/>
        <v>102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3"/>
        <v>0.27383999999999997</v>
      </c>
      <c r="P547">
        <f t="shared" si="36"/>
        <v>55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3"/>
        <v>8.6666666666666663E-4</v>
      </c>
      <c r="P548">
        <f t="shared" si="36"/>
        <v>57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3"/>
        <v>0</v>
      </c>
      <c r="P549">
        <f t="shared" si="36"/>
        <v>121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3"/>
        <v>8.9999999999999998E-4</v>
      </c>
      <c r="P550">
        <f t="shared" si="36"/>
        <v>91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3"/>
        <v>2.7199999999999998E-2</v>
      </c>
      <c r="P551">
        <f t="shared" si="36"/>
        <v>115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3"/>
        <v>7.0000000000000001E-3</v>
      </c>
      <c r="P552">
        <f t="shared" si="36"/>
        <v>68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3"/>
        <v>5.0413333333333331E-2</v>
      </c>
      <c r="P553">
        <f t="shared" si="36"/>
        <v>29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3"/>
        <v>0</v>
      </c>
      <c r="P554">
        <f t="shared" si="36"/>
        <v>47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3"/>
        <v>4.9199999999999999E-3</v>
      </c>
      <c r="P555">
        <f t="shared" si="36"/>
        <v>154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3"/>
        <v>0.36589147286821705</v>
      </c>
      <c r="P556">
        <f t="shared" si="36"/>
        <v>201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3"/>
        <v>0</v>
      </c>
      <c r="P557">
        <f t="shared" si="36"/>
        <v>100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3"/>
        <v>2.5000000000000001E-2</v>
      </c>
      <c r="P558">
        <f t="shared" si="36"/>
        <v>100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3"/>
        <v>9.1066666666666674E-3</v>
      </c>
      <c r="P559">
        <f t="shared" si="36"/>
        <v>230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3"/>
        <v>0</v>
      </c>
      <c r="P560">
        <f t="shared" si="36"/>
        <v>142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3"/>
        <v>2.0833333333333335E-4</v>
      </c>
      <c r="P561">
        <f t="shared" si="36"/>
        <v>56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3"/>
        <v>1.2E-4</v>
      </c>
      <c r="P562">
        <f t="shared" si="36"/>
        <v>73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3"/>
        <v>3.6666666666666666E-3</v>
      </c>
      <c r="P563">
        <f t="shared" si="36"/>
        <v>85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3"/>
        <v>0</v>
      </c>
      <c r="P564">
        <f t="shared" si="36"/>
        <v>61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3"/>
        <v>9.0666666666666662E-4</v>
      </c>
      <c r="P565">
        <f t="shared" si="36"/>
        <v>93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3"/>
        <v>5.5555555555555558E-5</v>
      </c>
      <c r="P566">
        <f t="shared" si="36"/>
        <v>50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3"/>
        <v>0</v>
      </c>
      <c r="P567">
        <f t="shared" si="36"/>
        <v>106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3"/>
        <v>2.0000000000000001E-4</v>
      </c>
      <c r="P568">
        <f t="shared" si="36"/>
        <v>52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3"/>
        <v>0</v>
      </c>
      <c r="P569">
        <f t="shared" si="36"/>
        <v>37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3"/>
        <v>0.01</v>
      </c>
      <c r="P570">
        <f t="shared" si="36"/>
        <v>43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3"/>
        <v>8.0000000000000002E-3</v>
      </c>
      <c r="P571">
        <f t="shared" si="36"/>
        <v>63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3"/>
        <v>1.6705882352941177E-3</v>
      </c>
      <c r="P572">
        <f t="shared" si="36"/>
        <v>90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3"/>
        <v>4.2399999999999998E-3</v>
      </c>
      <c r="P573">
        <f t="shared" si="36"/>
        <v>29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3"/>
        <v>0</v>
      </c>
      <c r="P574">
        <f t="shared" si="36"/>
        <v>139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3"/>
        <v>3.892538925389254E-3</v>
      </c>
      <c r="P575">
        <f t="shared" si="36"/>
        <v>61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3"/>
        <v>7.1556350626118068E-3</v>
      </c>
      <c r="P576">
        <f t="shared" si="36"/>
        <v>80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3"/>
        <v>4.3166666666666666E-3</v>
      </c>
      <c r="P577">
        <f t="shared" si="36"/>
        <v>32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3"/>
        <v>1.2500000000000001E-5</v>
      </c>
      <c r="P578">
        <f t="shared" si="36"/>
        <v>201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7">E579/D579</f>
        <v>2E-3</v>
      </c>
      <c r="P579">
        <f t="shared" si="36"/>
        <v>108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7"/>
        <v>1.12E-4</v>
      </c>
      <c r="P580">
        <f t="shared" si="36"/>
        <v>96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7"/>
        <v>1.4583333333333334E-2</v>
      </c>
      <c r="P581">
        <f t="shared" si="36"/>
        <v>50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7"/>
        <v>3.3333333333333332E-4</v>
      </c>
      <c r="P582">
        <f t="shared" si="36"/>
        <v>110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7"/>
        <v>0</v>
      </c>
      <c r="P583">
        <f t="shared" si="36"/>
        <v>135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7"/>
        <v>0</v>
      </c>
      <c r="P584">
        <f t="shared" ref="P584:P647" si="40">ROUND(E323/L323, 0)</f>
        <v>107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7"/>
        <v>1.1111111111111112E-4</v>
      </c>
      <c r="P585">
        <f t="shared" si="40"/>
        <v>145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7"/>
        <v>0.01</v>
      </c>
      <c r="P586">
        <f t="shared" si="40"/>
        <v>115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7"/>
        <v>0</v>
      </c>
      <c r="P587">
        <f t="shared" si="40"/>
        <v>105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7"/>
        <v>5.5999999999999999E-3</v>
      </c>
      <c r="P588">
        <f t="shared" si="40"/>
        <v>71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7"/>
        <v>9.0833333333333335E-2</v>
      </c>
      <c r="P589">
        <f t="shared" si="40"/>
        <v>147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7"/>
        <v>3.3444444444444443E-2</v>
      </c>
      <c r="P590">
        <f t="shared" si="40"/>
        <v>160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7"/>
        <v>1.3333333333333334E-4</v>
      </c>
      <c r="P591">
        <f t="shared" si="40"/>
        <v>156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7"/>
        <v>4.4600000000000001E-2</v>
      </c>
      <c r="P592">
        <f t="shared" si="40"/>
        <v>63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7"/>
        <v>6.0999999999999997E-4</v>
      </c>
      <c r="P593">
        <f t="shared" si="40"/>
        <v>105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7"/>
        <v>3.3333333333333333E-2</v>
      </c>
      <c r="P594">
        <f t="shared" si="40"/>
        <v>97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7"/>
        <v>0.23</v>
      </c>
      <c r="P595">
        <f t="shared" si="40"/>
        <v>204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7"/>
        <v>1.0399999999999999E-3</v>
      </c>
      <c r="P596">
        <f t="shared" si="40"/>
        <v>188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7"/>
        <v>4.2599999999999999E-3</v>
      </c>
      <c r="P597">
        <f t="shared" si="40"/>
        <v>147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7"/>
        <v>2.9999999999999997E-4</v>
      </c>
      <c r="P598">
        <f t="shared" si="40"/>
        <v>109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7"/>
        <v>2.6666666666666666E-3</v>
      </c>
      <c r="P599">
        <f t="shared" si="40"/>
        <v>59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7"/>
        <v>0.34</v>
      </c>
      <c r="P600">
        <f t="shared" si="40"/>
        <v>98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7"/>
        <v>6.2E-4</v>
      </c>
      <c r="P601">
        <f t="shared" si="40"/>
        <v>70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7"/>
        <v>0.02</v>
      </c>
      <c r="P602">
        <f t="shared" si="40"/>
        <v>73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7"/>
        <v>1.4E-2</v>
      </c>
      <c r="P603">
        <f t="shared" si="40"/>
        <v>146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7"/>
        <v>0</v>
      </c>
      <c r="P604">
        <f t="shared" si="40"/>
        <v>68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7"/>
        <v>3.9334666666666664E-2</v>
      </c>
      <c r="P605">
        <f t="shared" si="40"/>
        <v>170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7"/>
        <v>0</v>
      </c>
      <c r="P606">
        <f t="shared" si="40"/>
        <v>58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7"/>
        <v>2.6200000000000001E-2</v>
      </c>
      <c r="P607">
        <f t="shared" si="40"/>
        <v>120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7"/>
        <v>2E-3</v>
      </c>
      <c r="P608">
        <f t="shared" si="40"/>
        <v>100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7"/>
        <v>0</v>
      </c>
      <c r="P609">
        <f t="shared" si="40"/>
        <v>91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7"/>
        <v>9.7400000000000004E-3</v>
      </c>
      <c r="P610">
        <f t="shared" si="40"/>
        <v>118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7"/>
        <v>6.41025641025641E-3</v>
      </c>
      <c r="P611">
        <f t="shared" si="40"/>
        <v>87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7"/>
        <v>0</v>
      </c>
      <c r="P612">
        <f t="shared" si="40"/>
        <v>72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7"/>
        <v>0</v>
      </c>
      <c r="P613">
        <f t="shared" si="40"/>
        <v>130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7"/>
        <v>0</v>
      </c>
      <c r="P614">
        <f t="shared" si="40"/>
        <v>45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7"/>
        <v>0.21363333333333334</v>
      </c>
      <c r="P615">
        <f t="shared" si="40"/>
        <v>41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7"/>
        <v>0</v>
      </c>
      <c r="P616">
        <f t="shared" si="40"/>
        <v>104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7"/>
        <v>0</v>
      </c>
      <c r="P617">
        <f t="shared" si="40"/>
        <v>125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7"/>
        <v>0</v>
      </c>
      <c r="P618">
        <f t="shared" si="40"/>
        <v>247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7"/>
        <v>0.03</v>
      </c>
      <c r="P619">
        <f t="shared" si="40"/>
        <v>79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7"/>
        <v>0</v>
      </c>
      <c r="P620">
        <f t="shared" si="40"/>
        <v>86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7"/>
        <v>3.9999999999999998E-7</v>
      </c>
      <c r="P621">
        <f t="shared" si="40"/>
        <v>193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7"/>
        <v>0.01</v>
      </c>
      <c r="P622">
        <f t="shared" si="40"/>
        <v>84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7"/>
        <v>1.044E-2</v>
      </c>
      <c r="P623">
        <f t="shared" si="40"/>
        <v>140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7"/>
        <v>5.6833333333333333E-2</v>
      </c>
      <c r="P624">
        <f t="shared" si="40"/>
        <v>110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7"/>
        <v>0</v>
      </c>
      <c r="P625">
        <f t="shared" si="40"/>
        <v>140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7"/>
        <v>0</v>
      </c>
      <c r="P626">
        <f t="shared" si="40"/>
        <v>348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7"/>
        <v>0</v>
      </c>
      <c r="P627">
        <f t="shared" si="40"/>
        <v>68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7"/>
        <v>0.17380000000000001</v>
      </c>
      <c r="P628">
        <f t="shared" si="40"/>
        <v>240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7"/>
        <v>2.0000000000000001E-4</v>
      </c>
      <c r="P629">
        <f t="shared" si="40"/>
        <v>287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7"/>
        <v>0</v>
      </c>
      <c r="P630">
        <f t="shared" si="40"/>
        <v>87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7"/>
        <v>1.75E-3</v>
      </c>
      <c r="P631">
        <f t="shared" si="40"/>
        <v>82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7"/>
        <v>8.3340278356529708E-4</v>
      </c>
      <c r="P632">
        <f t="shared" si="40"/>
        <v>43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7"/>
        <v>1.38E-2</v>
      </c>
      <c r="P633">
        <f t="shared" si="40"/>
        <v>709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7"/>
        <v>0</v>
      </c>
      <c r="P634">
        <f t="shared" si="40"/>
        <v>161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7"/>
        <v>0.1245</v>
      </c>
      <c r="P635">
        <f t="shared" si="40"/>
        <v>42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7"/>
        <v>2.0000000000000001E-4</v>
      </c>
      <c r="P636">
        <f t="shared" si="40"/>
        <v>90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7"/>
        <v>8.0000000000000007E-5</v>
      </c>
      <c r="P637">
        <f t="shared" si="40"/>
        <v>45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7"/>
        <v>2E-3</v>
      </c>
      <c r="P638">
        <f t="shared" si="40"/>
        <v>43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7"/>
        <v>0</v>
      </c>
      <c r="P639">
        <f t="shared" si="40"/>
        <v>54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7"/>
        <v>9.0000000000000006E-5</v>
      </c>
      <c r="P640">
        <f t="shared" si="40"/>
        <v>103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7"/>
        <v>9.9999999999999995E-7</v>
      </c>
      <c r="P641">
        <f t="shared" si="40"/>
        <v>40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7"/>
        <v>1.4428571428571428</v>
      </c>
      <c r="P642">
        <f t="shared" si="40"/>
        <v>117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1">E643/D643</f>
        <v>1.1916249999999999</v>
      </c>
      <c r="P643">
        <f t="shared" si="40"/>
        <v>116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1"/>
        <v>14.604850000000001</v>
      </c>
      <c r="P644">
        <f t="shared" si="40"/>
        <v>104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1"/>
        <v>1.0580799999999999</v>
      </c>
      <c r="P645">
        <f t="shared" si="40"/>
        <v>70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1"/>
        <v>3.0011791999999997</v>
      </c>
      <c r="P646">
        <f t="shared" si="40"/>
        <v>43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1"/>
        <v>2.7869999999999999</v>
      </c>
      <c r="P647">
        <f t="shared" si="40"/>
        <v>59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1"/>
        <v>1.3187625000000001</v>
      </c>
      <c r="P648">
        <f t="shared" ref="P648:P711" si="44">ROUND(E387/L387, 0)</f>
        <v>112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1"/>
        <v>1.0705</v>
      </c>
      <c r="P649">
        <f t="shared" si="44"/>
        <v>46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1"/>
        <v>1.2682285714285715</v>
      </c>
      <c r="P650">
        <f t="shared" si="44"/>
        <v>145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1"/>
        <v>1.3996</v>
      </c>
      <c r="P651">
        <f t="shared" si="44"/>
        <v>89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1"/>
        <v>1.1240000000000001</v>
      </c>
      <c r="P652">
        <f t="shared" si="44"/>
        <v>82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1"/>
        <v>1.00528</v>
      </c>
      <c r="P653">
        <f t="shared" si="44"/>
        <v>71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1"/>
        <v>1.0046666666666666</v>
      </c>
      <c r="P654">
        <f t="shared" si="44"/>
        <v>104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1"/>
        <v>1.4144600000000001</v>
      </c>
      <c r="P655">
        <f t="shared" si="44"/>
        <v>91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1"/>
        <v>2.6729166666666666</v>
      </c>
      <c r="P656">
        <f t="shared" si="44"/>
        <v>157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1"/>
        <v>1.4688749999999999</v>
      </c>
      <c r="P657">
        <f t="shared" si="44"/>
        <v>105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1"/>
        <v>2.1356000000000002</v>
      </c>
      <c r="P658">
        <f t="shared" si="44"/>
        <v>59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1"/>
        <v>1.2569999999999999</v>
      </c>
      <c r="P659">
        <f t="shared" si="44"/>
        <v>82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1"/>
        <v>1.0446206037108834</v>
      </c>
      <c r="P660">
        <f t="shared" si="44"/>
        <v>56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1"/>
        <v>1.0056666666666667</v>
      </c>
      <c r="P661">
        <f t="shared" si="44"/>
        <v>140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1"/>
        <v>3.058E-2</v>
      </c>
      <c r="P662">
        <f t="shared" si="44"/>
        <v>225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1"/>
        <v>9.4999999999999998E-3</v>
      </c>
      <c r="P663">
        <f t="shared" si="44"/>
        <v>181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1"/>
        <v>4.0000000000000001E-3</v>
      </c>
      <c r="P664">
        <f t="shared" si="44"/>
        <v>711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1"/>
        <v>3.5000000000000001E-3</v>
      </c>
      <c r="P665">
        <f t="shared" si="44"/>
        <v>66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1"/>
        <v>7.5333333333333335E-2</v>
      </c>
      <c r="P666">
        <f t="shared" si="44"/>
        <v>75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1"/>
        <v>0.18640000000000001</v>
      </c>
      <c r="P667">
        <f t="shared" si="44"/>
        <v>133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1"/>
        <v>4.0000000000000003E-5</v>
      </c>
      <c r="P668">
        <f t="shared" si="44"/>
        <v>55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1"/>
        <v>0.1002</v>
      </c>
      <c r="P669">
        <f t="shared" si="44"/>
        <v>86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1"/>
        <v>4.5600000000000002E-2</v>
      </c>
      <c r="P670">
        <f t="shared" si="44"/>
        <v>92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1"/>
        <v>0.21507499999999999</v>
      </c>
      <c r="P671">
        <f t="shared" si="44"/>
        <v>160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1"/>
        <v>0.29276666666666668</v>
      </c>
      <c r="P672">
        <f t="shared" si="44"/>
        <v>46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1"/>
        <v>0.39426666666666665</v>
      </c>
      <c r="P673">
        <f t="shared" si="44"/>
        <v>183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1"/>
        <v>0.21628</v>
      </c>
      <c r="P674">
        <f t="shared" si="44"/>
        <v>126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1"/>
        <v>2.0500000000000002E-3</v>
      </c>
      <c r="P675">
        <f t="shared" si="44"/>
        <v>58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1"/>
        <v>2.9999999999999997E-4</v>
      </c>
      <c r="P676">
        <f t="shared" si="44"/>
        <v>79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1"/>
        <v>0.14849999999999999</v>
      </c>
      <c r="P677">
        <f t="shared" si="44"/>
        <v>91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1"/>
        <v>1.4710000000000001E-2</v>
      </c>
      <c r="P678">
        <f t="shared" si="44"/>
        <v>68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1"/>
        <v>0.25584000000000001</v>
      </c>
      <c r="P679">
        <f t="shared" si="44"/>
        <v>48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1"/>
        <v>3.8206896551724136E-2</v>
      </c>
      <c r="P680">
        <f t="shared" si="44"/>
        <v>202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1"/>
        <v>0.15485964912280703</v>
      </c>
      <c r="P681">
        <f t="shared" si="44"/>
        <v>217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1"/>
        <v>0.25912000000000002</v>
      </c>
      <c r="P682">
        <f t="shared" si="44"/>
        <v>110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1"/>
        <v>4.0000000000000002E-4</v>
      </c>
      <c r="P683">
        <f t="shared" si="44"/>
        <v>5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1"/>
        <v>1.06E-3</v>
      </c>
      <c r="P684">
        <f t="shared" si="44"/>
        <v>50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1"/>
        <v>8.5142857142857138E-3</v>
      </c>
      <c r="P685">
        <f t="shared" si="44"/>
        <v>36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1"/>
        <v>7.4837500000000001E-2</v>
      </c>
      <c r="P686">
        <f t="shared" si="44"/>
        <v>12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1"/>
        <v>0.27650000000000002</v>
      </c>
      <c r="P687">
        <f t="shared" si="44"/>
        <v>41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1"/>
        <v>0</v>
      </c>
      <c r="P688">
        <f t="shared" si="44"/>
        <v>3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1"/>
        <v>3.5499999999999997E-2</v>
      </c>
      <c r="P689">
        <f t="shared" si="44"/>
        <v>17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1"/>
        <v>0.72989999999999999</v>
      </c>
      <c r="P690" t="e">
        <f t="shared" si="44"/>
        <v>#DIV/0!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1"/>
        <v>0.57648750000000004</v>
      </c>
      <c r="P691">
        <f t="shared" si="44"/>
        <v>52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1"/>
        <v>0.1234</v>
      </c>
      <c r="P692" t="e">
        <f t="shared" si="44"/>
        <v>#DIV/0!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1"/>
        <v>5.1999999999999998E-3</v>
      </c>
      <c r="P693">
        <f t="shared" si="44"/>
        <v>5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1"/>
        <v>6.5299999999999997E-2</v>
      </c>
      <c r="P694">
        <f t="shared" si="44"/>
        <v>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1"/>
        <v>0.35338000000000003</v>
      </c>
      <c r="P695">
        <f t="shared" si="44"/>
        <v>71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1"/>
        <v>3.933333333333333E-3</v>
      </c>
      <c r="P696" t="e">
        <f t="shared" si="44"/>
        <v>#DIV/0!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1"/>
        <v>1.06E-2</v>
      </c>
      <c r="P697">
        <f t="shared" si="44"/>
        <v>63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1"/>
        <v>5.7142857142857145E-6</v>
      </c>
      <c r="P698">
        <f t="shared" si="44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1"/>
        <v>0.46379999999999999</v>
      </c>
      <c r="P699" t="e">
        <f t="shared" si="44"/>
        <v>#DIV/0!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1"/>
        <v>0.15390000000000001</v>
      </c>
      <c r="P700" t="e">
        <f t="shared" si="44"/>
        <v>#DIV/0!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1"/>
        <v>0.824221076923077</v>
      </c>
      <c r="P701">
        <f t="shared" si="44"/>
        <v>171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1"/>
        <v>2.6866666666666667E-2</v>
      </c>
      <c r="P702" t="e">
        <f t="shared" si="44"/>
        <v>#DIV/0!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1"/>
        <v>0.26600000000000001</v>
      </c>
      <c r="P703">
        <f t="shared" si="44"/>
        <v>5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1"/>
        <v>0.30813400000000002</v>
      </c>
      <c r="P704" t="e">
        <f t="shared" si="44"/>
        <v>#DIV/0!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1"/>
        <v>5.5800000000000002E-2</v>
      </c>
      <c r="P705">
        <f t="shared" si="44"/>
        <v>394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1"/>
        <v>8.7454545454545458E-3</v>
      </c>
      <c r="P706">
        <f t="shared" si="44"/>
        <v>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5">E707/D707</f>
        <v>9.7699999999999992E-3</v>
      </c>
      <c r="P707">
        <f t="shared" si="44"/>
        <v>50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5"/>
        <v>0</v>
      </c>
      <c r="P708">
        <f t="shared" si="44"/>
        <v>1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5"/>
        <v>0.78927352941176465</v>
      </c>
      <c r="P709">
        <f t="shared" si="44"/>
        <v>48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5"/>
        <v>0.22092500000000001</v>
      </c>
      <c r="P710">
        <f t="shared" si="44"/>
        <v>5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5"/>
        <v>4.0666666666666663E-3</v>
      </c>
      <c r="P711">
        <f t="shared" si="44"/>
        <v>21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5"/>
        <v>0</v>
      </c>
      <c r="P712">
        <f t="shared" ref="P712:P775" si="48">ROUND(E451/L451, 0)</f>
        <v>9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5"/>
        <v>0.33790999999999999</v>
      </c>
      <c r="P713">
        <f t="shared" si="48"/>
        <v>57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5"/>
        <v>2.1649484536082476E-3</v>
      </c>
      <c r="P714" t="e">
        <f t="shared" si="48"/>
        <v>#DIV/0!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5"/>
        <v>7.9600000000000001E-3</v>
      </c>
      <c r="P715">
        <f t="shared" si="48"/>
        <v>40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5"/>
        <v>0.14993333333333334</v>
      </c>
      <c r="P716">
        <f t="shared" si="48"/>
        <v>13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5"/>
        <v>5.0509090909090906E-2</v>
      </c>
      <c r="P717">
        <f t="shared" si="48"/>
        <v>16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5"/>
        <v>0.10214285714285715</v>
      </c>
      <c r="P718">
        <f t="shared" si="48"/>
        <v>23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5"/>
        <v>3.0500000000000002E-3</v>
      </c>
      <c r="P719">
        <f t="shared" si="48"/>
        <v>20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5"/>
        <v>7.4999999999999997E-3</v>
      </c>
      <c r="P720" t="e">
        <f t="shared" si="48"/>
        <v>#DIV/0!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5"/>
        <v>1.2933333333333333E-2</v>
      </c>
      <c r="P721">
        <f t="shared" si="48"/>
        <v>17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5"/>
        <v>1.4394736842105262</v>
      </c>
      <c r="P722">
        <f t="shared" si="48"/>
        <v>25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5"/>
        <v>1.2210975609756098</v>
      </c>
      <c r="P723">
        <f t="shared" si="48"/>
        <v>13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5"/>
        <v>1.3202400000000001</v>
      </c>
      <c r="P724" t="e">
        <f t="shared" si="48"/>
        <v>#DIV/0!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5"/>
        <v>1.0938000000000001</v>
      </c>
      <c r="P725" t="e">
        <f t="shared" si="48"/>
        <v>#DIV/0!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5"/>
        <v>1.0547157142857144</v>
      </c>
      <c r="P726">
        <f t="shared" si="48"/>
        <v>114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5"/>
        <v>1.0035000000000001</v>
      </c>
      <c r="P727">
        <f t="shared" si="48"/>
        <v>1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5"/>
        <v>1.014</v>
      </c>
      <c r="P728">
        <f t="shared" si="48"/>
        <v>17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5"/>
        <v>1.5551428571428572</v>
      </c>
      <c r="P729">
        <f t="shared" si="48"/>
        <v>15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5"/>
        <v>1.05566</v>
      </c>
      <c r="P730">
        <f t="shared" si="48"/>
        <v>111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5"/>
        <v>1.3065</v>
      </c>
      <c r="P731" t="e">
        <f t="shared" si="48"/>
        <v>#DIV/0!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5"/>
        <v>1.3219000000000001</v>
      </c>
      <c r="P732" t="e">
        <f t="shared" si="48"/>
        <v>#DIV/0!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5"/>
        <v>1.26</v>
      </c>
      <c r="P733">
        <f t="shared" si="48"/>
        <v>26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5"/>
        <v>1.6</v>
      </c>
      <c r="P734">
        <f t="shared" si="48"/>
        <v>38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5"/>
        <v>1.2048000000000001</v>
      </c>
      <c r="P735">
        <f t="shared" si="48"/>
        <v>28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5"/>
        <v>1.2552941176470589</v>
      </c>
      <c r="P736">
        <f t="shared" si="48"/>
        <v>62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5"/>
        <v>1.1440638297872341</v>
      </c>
      <c r="P737">
        <f t="shared" si="48"/>
        <v>1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5"/>
        <v>3.151388888888889</v>
      </c>
      <c r="P738" t="e">
        <f t="shared" si="48"/>
        <v>#DIV/0!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5"/>
        <v>1.224</v>
      </c>
      <c r="P739">
        <f t="shared" si="48"/>
        <v>40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5"/>
        <v>1.0673333333333332</v>
      </c>
      <c r="P740" t="e">
        <f t="shared" si="48"/>
        <v>#DIV/0!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5"/>
        <v>1.5833333333333333</v>
      </c>
      <c r="P741" t="e">
        <f t="shared" si="48"/>
        <v>#DIV/0!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5"/>
        <v>1.0740000000000001</v>
      </c>
      <c r="P742">
        <f t="shared" si="48"/>
        <v>89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5"/>
        <v>1.0226</v>
      </c>
      <c r="P743">
        <f t="shared" si="48"/>
        <v>55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5"/>
        <v>1.1071428571428572</v>
      </c>
      <c r="P744">
        <f t="shared" si="48"/>
        <v>87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5"/>
        <v>1.48</v>
      </c>
      <c r="P745">
        <f t="shared" si="48"/>
        <v>10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5"/>
        <v>1.0232000000000001</v>
      </c>
      <c r="P746">
        <f t="shared" si="48"/>
        <v>51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5"/>
        <v>1.7909909909909909</v>
      </c>
      <c r="P747">
        <f t="shared" si="48"/>
        <v>14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5"/>
        <v>1.1108135252761968</v>
      </c>
      <c r="P748">
        <f t="shared" si="48"/>
        <v>67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5"/>
        <v>1.0004285714285714</v>
      </c>
      <c r="P749">
        <f t="shared" si="48"/>
        <v>50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5"/>
        <v>1.0024999999999999</v>
      </c>
      <c r="P750" t="e">
        <f t="shared" si="48"/>
        <v>#DIV/0!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5"/>
        <v>1.0556000000000001</v>
      </c>
      <c r="P751" t="e">
        <f t="shared" si="48"/>
        <v>#DIV/0!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5"/>
        <v>1.0258775877587758</v>
      </c>
      <c r="P752">
        <f t="shared" si="48"/>
        <v>72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5"/>
        <v>1.1850000000000001</v>
      </c>
      <c r="P753" t="e">
        <f t="shared" si="48"/>
        <v>#DIV/0!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5"/>
        <v>1.117</v>
      </c>
      <c r="P754" t="e">
        <f t="shared" si="48"/>
        <v>#DIV/0!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5"/>
        <v>1.28</v>
      </c>
      <c r="P755" t="e">
        <f t="shared" si="48"/>
        <v>#DIV/0!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5"/>
        <v>1.0375000000000001</v>
      </c>
      <c r="P756" t="e">
        <f t="shared" si="48"/>
        <v>#DIV/0!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5"/>
        <v>1.0190760000000001</v>
      </c>
      <c r="P757">
        <f t="shared" si="48"/>
        <v>10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5"/>
        <v>1.177142857142857</v>
      </c>
      <c r="P758" t="e">
        <f t="shared" si="48"/>
        <v>#DIV/0!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5"/>
        <v>2.38</v>
      </c>
      <c r="P759">
        <f t="shared" si="48"/>
        <v>1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5"/>
        <v>1.02</v>
      </c>
      <c r="P760">
        <f t="shared" si="48"/>
        <v>10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5"/>
        <v>1.0192000000000001</v>
      </c>
      <c r="P761">
        <f t="shared" si="48"/>
        <v>136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5"/>
        <v>0</v>
      </c>
      <c r="P762">
        <f t="shared" si="48"/>
        <v>73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5"/>
        <v>4.7E-2</v>
      </c>
      <c r="P763">
        <f t="shared" si="48"/>
        <v>54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5"/>
        <v>0</v>
      </c>
      <c r="P764" t="e">
        <f t="shared" si="48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5"/>
        <v>1.1655011655011655E-3</v>
      </c>
      <c r="P765">
        <f t="shared" si="48"/>
        <v>58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5"/>
        <v>0</v>
      </c>
      <c r="P766">
        <f t="shared" si="48"/>
        <v>13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5"/>
        <v>0.36014285714285715</v>
      </c>
      <c r="P767">
        <f t="shared" si="48"/>
        <v>67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5"/>
        <v>0</v>
      </c>
      <c r="P768">
        <f t="shared" si="48"/>
        <v>4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5"/>
        <v>3.5400000000000001E-2</v>
      </c>
      <c r="P769">
        <f t="shared" si="48"/>
        <v>250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5"/>
        <v>0</v>
      </c>
      <c r="P770">
        <f t="shared" si="48"/>
        <v>64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9">E771/D771</f>
        <v>0.41399999999999998</v>
      </c>
      <c r="P771">
        <f t="shared" si="48"/>
        <v>133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9"/>
        <v>0</v>
      </c>
      <c r="P772">
        <f t="shared" si="48"/>
        <v>10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9"/>
        <v>2.631578947368421E-4</v>
      </c>
      <c r="P773" t="e">
        <f t="shared" si="48"/>
        <v>#DIV/0!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9"/>
        <v>3.3333333333333333E-2</v>
      </c>
      <c r="P774">
        <f t="shared" si="48"/>
        <v>30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9"/>
        <v>8.5129023676509714E-3</v>
      </c>
      <c r="P775">
        <f t="shared" si="48"/>
        <v>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9"/>
        <v>0.70199999999999996</v>
      </c>
      <c r="P776">
        <f t="shared" ref="P776:P839" si="52">ROUND(E515/L515, 0)</f>
        <v>102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9"/>
        <v>1.7000000000000001E-2</v>
      </c>
      <c r="P777">
        <f t="shared" si="52"/>
        <v>17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9"/>
        <v>0.51400000000000001</v>
      </c>
      <c r="P778">
        <f t="shared" si="52"/>
        <v>725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9"/>
        <v>7.0000000000000001E-3</v>
      </c>
      <c r="P779" t="e">
        <f t="shared" si="52"/>
        <v>#DIV/0!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9"/>
        <v>4.0000000000000001E-3</v>
      </c>
      <c r="P780">
        <f t="shared" si="52"/>
        <v>68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9"/>
        <v>2.6666666666666668E-2</v>
      </c>
      <c r="P781" t="e">
        <f t="shared" si="52"/>
        <v>#DIV/0!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9"/>
        <v>1.04</v>
      </c>
      <c r="P782">
        <f t="shared" si="52"/>
        <v>39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9"/>
        <v>1.3315375</v>
      </c>
      <c r="P783">
        <f t="shared" si="52"/>
        <v>150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9"/>
        <v>1</v>
      </c>
      <c r="P784">
        <f t="shared" si="52"/>
        <v>93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9"/>
        <v>1.4813333333333334</v>
      </c>
      <c r="P785">
        <f t="shared" si="52"/>
        <v>111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9"/>
        <v>1.0249999999999999</v>
      </c>
      <c r="P786">
        <f t="shared" si="52"/>
        <v>72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9"/>
        <v>1.8062799999999999</v>
      </c>
      <c r="P787">
        <f t="shared" si="52"/>
        <v>29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9"/>
        <v>1.4279999999999999</v>
      </c>
      <c r="P788">
        <f t="shared" si="52"/>
        <v>1000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9"/>
        <v>1.1416666666666666</v>
      </c>
      <c r="P789">
        <f t="shared" si="52"/>
        <v>74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9"/>
        <v>2.03505</v>
      </c>
      <c r="P790">
        <f t="shared" si="52"/>
        <v>64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9"/>
        <v>1.0941176470588236</v>
      </c>
      <c r="P791">
        <f t="shared" si="52"/>
        <v>44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9"/>
        <v>1.443746</v>
      </c>
      <c r="P792">
        <f t="shared" si="52"/>
        <v>87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9"/>
        <v>1.0386666666666666</v>
      </c>
      <c r="P793">
        <f t="shared" si="52"/>
        <v>127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9"/>
        <v>1.0044440000000001</v>
      </c>
      <c r="P794">
        <f t="shared" si="52"/>
        <v>129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9"/>
        <v>1.0277927272727272</v>
      </c>
      <c r="P795">
        <f t="shared" si="52"/>
        <v>71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9"/>
        <v>1.0531250000000001</v>
      </c>
      <c r="P796">
        <f t="shared" si="52"/>
        <v>118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9"/>
        <v>1.1178571428571429</v>
      </c>
      <c r="P797">
        <f t="shared" si="52"/>
        <v>327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9"/>
        <v>1.0135000000000001</v>
      </c>
      <c r="P798">
        <f t="shared" si="52"/>
        <v>35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9"/>
        <v>1.0753333333333333</v>
      </c>
      <c r="P799">
        <f t="shared" si="52"/>
        <v>100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9"/>
        <v>1.1488571428571428</v>
      </c>
      <c r="P800">
        <f t="shared" si="52"/>
        <v>41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9"/>
        <v>1.0002</v>
      </c>
      <c r="P801">
        <f t="shared" si="52"/>
        <v>252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9"/>
        <v>1.5213333333333334</v>
      </c>
      <c r="P802">
        <f t="shared" si="52"/>
        <v>25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9"/>
        <v>1.1152149999999998</v>
      </c>
      <c r="P803">
        <f t="shared" si="52"/>
        <v>1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9"/>
        <v>1.0133333333333334</v>
      </c>
      <c r="P804">
        <f t="shared" si="52"/>
        <v>25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9"/>
        <v>1.232608695652174</v>
      </c>
      <c r="P805">
        <f t="shared" si="52"/>
        <v>1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9"/>
        <v>1</v>
      </c>
      <c r="P806">
        <f t="shared" si="52"/>
        <v>35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9"/>
        <v>1.05</v>
      </c>
      <c r="P807">
        <f t="shared" si="52"/>
        <v>3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9"/>
        <v>1.0443750000000001</v>
      </c>
      <c r="P808">
        <f t="shared" si="52"/>
        <v>403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9"/>
        <v>1.05125</v>
      </c>
      <c r="P809">
        <f t="shared" si="52"/>
        <v>26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9"/>
        <v>1</v>
      </c>
      <c r="P810" t="e">
        <f t="shared" si="52"/>
        <v>#DIV/0!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9"/>
        <v>1.03775</v>
      </c>
      <c r="P811">
        <f t="shared" si="52"/>
        <v>9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9"/>
        <v>1.05</v>
      </c>
      <c r="P812">
        <f t="shared" si="52"/>
        <v>9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9"/>
        <v>1.04</v>
      </c>
      <c r="P813">
        <f t="shared" si="52"/>
        <v>9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9"/>
        <v>1.5183333333333333</v>
      </c>
      <c r="P814">
        <f t="shared" si="52"/>
        <v>135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9"/>
        <v>1.59996</v>
      </c>
      <c r="P815" t="e">
        <f t="shared" si="52"/>
        <v>#DIV/0!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9"/>
        <v>1.2729999999999999</v>
      </c>
      <c r="P816">
        <f t="shared" si="52"/>
        <v>21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9"/>
        <v>1.07</v>
      </c>
      <c r="P817">
        <f t="shared" si="52"/>
        <v>64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9"/>
        <v>1.1512214285714286</v>
      </c>
      <c r="P818" t="e">
        <f t="shared" si="52"/>
        <v>#DIV/0!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9"/>
        <v>1.3711066666666665</v>
      </c>
      <c r="P819">
        <f t="shared" si="52"/>
        <v>200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9"/>
        <v>1.5571428571428572</v>
      </c>
      <c r="P820">
        <f t="shared" si="52"/>
        <v>68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9"/>
        <v>1.0874999999999999</v>
      </c>
      <c r="P821" t="e">
        <f t="shared" si="52"/>
        <v>#DIV/0!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9"/>
        <v>1.3405</v>
      </c>
      <c r="P822">
        <f t="shared" si="52"/>
        <v>50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9"/>
        <v>1</v>
      </c>
      <c r="P823">
        <f t="shared" si="52"/>
        <v>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9"/>
        <v>1.1916666666666667</v>
      </c>
      <c r="P824">
        <f t="shared" si="52"/>
        <v>28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9"/>
        <v>1.7949999999999999</v>
      </c>
      <c r="P825" t="e">
        <f t="shared" si="52"/>
        <v>#DIV/0!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9"/>
        <v>1.3438124999999999</v>
      </c>
      <c r="P826">
        <f t="shared" si="52"/>
        <v>34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9"/>
        <v>1.0043200000000001</v>
      </c>
      <c r="P827">
        <f t="shared" si="52"/>
        <v>1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9"/>
        <v>1.0145454545454546</v>
      </c>
      <c r="P828" t="e">
        <f t="shared" si="52"/>
        <v>#DIV/0!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9"/>
        <v>1.0333333333333334</v>
      </c>
      <c r="P829">
        <f t="shared" si="52"/>
        <v>1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9"/>
        <v>1.07</v>
      </c>
      <c r="P830" t="e">
        <f t="shared" si="52"/>
        <v>#DIV/0!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9"/>
        <v>1.04</v>
      </c>
      <c r="P831">
        <f t="shared" si="52"/>
        <v>49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9"/>
        <v>1.0783333333333334</v>
      </c>
      <c r="P832">
        <f t="shared" si="52"/>
        <v>20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9"/>
        <v>2.3333333333333335</v>
      </c>
      <c r="P833">
        <f t="shared" si="52"/>
        <v>142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9"/>
        <v>1.0060706666666666</v>
      </c>
      <c r="P834">
        <f t="shared" si="52"/>
        <v>53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3">E835/D835</f>
        <v>1.0166666666666666</v>
      </c>
      <c r="P835" t="e">
        <f t="shared" si="52"/>
        <v>#DIV/0!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3"/>
        <v>1.3101818181818181</v>
      </c>
      <c r="P836">
        <f t="shared" si="52"/>
        <v>38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3"/>
        <v>1.1725000000000001</v>
      </c>
      <c r="P837">
        <f t="shared" si="52"/>
        <v>20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3"/>
        <v>1.009304</v>
      </c>
      <c r="P838">
        <f t="shared" si="52"/>
        <v>65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3"/>
        <v>1.218</v>
      </c>
      <c r="P839">
        <f t="shared" si="52"/>
        <v>1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3"/>
        <v>1.454</v>
      </c>
      <c r="P840">
        <f t="shared" ref="P840:P903" si="56">ROUND(E579/L579, 0)</f>
        <v>10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3"/>
        <v>1.166166</v>
      </c>
      <c r="P841">
        <f t="shared" si="56"/>
        <v>2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3"/>
        <v>1.2041660000000001</v>
      </c>
      <c r="P842">
        <f t="shared" si="56"/>
        <v>35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3"/>
        <v>1.0132000000000001</v>
      </c>
      <c r="P843">
        <f t="shared" si="56"/>
        <v>1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3"/>
        <v>1.0431999999999999</v>
      </c>
      <c r="P844" t="e">
        <f t="shared" si="56"/>
        <v>#DIV/0!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3"/>
        <v>2.6713333333333331</v>
      </c>
      <c r="P845" t="e">
        <f t="shared" si="56"/>
        <v>#DIV/0!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3"/>
        <v>1.9413333333333334</v>
      </c>
      <c r="P846">
        <f t="shared" si="56"/>
        <v>1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3"/>
        <v>1.203802</v>
      </c>
      <c r="P847">
        <f t="shared" si="56"/>
        <v>5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3"/>
        <v>1.2200090909090908</v>
      </c>
      <c r="P848" t="e">
        <f t="shared" si="56"/>
        <v>#DIV/0!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3"/>
        <v>1</v>
      </c>
      <c r="P849">
        <f t="shared" si="56"/>
        <v>14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3"/>
        <v>1</v>
      </c>
      <c r="P850">
        <f t="shared" si="56"/>
        <v>389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3"/>
        <v>1.1990000000000001</v>
      </c>
      <c r="P851">
        <f t="shared" si="56"/>
        <v>151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3"/>
        <v>1.55175</v>
      </c>
      <c r="P852">
        <f t="shared" si="56"/>
        <v>1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3"/>
        <v>1.3045</v>
      </c>
      <c r="P853">
        <f t="shared" si="56"/>
        <v>25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3"/>
        <v>1.0497142857142858</v>
      </c>
      <c r="P854">
        <f t="shared" si="56"/>
        <v>31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3"/>
        <v>1</v>
      </c>
      <c r="P855">
        <f t="shared" si="56"/>
        <v>250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3"/>
        <v>1.1822050359712231</v>
      </c>
      <c r="P856">
        <f t="shared" si="56"/>
        <v>16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3"/>
        <v>1.0344827586206897</v>
      </c>
      <c r="P857">
        <f t="shared" si="56"/>
        <v>13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3"/>
        <v>2.1800000000000002</v>
      </c>
      <c r="P858">
        <f t="shared" si="56"/>
        <v>53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3"/>
        <v>1</v>
      </c>
      <c r="P859">
        <f t="shared" si="56"/>
        <v>3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3"/>
        <v>1.4400583333333332</v>
      </c>
      <c r="P860">
        <f t="shared" si="56"/>
        <v>10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3"/>
        <v>1.0467500000000001</v>
      </c>
      <c r="P861">
        <f t="shared" si="56"/>
        <v>121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3"/>
        <v>0.18142857142857144</v>
      </c>
      <c r="P862">
        <f t="shared" si="56"/>
        <v>16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3"/>
        <v>2.2444444444444444E-2</v>
      </c>
      <c r="P863">
        <f t="shared" si="56"/>
        <v>100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3"/>
        <v>3.3999999999999998E-3</v>
      </c>
      <c r="P864">
        <f t="shared" si="56"/>
        <v>23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3"/>
        <v>4.4999999999999998E-2</v>
      </c>
      <c r="P865" t="e">
        <f t="shared" si="56"/>
        <v>#DIV/0!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3"/>
        <v>0.41538461538461541</v>
      </c>
      <c r="P866">
        <f t="shared" si="56"/>
        <v>45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3"/>
        <v>2.0454545454545454E-2</v>
      </c>
      <c r="P867" t="e">
        <f t="shared" si="56"/>
        <v>#DIV/0!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3"/>
        <v>0.18285714285714286</v>
      </c>
      <c r="P868">
        <f t="shared" si="56"/>
        <v>16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3"/>
        <v>0.2402</v>
      </c>
      <c r="P869">
        <f t="shared" si="56"/>
        <v>10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3"/>
        <v>1.1111111111111111E-3</v>
      </c>
      <c r="P870" t="e">
        <f t="shared" si="56"/>
        <v>#DIV/0!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3"/>
        <v>0.11818181818181818</v>
      </c>
      <c r="P871">
        <f t="shared" si="56"/>
        <v>292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3"/>
        <v>3.0999999999999999E-3</v>
      </c>
      <c r="P872">
        <f t="shared" si="56"/>
        <v>5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3"/>
        <v>5.4166666666666669E-2</v>
      </c>
      <c r="P873" t="e">
        <f t="shared" si="56"/>
        <v>#DIV/0!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3"/>
        <v>8.1250000000000003E-3</v>
      </c>
      <c r="P874" t="e">
        <f t="shared" si="56"/>
        <v>#DIV/0!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3"/>
        <v>1.2857142857142857E-2</v>
      </c>
      <c r="P875" t="e">
        <f t="shared" si="56"/>
        <v>#DIV/0!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3"/>
        <v>0.24333333333333335</v>
      </c>
      <c r="P876">
        <f t="shared" si="56"/>
        <v>106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3"/>
        <v>0</v>
      </c>
      <c r="P877" t="e">
        <f t="shared" si="56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3"/>
        <v>0.40799492385786801</v>
      </c>
      <c r="P878" t="e">
        <f t="shared" si="56"/>
        <v>#DIV/0!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3"/>
        <v>0.67549999999999999</v>
      </c>
      <c r="P879" t="e">
        <f t="shared" si="56"/>
        <v>#DIV/0!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3"/>
        <v>1.2999999999999999E-2</v>
      </c>
      <c r="P880">
        <f t="shared" si="56"/>
        <v>20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3"/>
        <v>0.30666666666666664</v>
      </c>
      <c r="P881" t="e">
        <f t="shared" si="56"/>
        <v>#DIV/0!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3"/>
        <v>2.9894179894179893E-2</v>
      </c>
      <c r="P882">
        <f t="shared" si="56"/>
        <v>1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3"/>
        <v>8.0000000000000002E-3</v>
      </c>
      <c r="P883">
        <f t="shared" si="56"/>
        <v>300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3"/>
        <v>0.20133333333333334</v>
      </c>
      <c r="P884">
        <f t="shared" si="56"/>
        <v>87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3"/>
        <v>0.4002</v>
      </c>
      <c r="P885">
        <f t="shared" si="56"/>
        <v>38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3"/>
        <v>0.01</v>
      </c>
      <c r="P886" t="e">
        <f t="shared" si="56"/>
        <v>#DIV/0!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3"/>
        <v>0.75</v>
      </c>
      <c r="P887" t="e">
        <f t="shared" si="56"/>
        <v>#DIV/0!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3"/>
        <v>0.41</v>
      </c>
      <c r="P888" t="e">
        <f t="shared" si="56"/>
        <v>#DIV/0!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3"/>
        <v>0</v>
      </c>
      <c r="P889">
        <f t="shared" si="56"/>
        <v>111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3"/>
        <v>7.1999999999999995E-2</v>
      </c>
      <c r="P890">
        <f t="shared" si="56"/>
        <v>90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3"/>
        <v>9.4412800000000005E-2</v>
      </c>
      <c r="P891" t="e">
        <f t="shared" si="56"/>
        <v>#DIV/0!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3"/>
        <v>4.1666666666666664E-2</v>
      </c>
      <c r="P892">
        <f t="shared" si="56"/>
        <v>117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3"/>
        <v>3.2500000000000001E-2</v>
      </c>
      <c r="P893">
        <f t="shared" si="56"/>
        <v>10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3"/>
        <v>0.40749999999999997</v>
      </c>
      <c r="P894">
        <f t="shared" si="56"/>
        <v>77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3"/>
        <v>0.1</v>
      </c>
      <c r="P895" t="e">
        <f t="shared" si="56"/>
        <v>#DIV/0!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3"/>
        <v>0.39169999999999999</v>
      </c>
      <c r="P896">
        <f t="shared" si="56"/>
        <v>50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3"/>
        <v>2.4375000000000001E-2</v>
      </c>
      <c r="P897">
        <f t="shared" si="56"/>
        <v>1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3"/>
        <v>0.4</v>
      </c>
      <c r="P898">
        <f t="shared" si="56"/>
        <v>2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7">E899/D899</f>
        <v>0</v>
      </c>
      <c r="P899">
        <f t="shared" si="56"/>
        <v>4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7"/>
        <v>2.8000000000000001E-2</v>
      </c>
      <c r="P900" t="e">
        <f t="shared" si="56"/>
        <v>#DIV/0!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7"/>
        <v>0.37333333333333335</v>
      </c>
      <c r="P901">
        <f t="shared" si="56"/>
        <v>3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7"/>
        <v>4.1999999999999997E-3</v>
      </c>
      <c r="P902">
        <f t="shared" si="56"/>
        <v>1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7"/>
        <v>0</v>
      </c>
      <c r="P903">
        <f t="shared" si="56"/>
        <v>51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7"/>
        <v>3.0000000000000001E-3</v>
      </c>
      <c r="P904">
        <f t="shared" ref="P904:P967" si="60">ROUND(E643/L643, 0)</f>
        <v>151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7"/>
        <v>3.2000000000000001E-2</v>
      </c>
      <c r="P905">
        <f t="shared" si="60"/>
        <v>134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7"/>
        <v>3.0200000000000001E-3</v>
      </c>
      <c r="P906">
        <f t="shared" si="60"/>
        <v>174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7"/>
        <v>3.0153846153846153E-2</v>
      </c>
      <c r="P907">
        <f t="shared" si="60"/>
        <v>73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7"/>
        <v>0</v>
      </c>
      <c r="P908">
        <f t="shared" si="60"/>
        <v>24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7"/>
        <v>0</v>
      </c>
      <c r="P909">
        <f t="shared" si="60"/>
        <v>39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7"/>
        <v>0</v>
      </c>
      <c r="P910">
        <f t="shared" si="60"/>
        <v>126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7"/>
        <v>3.2500000000000001E-2</v>
      </c>
      <c r="P911">
        <f t="shared" si="60"/>
        <v>1644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7"/>
        <v>0.22363636363636363</v>
      </c>
      <c r="P912">
        <f t="shared" si="60"/>
        <v>43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7"/>
        <v>0</v>
      </c>
      <c r="P913">
        <f t="shared" si="60"/>
        <v>35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7"/>
        <v>8.5714285714285719E-3</v>
      </c>
      <c r="P914">
        <f t="shared" si="60"/>
        <v>239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7"/>
        <v>6.6066666666666662E-2</v>
      </c>
      <c r="P915">
        <f t="shared" si="60"/>
        <v>108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7"/>
        <v>0</v>
      </c>
      <c r="P916">
        <f t="shared" si="60"/>
        <v>96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7"/>
        <v>5.7692307692307696E-2</v>
      </c>
      <c r="P917">
        <f t="shared" si="60"/>
        <v>32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7"/>
        <v>0</v>
      </c>
      <c r="P918">
        <f t="shared" si="60"/>
        <v>43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7"/>
        <v>6.0000000000000001E-3</v>
      </c>
      <c r="P919">
        <f t="shared" si="60"/>
        <v>123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7"/>
        <v>5.0256410256410255E-2</v>
      </c>
      <c r="P920">
        <f t="shared" si="60"/>
        <v>190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7"/>
        <v>5.0000000000000001E-3</v>
      </c>
      <c r="P921">
        <f t="shared" si="60"/>
        <v>109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7"/>
        <v>0</v>
      </c>
      <c r="P922">
        <f t="shared" si="60"/>
        <v>144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7"/>
        <v>0.309</v>
      </c>
      <c r="P923">
        <f t="shared" si="60"/>
        <v>85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7"/>
        <v>0.21037037037037037</v>
      </c>
      <c r="P924">
        <f t="shared" si="60"/>
        <v>11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7"/>
        <v>2.1999999999999999E-2</v>
      </c>
      <c r="P925">
        <f t="shared" si="60"/>
        <v>39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7"/>
        <v>0.109</v>
      </c>
      <c r="P926">
        <f t="shared" si="60"/>
        <v>100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7"/>
        <v>2.6666666666666668E-2</v>
      </c>
      <c r="P927">
        <f t="shared" si="60"/>
        <v>31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7"/>
        <v>0</v>
      </c>
      <c r="P928">
        <f t="shared" si="60"/>
        <v>155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7"/>
        <v>0</v>
      </c>
      <c r="P929">
        <f t="shared" si="60"/>
        <v>2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7"/>
        <v>0.10862068965517241</v>
      </c>
      <c r="P930">
        <f t="shared" si="60"/>
        <v>179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7"/>
        <v>0</v>
      </c>
      <c r="P931">
        <f t="shared" si="60"/>
        <v>27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7"/>
        <v>0.38333333333333336</v>
      </c>
      <c r="P932">
        <f t="shared" si="60"/>
        <v>1536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7"/>
        <v>6.5500000000000003E-2</v>
      </c>
      <c r="P933">
        <f t="shared" si="60"/>
        <v>85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7"/>
        <v>0.14536842105263159</v>
      </c>
      <c r="P934">
        <f t="shared" si="60"/>
        <v>789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7"/>
        <v>0.06</v>
      </c>
      <c r="P935">
        <f t="shared" si="60"/>
        <v>50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7"/>
        <v>0.30399999999999999</v>
      </c>
      <c r="P936">
        <f t="shared" si="60"/>
        <v>68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7"/>
        <v>1.4285714285714285E-2</v>
      </c>
      <c r="P937">
        <f t="shared" si="60"/>
        <v>8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7"/>
        <v>0</v>
      </c>
      <c r="P938">
        <f t="shared" si="60"/>
        <v>34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7"/>
        <v>1.1428571428571429E-2</v>
      </c>
      <c r="P939">
        <f t="shared" si="60"/>
        <v>61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7"/>
        <v>3.5714285714285713E-3</v>
      </c>
      <c r="P940">
        <f t="shared" si="60"/>
        <v>133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7"/>
        <v>1.4545454545454545E-2</v>
      </c>
      <c r="P941">
        <f t="shared" si="60"/>
        <v>65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7"/>
        <v>0.17155555555555554</v>
      </c>
      <c r="P942">
        <f t="shared" si="60"/>
        <v>94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7"/>
        <v>2.3220000000000001E-2</v>
      </c>
      <c r="P943">
        <f t="shared" si="60"/>
        <v>151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7"/>
        <v>8.9066666666666669E-2</v>
      </c>
      <c r="P944">
        <f t="shared" si="60"/>
        <v>1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7"/>
        <v>9.633333333333334E-2</v>
      </c>
      <c r="P945">
        <f t="shared" si="60"/>
        <v>13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7"/>
        <v>0.13325999999999999</v>
      </c>
      <c r="P946">
        <f t="shared" si="60"/>
        <v>99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7"/>
        <v>2.4840000000000001E-2</v>
      </c>
      <c r="P947">
        <f t="shared" si="60"/>
        <v>177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7"/>
        <v>1.9066666666666666E-2</v>
      </c>
      <c r="P948">
        <f t="shared" si="60"/>
        <v>55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7"/>
        <v>0</v>
      </c>
      <c r="P949" t="e">
        <f t="shared" si="60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7"/>
        <v>0.12</v>
      </c>
      <c r="P950">
        <f t="shared" si="60"/>
        <v>592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7"/>
        <v>1.3650000000000001E-2</v>
      </c>
      <c r="P951">
        <f t="shared" si="60"/>
        <v>406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7"/>
        <v>0.28039999999999998</v>
      </c>
      <c r="P952">
        <f t="shared" si="60"/>
        <v>343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7"/>
        <v>0.38390000000000002</v>
      </c>
      <c r="P953">
        <f t="shared" si="60"/>
        <v>73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7"/>
        <v>0.39942857142857141</v>
      </c>
      <c r="P954">
        <f t="shared" si="60"/>
        <v>26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7"/>
        <v>8.3999999999999995E-3</v>
      </c>
      <c r="P955">
        <f t="shared" si="60"/>
        <v>6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7"/>
        <v>0.43406666666666666</v>
      </c>
      <c r="P956">
        <f t="shared" si="60"/>
        <v>119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7"/>
        <v>5.6613333333333335E-2</v>
      </c>
      <c r="P957">
        <f t="shared" si="60"/>
        <v>84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7"/>
        <v>1.7219999999999999E-2</v>
      </c>
      <c r="P958">
        <f t="shared" si="60"/>
        <v>91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7"/>
        <v>1.9416666666666665E-2</v>
      </c>
      <c r="P959">
        <f t="shared" si="60"/>
        <v>1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7"/>
        <v>0.11328275684711328</v>
      </c>
      <c r="P960">
        <f t="shared" si="60"/>
        <v>20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7"/>
        <v>0.3886</v>
      </c>
      <c r="P961">
        <f t="shared" si="60"/>
        <v>531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7"/>
        <v>0.46100628930817611</v>
      </c>
      <c r="P962">
        <f t="shared" si="60"/>
        <v>120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1">E963/D963</f>
        <v>0.42188421052631581</v>
      </c>
      <c r="P963">
        <f t="shared" si="60"/>
        <v>13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1"/>
        <v>0.2848</v>
      </c>
      <c r="P964">
        <f t="shared" si="60"/>
        <v>291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1"/>
        <v>1.0771428571428571E-2</v>
      </c>
      <c r="P965">
        <f t="shared" si="60"/>
        <v>125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1"/>
        <v>7.9909090909090902E-3</v>
      </c>
      <c r="P966">
        <f t="shared" si="60"/>
        <v>120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1"/>
        <v>1.192E-2</v>
      </c>
      <c r="P967">
        <f t="shared" si="60"/>
        <v>120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1"/>
        <v>0.14799999999999999</v>
      </c>
      <c r="P968">
        <f t="shared" ref="P968:P1031" si="64">ROUND(E707/L707, 0)</f>
        <v>195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1"/>
        <v>0.17810000000000001</v>
      </c>
      <c r="P969" t="e">
        <f t="shared" si="64"/>
        <v>#DIV/0!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1"/>
        <v>1.325E-2</v>
      </c>
      <c r="P970">
        <f t="shared" si="64"/>
        <v>118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1"/>
        <v>0.46666666666666667</v>
      </c>
      <c r="P971">
        <f t="shared" si="64"/>
        <v>24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1"/>
        <v>0.4592</v>
      </c>
      <c r="P972">
        <f t="shared" si="64"/>
        <v>31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1"/>
        <v>2.2599999999999999E-3</v>
      </c>
      <c r="P973" t="e">
        <f t="shared" si="64"/>
        <v>#DIV/0!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1"/>
        <v>0.34625</v>
      </c>
      <c r="P974">
        <f t="shared" si="64"/>
        <v>100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1"/>
        <v>2.0549999999999999E-2</v>
      </c>
      <c r="P975">
        <f t="shared" si="64"/>
        <v>26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1"/>
        <v>5.5999999999999999E-3</v>
      </c>
      <c r="P976">
        <f t="shared" si="64"/>
        <v>199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1"/>
        <v>2.6069999999999999E-2</v>
      </c>
      <c r="P977">
        <f t="shared" si="64"/>
        <v>80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1"/>
        <v>1.9259999999999999E-2</v>
      </c>
      <c r="P978">
        <f t="shared" si="64"/>
        <v>116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1"/>
        <v>0.33666666666666667</v>
      </c>
      <c r="P979">
        <f t="shared" si="64"/>
        <v>45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1"/>
        <v>0.5626326718299024</v>
      </c>
      <c r="P980">
        <f t="shared" si="64"/>
        <v>76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1"/>
        <v>0.82817600000000002</v>
      </c>
      <c r="P981">
        <f t="shared" si="64"/>
        <v>23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1"/>
        <v>0.14860000000000001</v>
      </c>
      <c r="P982">
        <f t="shared" si="64"/>
        <v>19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1"/>
        <v>1.2375123751237513E-4</v>
      </c>
      <c r="P983">
        <f t="shared" si="64"/>
        <v>67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1"/>
        <v>1.7142857142857143E-4</v>
      </c>
      <c r="P984">
        <f t="shared" si="64"/>
        <v>84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1"/>
        <v>0.2950613611721471</v>
      </c>
      <c r="P985">
        <f t="shared" si="64"/>
        <v>216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1"/>
        <v>1.06E-2</v>
      </c>
      <c r="P986">
        <f t="shared" si="64"/>
        <v>55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1"/>
        <v>6.2933333333333327E-2</v>
      </c>
      <c r="P987">
        <f t="shared" si="64"/>
        <v>52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1"/>
        <v>0.1275</v>
      </c>
      <c r="P988">
        <f t="shared" si="64"/>
        <v>143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1"/>
        <v>0.13220000000000001</v>
      </c>
      <c r="P989">
        <f t="shared" si="64"/>
        <v>72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1"/>
        <v>0</v>
      </c>
      <c r="P990">
        <f t="shared" si="64"/>
        <v>37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1"/>
        <v>0.16769999999999999</v>
      </c>
      <c r="P991">
        <f t="shared" si="64"/>
        <v>61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1"/>
        <v>1.0399999999999999E-3</v>
      </c>
      <c r="P992">
        <f t="shared" si="64"/>
        <v>44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1"/>
        <v>4.24E-2</v>
      </c>
      <c r="P993">
        <f t="shared" si="64"/>
        <v>100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1"/>
        <v>4.6699999999999997E-3</v>
      </c>
      <c r="P994">
        <f t="shared" si="64"/>
        <v>89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1"/>
        <v>0.25087142857142858</v>
      </c>
      <c r="P995">
        <f t="shared" si="64"/>
        <v>5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1"/>
        <v>2.3345000000000001E-2</v>
      </c>
      <c r="P996">
        <f t="shared" si="64"/>
        <v>18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1"/>
        <v>7.2599999999999998E-2</v>
      </c>
      <c r="P997">
        <f t="shared" si="64"/>
        <v>187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1"/>
        <v>1.6250000000000001E-2</v>
      </c>
      <c r="P998">
        <f t="shared" si="64"/>
        <v>235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1"/>
        <v>1.2999999999999999E-2</v>
      </c>
      <c r="P999">
        <f t="shared" si="64"/>
        <v>105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1"/>
        <v>0.58558333333333334</v>
      </c>
      <c r="P1000">
        <f t="shared" si="64"/>
        <v>57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1"/>
        <v>7.7886666666666673E-2</v>
      </c>
      <c r="P1001">
        <f t="shared" si="64"/>
        <v>39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1"/>
        <v>2.2157147647256063E-2</v>
      </c>
      <c r="P1002">
        <f t="shared" si="64"/>
        <v>68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1"/>
        <v>1.04</v>
      </c>
      <c r="P1003">
        <f t="shared" si="64"/>
        <v>170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1"/>
        <v>0.29602960296029601</v>
      </c>
      <c r="P1004">
        <f t="shared" si="64"/>
        <v>141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1"/>
        <v>0.16055</v>
      </c>
      <c r="P1005">
        <f t="shared" si="64"/>
        <v>67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1"/>
        <v>0.82208000000000003</v>
      </c>
      <c r="P1006">
        <f t="shared" si="64"/>
        <v>54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1"/>
        <v>0.75051000000000001</v>
      </c>
      <c r="P1007">
        <f t="shared" si="64"/>
        <v>83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1"/>
        <v>5.8500000000000003E-2</v>
      </c>
      <c r="P1008">
        <f t="shared" si="64"/>
        <v>54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1"/>
        <v>0.44319999999999998</v>
      </c>
      <c r="P1009">
        <f t="shared" si="64"/>
        <v>34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1"/>
        <v>2.6737967914438501E-3</v>
      </c>
      <c r="P1010">
        <f t="shared" si="64"/>
        <v>127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1"/>
        <v>0.1313</v>
      </c>
      <c r="P1011">
        <f t="shared" si="64"/>
        <v>46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1"/>
        <v>1.9088937093275488E-3</v>
      </c>
      <c r="P1012">
        <f t="shared" si="64"/>
        <v>96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1"/>
        <v>3.7499999999999999E-3</v>
      </c>
      <c r="P1013">
        <f t="shared" si="64"/>
        <v>77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1"/>
        <v>215.35021</v>
      </c>
      <c r="P1014">
        <f t="shared" si="64"/>
        <v>57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1"/>
        <v>0.34527999999999998</v>
      </c>
      <c r="P1015">
        <f t="shared" si="64"/>
        <v>53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1"/>
        <v>0.30599999999999999</v>
      </c>
      <c r="P1016">
        <f t="shared" si="64"/>
        <v>492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1"/>
        <v>2.6666666666666668E-2</v>
      </c>
      <c r="P1017">
        <f t="shared" si="64"/>
        <v>42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1"/>
        <v>2.8420000000000001E-2</v>
      </c>
      <c r="P1018">
        <f t="shared" si="64"/>
        <v>37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1"/>
        <v>0.22878799999999999</v>
      </c>
      <c r="P1019">
        <f t="shared" si="64"/>
        <v>37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1"/>
        <v>3.1050000000000001E-2</v>
      </c>
      <c r="P1020">
        <f t="shared" si="64"/>
        <v>33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1"/>
        <v>0.47333333333333333</v>
      </c>
      <c r="P1021">
        <f t="shared" si="64"/>
        <v>134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1"/>
        <v>2.0554838709677421</v>
      </c>
      <c r="P1022">
        <f t="shared" si="64"/>
        <v>51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1"/>
        <v>3.5180366666666667</v>
      </c>
      <c r="P1023" t="e">
        <f t="shared" si="64"/>
        <v>#DIV/0!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1"/>
        <v>1.149</v>
      </c>
      <c r="P1024">
        <f t="shared" si="64"/>
        <v>39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1"/>
        <v>2.3715000000000002</v>
      </c>
      <c r="P1025" t="e">
        <f t="shared" si="64"/>
        <v>#DIV/0!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1"/>
        <v>1.1863774999999999</v>
      </c>
      <c r="P1026">
        <f t="shared" si="64"/>
        <v>5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5">E1027/D1027</f>
        <v>1.099283142857143</v>
      </c>
      <c r="P1027" t="e">
        <f t="shared" si="64"/>
        <v>#DIV/0!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5"/>
        <v>1.0000828571428571</v>
      </c>
      <c r="P1028">
        <f t="shared" si="64"/>
        <v>57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5"/>
        <v>1.0309292094387414</v>
      </c>
      <c r="P1029" t="e">
        <f t="shared" si="64"/>
        <v>#DIV/0!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5"/>
        <v>1.1727000000000001</v>
      </c>
      <c r="P1030">
        <f t="shared" si="64"/>
        <v>59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5"/>
        <v>1.1175999999999999</v>
      </c>
      <c r="P1031" t="e">
        <f t="shared" si="64"/>
        <v>#DIV/0!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5"/>
        <v>3.4209999999999998</v>
      </c>
      <c r="P1032">
        <f t="shared" ref="P1032:P1095" si="68">ROUND(E771/L771, 0)</f>
        <v>32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5"/>
        <v>1.0740000000000001</v>
      </c>
      <c r="P1033" t="e">
        <f t="shared" si="68"/>
        <v>#DIV/0!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5"/>
        <v>1.0849703703703704</v>
      </c>
      <c r="P1034">
        <f t="shared" si="68"/>
        <v>10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5"/>
        <v>1.0286144578313252</v>
      </c>
      <c r="P1035">
        <f t="shared" si="68"/>
        <v>50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5"/>
        <v>1.3000180000000001</v>
      </c>
      <c r="P1036">
        <f t="shared" si="68"/>
        <v>16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5"/>
        <v>1.0765217391304347</v>
      </c>
      <c r="P1037">
        <f t="shared" si="68"/>
        <v>39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5"/>
        <v>1.1236044444444444</v>
      </c>
      <c r="P1038">
        <f t="shared" si="68"/>
        <v>34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5"/>
        <v>1.0209999999999999</v>
      </c>
      <c r="P1039">
        <f t="shared" si="68"/>
        <v>63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5"/>
        <v>1.4533333333333334</v>
      </c>
      <c r="P1040">
        <f t="shared" si="68"/>
        <v>7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5"/>
        <v>1.282</v>
      </c>
      <c r="P1041">
        <f t="shared" si="68"/>
        <v>2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5"/>
        <v>2.9411764705882353E-3</v>
      </c>
      <c r="P1042">
        <f t="shared" si="68"/>
        <v>67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5"/>
        <v>0</v>
      </c>
      <c r="P1043">
        <f t="shared" si="68"/>
        <v>39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5"/>
        <v>1.5384615384615385E-2</v>
      </c>
      <c r="P1044">
        <f t="shared" si="68"/>
        <v>43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5"/>
        <v>8.5370000000000001E-2</v>
      </c>
      <c r="P1045">
        <f t="shared" si="68"/>
        <v>50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5"/>
        <v>8.571428571428571E-4</v>
      </c>
      <c r="P1046">
        <f t="shared" si="68"/>
        <v>63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5"/>
        <v>2.6599999999999999E-2</v>
      </c>
      <c r="P1047">
        <f t="shared" si="68"/>
        <v>103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5"/>
        <v>0</v>
      </c>
      <c r="P1048">
        <f t="shared" si="68"/>
        <v>31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5"/>
        <v>5.0000000000000001E-4</v>
      </c>
      <c r="P1049">
        <f t="shared" si="68"/>
        <v>162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5"/>
        <v>1.4133333333333333E-2</v>
      </c>
      <c r="P1050">
        <f t="shared" si="68"/>
        <v>81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5"/>
        <v>0</v>
      </c>
      <c r="P1051">
        <f t="shared" si="68"/>
        <v>60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5"/>
        <v>0</v>
      </c>
      <c r="P1052">
        <f t="shared" si="68"/>
        <v>133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5"/>
        <v>0</v>
      </c>
      <c r="P1053">
        <f t="shared" si="68"/>
        <v>93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5"/>
        <v>0</v>
      </c>
      <c r="P1054">
        <f t="shared" si="68"/>
        <v>61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5"/>
        <v>0.01</v>
      </c>
      <c r="P1055">
        <f t="shared" si="68"/>
        <v>42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5"/>
        <v>0</v>
      </c>
      <c r="P1056">
        <f t="shared" si="68"/>
        <v>88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5"/>
        <v>0</v>
      </c>
      <c r="P1057">
        <f t="shared" si="68"/>
        <v>159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5"/>
        <v>0</v>
      </c>
      <c r="P1058">
        <f t="shared" si="68"/>
        <v>85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5"/>
        <v>0</v>
      </c>
      <c r="P1059">
        <f t="shared" si="68"/>
        <v>113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5"/>
        <v>0</v>
      </c>
      <c r="P1060">
        <f t="shared" si="68"/>
        <v>45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5"/>
        <v>0</v>
      </c>
      <c r="P1061">
        <f t="shared" si="68"/>
        <v>46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5"/>
        <v>0.01</v>
      </c>
      <c r="P1062">
        <f t="shared" si="68"/>
        <v>179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5"/>
        <v>0</v>
      </c>
      <c r="P1063">
        <f t="shared" si="68"/>
        <v>41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5"/>
        <v>0.95477386934673369</v>
      </c>
      <c r="P1064">
        <f t="shared" si="68"/>
        <v>44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5"/>
        <v>0</v>
      </c>
      <c r="P1065">
        <f t="shared" si="68"/>
        <v>81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5"/>
        <v>8.9744444444444446E-2</v>
      </c>
      <c r="P1066">
        <f t="shared" si="68"/>
        <v>75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5"/>
        <v>2.7E-2</v>
      </c>
      <c r="P1067">
        <f t="shared" si="68"/>
        <v>306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5"/>
        <v>3.3673333333333333E-2</v>
      </c>
      <c r="P1068">
        <f t="shared" si="68"/>
        <v>58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5"/>
        <v>0.26</v>
      </c>
      <c r="P1069">
        <f t="shared" si="68"/>
        <v>118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5"/>
        <v>1.5E-3</v>
      </c>
      <c r="P1070">
        <f t="shared" si="68"/>
        <v>74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5"/>
        <v>0.38636363636363635</v>
      </c>
      <c r="P1071">
        <f t="shared" si="68"/>
        <v>105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5"/>
        <v>7.0000000000000001E-3</v>
      </c>
      <c r="P1072">
        <f t="shared" si="68"/>
        <v>80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5"/>
        <v>0</v>
      </c>
      <c r="P1073">
        <f t="shared" si="68"/>
        <v>58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5"/>
        <v>6.8000000000000005E-4</v>
      </c>
      <c r="P1074">
        <f t="shared" si="68"/>
        <v>87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5"/>
        <v>1.3333333333333334E-2</v>
      </c>
      <c r="P1075">
        <f t="shared" si="68"/>
        <v>28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5"/>
        <v>6.3092592592592589E-2</v>
      </c>
      <c r="P1076">
        <f t="shared" si="68"/>
        <v>25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5"/>
        <v>4.4999999999999998E-2</v>
      </c>
      <c r="P1077">
        <f t="shared" si="68"/>
        <v>45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5"/>
        <v>0.62765333333333329</v>
      </c>
      <c r="P1078">
        <f t="shared" si="68"/>
        <v>100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5"/>
        <v>0.29376000000000002</v>
      </c>
      <c r="P1079">
        <f t="shared" si="68"/>
        <v>39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5"/>
        <v>7.4999999999999997E-2</v>
      </c>
      <c r="P1080">
        <f t="shared" si="68"/>
        <v>89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5"/>
        <v>2.6076923076923077E-2</v>
      </c>
      <c r="P1081">
        <f t="shared" si="68"/>
        <v>29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5"/>
        <v>9.1050000000000006E-2</v>
      </c>
      <c r="P1082">
        <f t="shared" si="68"/>
        <v>31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5"/>
        <v>1.7647058823529413E-4</v>
      </c>
      <c r="P1083">
        <f t="shared" si="68"/>
        <v>71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5"/>
        <v>5.5999999999999999E-3</v>
      </c>
      <c r="P1084">
        <f t="shared" si="68"/>
        <v>224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5"/>
        <v>8.2000000000000007E-3</v>
      </c>
      <c r="P1085">
        <f t="shared" si="68"/>
        <v>52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5"/>
        <v>0</v>
      </c>
      <c r="P1086">
        <f t="shared" si="68"/>
        <v>44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5"/>
        <v>3.4200000000000001E-2</v>
      </c>
      <c r="P1087">
        <f t="shared" si="68"/>
        <v>40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5"/>
        <v>8.3333333333333339E-4</v>
      </c>
      <c r="P1088">
        <f t="shared" si="68"/>
        <v>127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5"/>
        <v>0</v>
      </c>
      <c r="P1089">
        <f t="shared" si="68"/>
        <v>114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5"/>
        <v>0.14182977777777778</v>
      </c>
      <c r="P1090">
        <f t="shared" si="68"/>
        <v>28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9">E1091/D1091</f>
        <v>7.8266666666666665E-2</v>
      </c>
      <c r="P1091">
        <f t="shared" si="68"/>
        <v>37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9"/>
        <v>3.8464497269020693E-4</v>
      </c>
      <c r="P1092">
        <f t="shared" si="68"/>
        <v>33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9"/>
        <v>0.125</v>
      </c>
      <c r="P1093">
        <f t="shared" si="68"/>
        <v>61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9"/>
        <v>1.0500000000000001E-2</v>
      </c>
      <c r="P1094">
        <f t="shared" si="68"/>
        <v>175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9"/>
        <v>0.14083333333333334</v>
      </c>
      <c r="P1095">
        <f t="shared" si="68"/>
        <v>98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9"/>
        <v>0.18300055555555556</v>
      </c>
      <c r="P1096">
        <f t="shared" ref="P1096:P1159" si="72">ROUND(E835/L835, 0)</f>
        <v>149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9"/>
        <v>5.0347999999999997E-2</v>
      </c>
      <c r="P1097">
        <f t="shared" si="72"/>
        <v>96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9"/>
        <v>0.17933333333333334</v>
      </c>
      <c r="P1098">
        <f t="shared" si="72"/>
        <v>59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9"/>
        <v>4.6999999999999999E-4</v>
      </c>
      <c r="P1099">
        <f t="shared" si="72"/>
        <v>110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9"/>
        <v>7.2120000000000004E-2</v>
      </c>
      <c r="P1100">
        <f t="shared" si="72"/>
        <v>49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9"/>
        <v>5.0000000000000001E-3</v>
      </c>
      <c r="P1101">
        <f t="shared" si="72"/>
        <v>48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9"/>
        <v>2.5000000000000001E-2</v>
      </c>
      <c r="P1102">
        <f t="shared" si="72"/>
        <v>61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9"/>
        <v>4.0999999999999999E-4</v>
      </c>
      <c r="P1103">
        <f t="shared" si="72"/>
        <v>63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9"/>
        <v>5.3124999999999999E-2</v>
      </c>
      <c r="P1104">
        <f t="shared" si="72"/>
        <v>54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9"/>
        <v>1.6199999999999999E-2</v>
      </c>
      <c r="P1105">
        <f t="shared" si="72"/>
        <v>67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9"/>
        <v>4.9516666666666667E-2</v>
      </c>
      <c r="P1106">
        <f t="shared" si="72"/>
        <v>63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9"/>
        <v>1.5900000000000001E-3</v>
      </c>
      <c r="P1107">
        <f t="shared" si="72"/>
        <v>37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9"/>
        <v>0.41249999999999998</v>
      </c>
      <c r="P1108">
        <f t="shared" si="72"/>
        <v>34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9"/>
        <v>0</v>
      </c>
      <c r="P1109">
        <f t="shared" si="72"/>
        <v>29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9"/>
        <v>2.93E-2</v>
      </c>
      <c r="P1110">
        <f t="shared" si="72"/>
        <v>10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9"/>
        <v>4.4999999999999997E-3</v>
      </c>
      <c r="P1111">
        <f t="shared" si="72"/>
        <v>19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9"/>
        <v>5.1000000000000004E-3</v>
      </c>
      <c r="P1112">
        <f t="shared" si="72"/>
        <v>42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9"/>
        <v>4.0000000000000002E-4</v>
      </c>
      <c r="P1113">
        <f t="shared" si="72"/>
        <v>47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9"/>
        <v>0.35537409090909089</v>
      </c>
      <c r="P1114">
        <f t="shared" si="72"/>
        <v>37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9"/>
        <v>5.0000000000000001E-3</v>
      </c>
      <c r="P1115">
        <f t="shared" si="72"/>
        <v>59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9"/>
        <v>1.6666666666666668E-3</v>
      </c>
      <c r="P1116">
        <f t="shared" si="72"/>
        <v>30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9"/>
        <v>1.325E-3</v>
      </c>
      <c r="P1117">
        <f t="shared" si="72"/>
        <v>66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9"/>
        <v>3.5704000000000004E-4</v>
      </c>
      <c r="P1118">
        <f t="shared" si="72"/>
        <v>32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9"/>
        <v>8.3000000000000004E-2</v>
      </c>
      <c r="P1119">
        <f t="shared" si="72"/>
        <v>19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9"/>
        <v>2.4222222222222221E-2</v>
      </c>
      <c r="P1120">
        <f t="shared" si="72"/>
        <v>50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9"/>
        <v>2.3809523809523812E-3</v>
      </c>
      <c r="P1121">
        <f t="shared" si="72"/>
        <v>23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9"/>
        <v>0</v>
      </c>
      <c r="P1122">
        <f t="shared" si="72"/>
        <v>43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9"/>
        <v>1.16E-4</v>
      </c>
      <c r="P1123">
        <f t="shared" si="72"/>
        <v>53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9"/>
        <v>0</v>
      </c>
      <c r="P1124">
        <f t="shared" si="72"/>
        <v>51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9"/>
        <v>2.2000000000000001E-3</v>
      </c>
      <c r="P1125">
        <f t="shared" si="72"/>
        <v>43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9"/>
        <v>4.7222222222222223E-3</v>
      </c>
      <c r="P1126">
        <f t="shared" si="72"/>
        <v>18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9"/>
        <v>0</v>
      </c>
      <c r="P1127">
        <f t="shared" si="72"/>
        <v>34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9"/>
        <v>5.0000000000000001E-3</v>
      </c>
      <c r="P1128">
        <f t="shared" si="72"/>
        <v>23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9"/>
        <v>1.6714285714285713E-2</v>
      </c>
      <c r="P1129">
        <f t="shared" si="72"/>
        <v>58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9"/>
        <v>1E-3</v>
      </c>
      <c r="P1130">
        <f t="shared" si="72"/>
        <v>109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9"/>
        <v>1.0499999999999999E-3</v>
      </c>
      <c r="P1131">
        <f t="shared" si="72"/>
        <v>50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9"/>
        <v>2.2000000000000001E-3</v>
      </c>
      <c r="P1132">
        <f t="shared" si="72"/>
        <v>347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9"/>
        <v>0</v>
      </c>
      <c r="P1133">
        <f t="shared" si="72"/>
        <v>12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9"/>
        <v>0.14380000000000001</v>
      </c>
      <c r="P1134">
        <f t="shared" si="72"/>
        <v>27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9"/>
        <v>6.6666666666666671E-3</v>
      </c>
      <c r="P1135">
        <f t="shared" si="72"/>
        <v>33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9"/>
        <v>4.0000000000000003E-5</v>
      </c>
      <c r="P1136">
        <f t="shared" si="72"/>
        <v>9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9"/>
        <v>0.05</v>
      </c>
      <c r="P1137">
        <f t="shared" si="72"/>
        <v>35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9"/>
        <v>6.4439140811455853E-2</v>
      </c>
      <c r="P1138" t="e">
        <f t="shared" si="72"/>
        <v>#DIV/0!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9"/>
        <v>0.39500000000000002</v>
      </c>
      <c r="P1139">
        <f t="shared" si="72"/>
        <v>29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9"/>
        <v>3.5714285714285713E-3</v>
      </c>
      <c r="P1140">
        <f t="shared" si="72"/>
        <v>47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9"/>
        <v>6.2500000000000001E-4</v>
      </c>
      <c r="P1141">
        <f t="shared" si="72"/>
        <v>33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9"/>
        <v>0</v>
      </c>
      <c r="P1142">
        <f t="shared" si="72"/>
        <v>21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9"/>
        <v>0</v>
      </c>
      <c r="P1143">
        <f t="shared" si="72"/>
        <v>14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9"/>
        <v>0</v>
      </c>
      <c r="P1144">
        <f t="shared" si="72"/>
        <v>30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9"/>
        <v>4.1333333333333335E-3</v>
      </c>
      <c r="P1145">
        <f t="shared" si="72"/>
        <v>22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9"/>
        <v>0</v>
      </c>
      <c r="P1146">
        <f t="shared" si="72"/>
        <v>83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9"/>
        <v>1.25E-3</v>
      </c>
      <c r="P1147">
        <f t="shared" si="72"/>
        <v>10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9"/>
        <v>8.8333333333333333E-2</v>
      </c>
      <c r="P1148">
        <f t="shared" si="72"/>
        <v>36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9"/>
        <v>0</v>
      </c>
      <c r="P1149">
        <f t="shared" si="72"/>
        <v>29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9"/>
        <v>4.8666666666666667E-3</v>
      </c>
      <c r="P1150" t="e">
        <f t="shared" si="72"/>
        <v>#DIV/0!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9"/>
        <v>1.5E-3</v>
      </c>
      <c r="P1151">
        <f t="shared" si="72"/>
        <v>18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9"/>
        <v>0.1008</v>
      </c>
      <c r="P1152">
        <f t="shared" si="72"/>
        <v>74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9"/>
        <v>0</v>
      </c>
      <c r="P1153">
        <f t="shared" si="72"/>
        <v>31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9"/>
        <v>5.6937500000000002E-2</v>
      </c>
      <c r="P1154">
        <f t="shared" si="72"/>
        <v>29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3">E1155/D1155</f>
        <v>6.2500000000000003E-3</v>
      </c>
      <c r="P1155">
        <f t="shared" si="72"/>
        <v>144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3"/>
        <v>6.5000000000000002E-2</v>
      </c>
      <c r="P1156">
        <f t="shared" si="72"/>
        <v>40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3"/>
        <v>7.5199999999999998E-3</v>
      </c>
      <c r="P1157">
        <f t="shared" si="72"/>
        <v>148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3"/>
        <v>0</v>
      </c>
      <c r="P1158">
        <f t="shared" si="72"/>
        <v>28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3"/>
        <v>1.5100000000000001E-2</v>
      </c>
      <c r="P1159">
        <f t="shared" si="72"/>
        <v>44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3"/>
        <v>4.6666666666666671E-3</v>
      </c>
      <c r="P1160" t="e">
        <f t="shared" ref="P1160:P1223" si="76">ROUND(E899/L899, 0)</f>
        <v>#DIV/0!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3"/>
        <v>0</v>
      </c>
      <c r="P1161">
        <f t="shared" si="76"/>
        <v>35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3"/>
        <v>3.85E-2</v>
      </c>
      <c r="P1162">
        <f t="shared" si="76"/>
        <v>35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3"/>
        <v>0</v>
      </c>
      <c r="P1163">
        <f t="shared" si="76"/>
        <v>11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3"/>
        <v>5.8333333333333338E-4</v>
      </c>
      <c r="P1164" t="e">
        <f t="shared" si="76"/>
        <v>#DIV/0!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3"/>
        <v>0</v>
      </c>
      <c r="P1165">
        <f t="shared" si="76"/>
        <v>30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3"/>
        <v>0</v>
      </c>
      <c r="P1166">
        <f t="shared" si="76"/>
        <v>40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3"/>
        <v>0.20705000000000001</v>
      </c>
      <c r="P1167">
        <f t="shared" si="76"/>
        <v>50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3"/>
        <v>0.19139999999999999</v>
      </c>
      <c r="P1168">
        <f t="shared" si="76"/>
        <v>33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3"/>
        <v>1.6316666666666667E-2</v>
      </c>
      <c r="P1169" t="e">
        <f t="shared" si="76"/>
        <v>#DIV/0!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3"/>
        <v>5.6666666666666664E-2</v>
      </c>
      <c r="P1170" t="e">
        <f t="shared" si="76"/>
        <v>#DIV/0!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3"/>
        <v>1.6999999999999999E-3</v>
      </c>
      <c r="P1171" t="e">
        <f t="shared" si="76"/>
        <v>#DIV/0!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3"/>
        <v>4.0000000000000001E-3</v>
      </c>
      <c r="P1172">
        <f t="shared" si="76"/>
        <v>65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3"/>
        <v>1E-3</v>
      </c>
      <c r="P1173">
        <f t="shared" si="76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3"/>
        <v>0</v>
      </c>
      <c r="P1174" t="e">
        <f t="shared" si="76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3"/>
        <v>2.4000000000000001E-4</v>
      </c>
      <c r="P1175">
        <f t="shared" si="76"/>
        <v>15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3"/>
        <v>5.906666666666667E-2</v>
      </c>
      <c r="P1176">
        <f t="shared" si="76"/>
        <v>83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3"/>
        <v>2.9250000000000002E-2</v>
      </c>
      <c r="P1177" t="e">
        <f t="shared" si="76"/>
        <v>#DIV/0!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3"/>
        <v>5.7142857142857142E-5</v>
      </c>
      <c r="P1178">
        <f t="shared" si="76"/>
        <v>42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3"/>
        <v>0</v>
      </c>
      <c r="P1179" t="e">
        <f t="shared" si="76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3"/>
        <v>6.666666666666667E-5</v>
      </c>
      <c r="P1180">
        <f t="shared" si="76"/>
        <v>30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3"/>
        <v>5.3333333333333337E-2</v>
      </c>
      <c r="P1181">
        <f t="shared" si="76"/>
        <v>20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3"/>
        <v>0.11749999999999999</v>
      </c>
      <c r="P1182">
        <f t="shared" si="76"/>
        <v>100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3"/>
        <v>8.0000000000000007E-5</v>
      </c>
      <c r="P1183" t="e">
        <f t="shared" si="76"/>
        <v>#DIV/0!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3"/>
        <v>4.2000000000000003E-2</v>
      </c>
      <c r="P1184">
        <f t="shared" si="76"/>
        <v>232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3"/>
        <v>0.04</v>
      </c>
      <c r="P1185">
        <f t="shared" si="76"/>
        <v>189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3"/>
        <v>1.0493636363636363</v>
      </c>
      <c r="P1186">
        <f t="shared" si="76"/>
        <v>55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3"/>
        <v>1.0544</v>
      </c>
      <c r="P1187">
        <f t="shared" si="76"/>
        <v>22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3"/>
        <v>1.0673333333333332</v>
      </c>
      <c r="P1188">
        <f t="shared" si="76"/>
        <v>32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3"/>
        <v>1.0412571428571429</v>
      </c>
      <c r="P1189" t="e">
        <f t="shared" si="76"/>
        <v>#DIV/0!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3"/>
        <v>1.6054999999999999</v>
      </c>
      <c r="P1190" t="e">
        <f t="shared" si="76"/>
        <v>#DIV/0!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3"/>
        <v>1.0777777777777777</v>
      </c>
      <c r="P1191">
        <f t="shared" si="76"/>
        <v>56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3"/>
        <v>1.35</v>
      </c>
      <c r="P1192" t="e">
        <f t="shared" si="76"/>
        <v>#DIV/0!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3"/>
        <v>1.0907407407407408</v>
      </c>
      <c r="P1193">
        <f t="shared" si="76"/>
        <v>69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3"/>
        <v>2.9</v>
      </c>
      <c r="P1194">
        <f t="shared" si="76"/>
        <v>19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3"/>
        <v>1.0395714285714286</v>
      </c>
      <c r="P1195">
        <f t="shared" si="76"/>
        <v>46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3"/>
        <v>3.2223999999999999</v>
      </c>
      <c r="P1196">
        <f t="shared" si="76"/>
        <v>60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3"/>
        <v>1.35</v>
      </c>
      <c r="P1197">
        <f t="shared" si="76"/>
        <v>51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3"/>
        <v>2.6991034482758622</v>
      </c>
      <c r="P1198">
        <f t="shared" si="76"/>
        <v>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3"/>
        <v>2.5329333333333333</v>
      </c>
      <c r="P1199" t="e">
        <f t="shared" si="76"/>
        <v>#DIV/0!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3"/>
        <v>2.6059999999999999</v>
      </c>
      <c r="P1200">
        <f t="shared" si="76"/>
        <v>20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3"/>
        <v>1.0131677953348381</v>
      </c>
      <c r="P1201">
        <f t="shared" si="76"/>
        <v>25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3"/>
        <v>1.2560416666666667</v>
      </c>
      <c r="P1202">
        <f t="shared" si="76"/>
        <v>20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3"/>
        <v>1.0243783333333334</v>
      </c>
      <c r="P1203">
        <f t="shared" si="76"/>
        <v>110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3"/>
        <v>1.99244</v>
      </c>
      <c r="P1204">
        <f t="shared" si="76"/>
        <v>37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3"/>
        <v>1.0245398773006136</v>
      </c>
      <c r="P1205">
        <f t="shared" si="76"/>
        <v>42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3"/>
        <v>1.0294615384615384</v>
      </c>
      <c r="P1206">
        <f t="shared" si="76"/>
        <v>24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3"/>
        <v>1.0086153846153847</v>
      </c>
      <c r="P1207">
        <f t="shared" si="76"/>
        <v>69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3"/>
        <v>1.1499999999999999</v>
      </c>
      <c r="P1208">
        <f t="shared" si="76"/>
        <v>155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3"/>
        <v>1.0416766467065868</v>
      </c>
      <c r="P1209">
        <f t="shared" si="76"/>
        <v>57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3"/>
        <v>1.5529999999999999</v>
      </c>
      <c r="P1210" t="e">
        <f t="shared" si="76"/>
        <v>#DIV/0!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3"/>
        <v>1.06</v>
      </c>
      <c r="P1211">
        <f t="shared" si="76"/>
        <v>60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3"/>
        <v>2.5431499999999998</v>
      </c>
      <c r="P1212">
        <f t="shared" si="76"/>
        <v>39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3"/>
        <v>1.0109999999999999</v>
      </c>
      <c r="P1213">
        <f t="shared" si="76"/>
        <v>58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3"/>
        <v>1.2904</v>
      </c>
      <c r="P1214">
        <f t="shared" si="76"/>
        <v>159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3"/>
        <v>1.0223076923076924</v>
      </c>
      <c r="P1215">
        <f t="shared" si="76"/>
        <v>100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3"/>
        <v>1.3180000000000001</v>
      </c>
      <c r="P1216">
        <f t="shared" si="76"/>
        <v>25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3"/>
        <v>7.8608020000000005</v>
      </c>
      <c r="P1217">
        <f t="shared" si="76"/>
        <v>89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3"/>
        <v>1.4570000000000001</v>
      </c>
      <c r="P1218">
        <f t="shared" si="76"/>
        <v>183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7">E1219/D1219</f>
        <v>1.026</v>
      </c>
      <c r="P1219">
        <f t="shared" si="76"/>
        <v>51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7"/>
        <v>1.7227777777777777</v>
      </c>
      <c r="P1220">
        <f t="shared" si="76"/>
        <v>33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7"/>
        <v>1.5916819571865444</v>
      </c>
      <c r="P1221">
        <f t="shared" si="76"/>
        <v>52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7"/>
        <v>1.0376666666666667</v>
      </c>
      <c r="P1222">
        <f t="shared" si="76"/>
        <v>114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7"/>
        <v>1.1140954545454547</v>
      </c>
      <c r="P1223">
        <f t="shared" si="76"/>
        <v>136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7"/>
        <v>2.80375</v>
      </c>
      <c r="P1224">
        <f t="shared" ref="P1224:P1287" si="80">ROUND(E963/L963, 0)</f>
        <v>364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7"/>
        <v>1.1210606060606061</v>
      </c>
      <c r="P1225">
        <f t="shared" si="80"/>
        <v>19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7"/>
        <v>7.0666666666666669E-2</v>
      </c>
      <c r="P1226">
        <f t="shared" si="80"/>
        <v>42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7"/>
        <v>4.3999999999999997E-2</v>
      </c>
      <c r="P1227">
        <f t="shared" si="80"/>
        <v>30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7"/>
        <v>3.8739999999999997E-2</v>
      </c>
      <c r="P1228">
        <f t="shared" si="80"/>
        <v>50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7"/>
        <v>0</v>
      </c>
      <c r="P1229">
        <f t="shared" si="80"/>
        <v>59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7"/>
        <v>0.29299999999999998</v>
      </c>
      <c r="P1230">
        <f t="shared" si="80"/>
        <v>44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7"/>
        <v>9.0909090909090905E-3</v>
      </c>
      <c r="P1231">
        <f t="shared" si="80"/>
        <v>27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7"/>
        <v>0</v>
      </c>
      <c r="P1232">
        <f t="shared" si="80"/>
        <v>1273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7"/>
        <v>0</v>
      </c>
      <c r="P1233">
        <f t="shared" si="80"/>
        <v>164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7"/>
        <v>8.0000000000000002E-3</v>
      </c>
      <c r="P1234">
        <f t="shared" si="80"/>
        <v>45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7"/>
        <v>0.11600000000000001</v>
      </c>
      <c r="P1235">
        <f t="shared" si="80"/>
        <v>154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7"/>
        <v>0</v>
      </c>
      <c r="P1236">
        <f t="shared" si="80"/>
        <v>51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7"/>
        <v>2.787363950092912E-2</v>
      </c>
      <c r="P1237">
        <f t="shared" si="80"/>
        <v>93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7"/>
        <v>0</v>
      </c>
      <c r="P1238">
        <f t="shared" si="80"/>
        <v>109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7"/>
        <v>0</v>
      </c>
      <c r="P1239">
        <f t="shared" si="80"/>
        <v>161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7"/>
        <v>0.17799999999999999</v>
      </c>
      <c r="P1240">
        <f t="shared" si="80"/>
        <v>76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7"/>
        <v>0</v>
      </c>
      <c r="P1241">
        <f t="shared" si="80"/>
        <v>791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7"/>
        <v>3.0124999999999999E-2</v>
      </c>
      <c r="P1242">
        <f t="shared" si="80"/>
        <v>302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7"/>
        <v>0.50739999999999996</v>
      </c>
      <c r="P1243">
        <f t="shared" si="80"/>
        <v>48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7"/>
        <v>5.4884742041712408E-3</v>
      </c>
      <c r="P1244">
        <f t="shared" si="80"/>
        <v>3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7"/>
        <v>0.14091666666666666</v>
      </c>
      <c r="P1245">
        <f t="shared" si="80"/>
        <v>1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7"/>
        <v>1.038</v>
      </c>
      <c r="P1246">
        <f t="shared" si="80"/>
        <v>172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7"/>
        <v>1.2024999999999999</v>
      </c>
      <c r="P1247">
        <f t="shared" si="80"/>
        <v>35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7"/>
        <v>1.17</v>
      </c>
      <c r="P1248">
        <f t="shared" si="80"/>
        <v>82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7"/>
        <v>1.2214285714285715</v>
      </c>
      <c r="P1249">
        <f t="shared" si="80"/>
        <v>111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7"/>
        <v>1.5164</v>
      </c>
      <c r="P1250">
        <f t="shared" si="80"/>
        <v>161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7"/>
        <v>1.0444</v>
      </c>
      <c r="P1251" t="e">
        <f t="shared" si="80"/>
        <v>#DIV/0!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7"/>
        <v>2.0015333333333332</v>
      </c>
      <c r="P1252">
        <f t="shared" si="80"/>
        <v>52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7"/>
        <v>1.018</v>
      </c>
      <c r="P1253">
        <f t="shared" si="80"/>
        <v>13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7"/>
        <v>1.3765714285714286</v>
      </c>
      <c r="P1254">
        <f t="shared" si="80"/>
        <v>30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7"/>
        <v>3038.3319999999999</v>
      </c>
      <c r="P1255">
        <f t="shared" si="80"/>
        <v>117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7"/>
        <v>1.9885074626865671</v>
      </c>
      <c r="P1256">
        <f t="shared" si="80"/>
        <v>90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7"/>
        <v>2.0236666666666667</v>
      </c>
      <c r="P1257">
        <f t="shared" si="80"/>
        <v>424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7"/>
        <v>1.1796376666666666</v>
      </c>
      <c r="P1258">
        <f t="shared" si="80"/>
        <v>81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7"/>
        <v>2.9472727272727273</v>
      </c>
      <c r="P1259">
        <f t="shared" si="80"/>
        <v>13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7"/>
        <v>2.1314633333333335</v>
      </c>
      <c r="P1260">
        <f t="shared" si="80"/>
        <v>8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7"/>
        <v>1.0424</v>
      </c>
      <c r="P1261">
        <f t="shared" si="80"/>
        <v>153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7"/>
        <v>1.1366666666666667</v>
      </c>
      <c r="P1262">
        <f t="shared" si="80"/>
        <v>292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7"/>
        <v>1.0125</v>
      </c>
      <c r="P1263">
        <f t="shared" si="80"/>
        <v>3304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7"/>
        <v>1.2541538461538462</v>
      </c>
      <c r="P1264">
        <f t="shared" si="80"/>
        <v>1300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7"/>
        <v>1.19</v>
      </c>
      <c r="P1265">
        <f t="shared" si="80"/>
        <v>135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7"/>
        <v>1.6646153846153846</v>
      </c>
      <c r="P1266">
        <f t="shared" si="80"/>
        <v>214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7"/>
        <v>1.1914771428571429</v>
      </c>
      <c r="P1267">
        <f t="shared" si="80"/>
        <v>216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7"/>
        <v>1.0047368421052632</v>
      </c>
      <c r="P1268">
        <f t="shared" si="80"/>
        <v>932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7"/>
        <v>1.018</v>
      </c>
      <c r="P1269">
        <f t="shared" si="80"/>
        <v>29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7"/>
        <v>1.1666666666666667</v>
      </c>
      <c r="P1270">
        <f t="shared" si="80"/>
        <v>175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7"/>
        <v>1.0864893617021276</v>
      </c>
      <c r="P1271">
        <f t="shared" si="80"/>
        <v>250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7"/>
        <v>1.1472</v>
      </c>
      <c r="P1272">
        <f t="shared" si="80"/>
        <v>65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7"/>
        <v>1.018</v>
      </c>
      <c r="P1273">
        <f t="shared" si="80"/>
        <v>55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7"/>
        <v>1.06</v>
      </c>
      <c r="P1274">
        <f t="shared" si="80"/>
        <v>75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7"/>
        <v>1.0349999999999999</v>
      </c>
      <c r="P1275">
        <f t="shared" si="80"/>
        <v>1389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7"/>
        <v>1.5497535999999998</v>
      </c>
      <c r="P1276">
        <f t="shared" si="80"/>
        <v>96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7"/>
        <v>1.6214066666666667</v>
      </c>
      <c r="P1277">
        <f t="shared" si="80"/>
        <v>191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7"/>
        <v>1.0442100000000001</v>
      </c>
      <c r="P1278">
        <f t="shared" si="80"/>
        <v>40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7"/>
        <v>1.0612433333333333</v>
      </c>
      <c r="P1279">
        <f t="shared" si="80"/>
        <v>75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7"/>
        <v>1.5493846153846154</v>
      </c>
      <c r="P1280">
        <f t="shared" si="80"/>
        <v>161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7"/>
        <v>1.1077157238734421</v>
      </c>
      <c r="P1281">
        <f t="shared" si="80"/>
        <v>89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7"/>
        <v>1.1091186666666666</v>
      </c>
      <c r="P1282">
        <f t="shared" si="80"/>
        <v>53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1">E1283/D1283</f>
        <v>1.1071428571428572</v>
      </c>
      <c r="P1283">
        <f t="shared" si="80"/>
        <v>106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1"/>
        <v>1.2361333333333333</v>
      </c>
      <c r="P1284">
        <f t="shared" si="80"/>
        <v>22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1"/>
        <v>2.1105</v>
      </c>
      <c r="P1285">
        <f t="shared" si="80"/>
        <v>31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1"/>
        <v>1.01</v>
      </c>
      <c r="P1286">
        <f t="shared" si="80"/>
        <v>36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1"/>
        <v>1.0165</v>
      </c>
      <c r="P1287">
        <f t="shared" si="80"/>
        <v>389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1"/>
        <v>1.0833333333333333</v>
      </c>
      <c r="P1288">
        <f t="shared" ref="P1288:P1351" si="84">ROUND(E1027/L1027, 0)</f>
        <v>72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1"/>
        <v>2.42</v>
      </c>
      <c r="P1289">
        <f t="shared" si="84"/>
        <v>57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1"/>
        <v>1.0044999999999999</v>
      </c>
      <c r="P1290">
        <f t="shared" si="84"/>
        <v>70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1"/>
        <v>1.2506666666666666</v>
      </c>
      <c r="P1291">
        <f t="shared" si="84"/>
        <v>46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1"/>
        <v>1.0857142857142856</v>
      </c>
      <c r="P1292">
        <f t="shared" si="84"/>
        <v>79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1"/>
        <v>1.4570000000000001</v>
      </c>
      <c r="P1293">
        <f t="shared" si="84"/>
        <v>43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1"/>
        <v>1.1000000000000001</v>
      </c>
      <c r="P1294">
        <f t="shared" si="84"/>
        <v>108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1"/>
        <v>1.0223333333333333</v>
      </c>
      <c r="P1295">
        <f t="shared" si="84"/>
        <v>61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1"/>
        <v>1.22</v>
      </c>
      <c r="P1296">
        <f t="shared" si="84"/>
        <v>51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1"/>
        <v>1.0196000000000001</v>
      </c>
      <c r="P1297">
        <f t="shared" si="84"/>
        <v>39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1"/>
        <v>1.411764705882353</v>
      </c>
      <c r="P1298">
        <f t="shared" si="84"/>
        <v>65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1"/>
        <v>1.0952500000000001</v>
      </c>
      <c r="P1299">
        <f t="shared" si="84"/>
        <v>24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1"/>
        <v>1.0465</v>
      </c>
      <c r="P1300">
        <f t="shared" si="84"/>
        <v>49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1"/>
        <v>1.24</v>
      </c>
      <c r="P1301">
        <f t="shared" si="84"/>
        <v>36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1"/>
        <v>1.35</v>
      </c>
      <c r="P1302">
        <f t="shared" si="84"/>
        <v>21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1"/>
        <v>1.0275000000000001</v>
      </c>
      <c r="P1303">
        <f t="shared" si="84"/>
        <v>250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1"/>
        <v>1</v>
      </c>
      <c r="P1304" t="e">
        <f t="shared" si="84"/>
        <v>#DIV/0!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1"/>
        <v>1.3026085714285716</v>
      </c>
      <c r="P1305">
        <f t="shared" si="84"/>
        <v>10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1"/>
        <v>0.39627499999999999</v>
      </c>
      <c r="P1306">
        <f t="shared" si="84"/>
        <v>29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1"/>
        <v>0.25976666666666665</v>
      </c>
      <c r="P1307">
        <f t="shared" si="84"/>
        <v>3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1"/>
        <v>0.65246363636363636</v>
      </c>
      <c r="P1308">
        <f t="shared" si="84"/>
        <v>33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1"/>
        <v>0.11514000000000001</v>
      </c>
      <c r="P1309" t="e">
        <f t="shared" si="84"/>
        <v>#DIV/0!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1"/>
        <v>0.11360000000000001</v>
      </c>
      <c r="P1310">
        <f t="shared" si="84"/>
        <v>1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1"/>
        <v>1.1199130434782609</v>
      </c>
      <c r="P1311">
        <f t="shared" si="84"/>
        <v>53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1"/>
        <v>0.155</v>
      </c>
      <c r="P1312" t="e">
        <f t="shared" si="84"/>
        <v>#DIV/0!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1"/>
        <v>0.32028000000000001</v>
      </c>
      <c r="P1313" t="e">
        <f t="shared" si="84"/>
        <v>#DIV/0!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1"/>
        <v>6.0869565217391303E-3</v>
      </c>
      <c r="P1314" t="e">
        <f t="shared" si="84"/>
        <v>#DIV/0!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1"/>
        <v>0.31114999999999998</v>
      </c>
      <c r="P1315" t="e">
        <f t="shared" si="84"/>
        <v>#DIV/0!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1"/>
        <v>1.1266666666666666E-2</v>
      </c>
      <c r="P1316">
        <f t="shared" si="84"/>
        <v>15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1"/>
        <v>0.40404000000000001</v>
      </c>
      <c r="P1317" t="e">
        <f t="shared" si="84"/>
        <v>#DIV/0!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1"/>
        <v>1.3333333333333333E-5</v>
      </c>
      <c r="P1318" t="e">
        <f t="shared" si="84"/>
        <v>#DIV/0!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1"/>
        <v>5.7334999999999997E-2</v>
      </c>
      <c r="P1319" t="e">
        <f t="shared" si="84"/>
        <v>#DIV/0!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1"/>
        <v>0.15325</v>
      </c>
      <c r="P1320" t="e">
        <f t="shared" si="84"/>
        <v>#DIV/0!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1"/>
        <v>0.15103448275862069</v>
      </c>
      <c r="P1321" t="e">
        <f t="shared" si="84"/>
        <v>#DIV/0!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1"/>
        <v>5.0299999999999997E-3</v>
      </c>
      <c r="P1322" t="e">
        <f t="shared" si="84"/>
        <v>#DIV/0!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1"/>
        <v>1.3028138528138528E-2</v>
      </c>
      <c r="P1323">
        <f t="shared" si="84"/>
        <v>50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1"/>
        <v>3.0285714285714286E-3</v>
      </c>
      <c r="P1324" t="e">
        <f t="shared" si="84"/>
        <v>#DIV/0!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1"/>
        <v>8.8800000000000004E-2</v>
      </c>
      <c r="P1325">
        <f t="shared" si="84"/>
        <v>48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1"/>
        <v>9.8400000000000001E-2</v>
      </c>
      <c r="P1326" t="e">
        <f t="shared" si="84"/>
        <v>#DIV/0!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1"/>
        <v>2.4299999999999999E-2</v>
      </c>
      <c r="P1327">
        <f t="shared" si="84"/>
        <v>66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1"/>
        <v>1.1299999999999999E-2</v>
      </c>
      <c r="P1328">
        <f t="shared" si="84"/>
        <v>16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1"/>
        <v>3.5520833333333335E-2</v>
      </c>
      <c r="P1329">
        <f t="shared" si="84"/>
        <v>34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1"/>
        <v>2.3306666666666667E-2</v>
      </c>
      <c r="P1330">
        <f t="shared" si="84"/>
        <v>13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1"/>
        <v>8.1600000000000006E-3</v>
      </c>
      <c r="P1331">
        <f t="shared" si="84"/>
        <v>11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1"/>
        <v>0.22494285714285714</v>
      </c>
      <c r="P1332">
        <f t="shared" si="84"/>
        <v>40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1"/>
        <v>1.3668E-2</v>
      </c>
      <c r="P1333">
        <f t="shared" si="84"/>
        <v>35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1"/>
        <v>0</v>
      </c>
      <c r="P1334" t="e">
        <f t="shared" si="84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1"/>
        <v>0</v>
      </c>
      <c r="P1335">
        <f t="shared" si="84"/>
        <v>13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1"/>
        <v>0.10754135338345865</v>
      </c>
      <c r="P1336">
        <f t="shared" si="84"/>
        <v>10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1"/>
        <v>0.1976</v>
      </c>
      <c r="P1337">
        <f t="shared" si="84"/>
        <v>114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1"/>
        <v>0.84946999999999995</v>
      </c>
      <c r="P1338">
        <f t="shared" si="84"/>
        <v>15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1"/>
        <v>0.49381999999999998</v>
      </c>
      <c r="P1339">
        <f t="shared" si="84"/>
        <v>48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1"/>
        <v>3.3033333333333331E-2</v>
      </c>
      <c r="P1340">
        <f t="shared" si="84"/>
        <v>44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1"/>
        <v>6.6339999999999996E-2</v>
      </c>
      <c r="P1341">
        <f t="shared" si="84"/>
        <v>9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1"/>
        <v>0</v>
      </c>
      <c r="P1342">
        <f t="shared" si="84"/>
        <v>38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1"/>
        <v>0.7036</v>
      </c>
      <c r="P1343">
        <f t="shared" si="84"/>
        <v>19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1"/>
        <v>2E-3</v>
      </c>
      <c r="P1344">
        <f t="shared" si="84"/>
        <v>3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1"/>
        <v>1.02298</v>
      </c>
      <c r="P1345">
        <f t="shared" si="84"/>
        <v>19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1"/>
        <v>3.7773333333333334</v>
      </c>
      <c r="P1346">
        <f t="shared" si="84"/>
        <v>410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5">E1347/D1347</f>
        <v>1.25</v>
      </c>
      <c r="P1347" t="e">
        <f t="shared" si="84"/>
        <v>#DIV/0!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5"/>
        <v>1.473265306122449</v>
      </c>
      <c r="P1348">
        <f t="shared" si="84"/>
        <v>114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5"/>
        <v>1.022</v>
      </c>
      <c r="P1349">
        <f t="shared" si="84"/>
        <v>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5"/>
        <v>1.018723404255319</v>
      </c>
      <c r="P1350" t="e">
        <f t="shared" si="84"/>
        <v>#DIV/0!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5"/>
        <v>2.0419999999999998</v>
      </c>
      <c r="P1351">
        <f t="shared" si="84"/>
        <v>43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5"/>
        <v>1.0405</v>
      </c>
      <c r="P1352">
        <f t="shared" ref="P1352:P1415" si="88">ROUND(E1091/L1091, 0)</f>
        <v>24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5"/>
        <v>1.0126500000000001</v>
      </c>
      <c r="P1353">
        <f t="shared" si="88"/>
        <v>5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5"/>
        <v>1.3613999999999999</v>
      </c>
      <c r="P1354">
        <f t="shared" si="88"/>
        <v>13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5"/>
        <v>1.3360000000000001</v>
      </c>
      <c r="P1355">
        <f t="shared" si="88"/>
        <v>3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5"/>
        <v>1.3025</v>
      </c>
      <c r="P1356">
        <f t="shared" si="88"/>
        <v>11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5"/>
        <v>1.2267999999999999</v>
      </c>
      <c r="P1357">
        <f t="shared" si="88"/>
        <v>122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5"/>
        <v>1.8281058823529412</v>
      </c>
      <c r="P1358">
        <f t="shared" si="88"/>
        <v>268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5"/>
        <v>1.2529999999999999</v>
      </c>
      <c r="P1359">
        <f t="shared" si="88"/>
        <v>74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5"/>
        <v>1.1166666666666667</v>
      </c>
      <c r="P1360">
        <f t="shared" si="88"/>
        <v>7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5"/>
        <v>1.1575757575757575</v>
      </c>
      <c r="P1361">
        <f t="shared" si="88"/>
        <v>82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5"/>
        <v>1.732</v>
      </c>
      <c r="P1362">
        <f t="shared" si="88"/>
        <v>25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5"/>
        <v>1.2598333333333334</v>
      </c>
      <c r="P1363">
        <f t="shared" si="88"/>
        <v>10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5"/>
        <v>1.091</v>
      </c>
      <c r="P1364">
        <f t="shared" si="88"/>
        <v>7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5"/>
        <v>1</v>
      </c>
      <c r="P1365">
        <f t="shared" si="88"/>
        <v>18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5"/>
        <v>1.1864285714285714</v>
      </c>
      <c r="P1366">
        <f t="shared" si="88"/>
        <v>16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5"/>
        <v>1.0026666666666666</v>
      </c>
      <c r="P1367">
        <f t="shared" si="88"/>
        <v>80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5"/>
        <v>1.2648920000000001</v>
      </c>
      <c r="P1368">
        <f t="shared" si="88"/>
        <v>72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5"/>
        <v>1.1426000000000001</v>
      </c>
      <c r="P1369">
        <f t="shared" si="88"/>
        <v>24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5"/>
        <v>1.107</v>
      </c>
      <c r="P1370" t="e">
        <f t="shared" si="88"/>
        <v>#DIV/0!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5"/>
        <v>1.0534805315203954</v>
      </c>
      <c r="P1371">
        <f t="shared" si="88"/>
        <v>35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5"/>
        <v>1.0366666666666666</v>
      </c>
      <c r="P1372">
        <f t="shared" si="88"/>
        <v>15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5"/>
        <v>1.0708672667523933</v>
      </c>
      <c r="P1373">
        <f t="shared" si="88"/>
        <v>23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5"/>
        <v>1.24</v>
      </c>
      <c r="P1374">
        <f t="shared" si="88"/>
        <v>1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5"/>
        <v>1.0501</v>
      </c>
      <c r="P1375">
        <f t="shared" si="88"/>
        <v>100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5"/>
        <v>1.8946666666666667</v>
      </c>
      <c r="P1376">
        <f t="shared" si="88"/>
        <v>5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5"/>
        <v>1.7132499999999999</v>
      </c>
      <c r="P1377">
        <f t="shared" si="88"/>
        <v>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5"/>
        <v>2.5248648648648651</v>
      </c>
      <c r="P1378">
        <f t="shared" si="88"/>
        <v>13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5"/>
        <v>1.1615384615384616</v>
      </c>
      <c r="P1379">
        <f t="shared" si="88"/>
        <v>18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5"/>
        <v>2.0335000000000001</v>
      </c>
      <c r="P1380">
        <f t="shared" si="88"/>
        <v>10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5"/>
        <v>1.1160000000000001</v>
      </c>
      <c r="P1381">
        <f t="shared" si="88"/>
        <v>36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5"/>
        <v>4.24</v>
      </c>
      <c r="P1382">
        <f t="shared" si="88"/>
        <v>5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5"/>
        <v>1.071</v>
      </c>
      <c r="P1383" t="e">
        <f t="shared" si="88"/>
        <v>#DIV/0!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5"/>
        <v>1.043625</v>
      </c>
      <c r="P1384">
        <f t="shared" si="88"/>
        <v>6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5"/>
        <v>2.124090909090909</v>
      </c>
      <c r="P1385" t="e">
        <f t="shared" si="88"/>
        <v>#DIV/0!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5"/>
        <v>1.2408571428571429</v>
      </c>
      <c r="P1386">
        <f t="shared" si="88"/>
        <v>4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5"/>
        <v>1.10406125</v>
      </c>
      <c r="P1387">
        <f t="shared" si="88"/>
        <v>61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5"/>
        <v>2.1875</v>
      </c>
      <c r="P1388" t="e">
        <f t="shared" si="88"/>
        <v>#DIV/0!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5"/>
        <v>1.36625</v>
      </c>
      <c r="P1389">
        <f t="shared" si="88"/>
        <v>5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5"/>
        <v>1.348074</v>
      </c>
      <c r="P1390">
        <f t="shared" si="88"/>
        <v>25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5"/>
        <v>1.454</v>
      </c>
      <c r="P1391">
        <f t="shared" si="88"/>
        <v>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5"/>
        <v>1.0910714285714285</v>
      </c>
      <c r="P1392">
        <f t="shared" si="88"/>
        <v>11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5"/>
        <v>1.1020000000000001</v>
      </c>
      <c r="P1393">
        <f t="shared" si="88"/>
        <v>4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5"/>
        <v>1.1364000000000001</v>
      </c>
      <c r="P1394" t="e">
        <f t="shared" si="88"/>
        <v>#DIV/0!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5"/>
        <v>1.0235000000000001</v>
      </c>
      <c r="P1395">
        <f t="shared" si="88"/>
        <v>111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5"/>
        <v>1.2213333333333334</v>
      </c>
      <c r="P1396">
        <f t="shared" si="88"/>
        <v>20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5"/>
        <v>1.1188571428571428</v>
      </c>
      <c r="P1397">
        <f t="shared" si="88"/>
        <v>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5"/>
        <v>1.073</v>
      </c>
      <c r="P1398">
        <f t="shared" si="88"/>
        <v>50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5"/>
        <v>1.1385000000000001</v>
      </c>
      <c r="P1399">
        <f t="shared" si="88"/>
        <v>45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5"/>
        <v>1.0968181818181819</v>
      </c>
      <c r="P1400">
        <f t="shared" si="88"/>
        <v>253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5"/>
        <v>1.2614444444444444</v>
      </c>
      <c r="P1401">
        <f t="shared" si="88"/>
        <v>31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5"/>
        <v>1.6742857142857144</v>
      </c>
      <c r="P1402">
        <f t="shared" si="88"/>
        <v>5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5"/>
        <v>4.9652000000000003</v>
      </c>
      <c r="P1403" t="e">
        <f t="shared" si="88"/>
        <v>#DIV/0!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5"/>
        <v>1.0915999999999999</v>
      </c>
      <c r="P1404" t="e">
        <f t="shared" si="88"/>
        <v>#DIV/0!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5"/>
        <v>1.0257499999999999</v>
      </c>
      <c r="P1405" t="e">
        <f t="shared" si="88"/>
        <v>#DIV/0!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5"/>
        <v>1.6620689655172414E-2</v>
      </c>
      <c r="P1406">
        <f t="shared" si="88"/>
        <v>23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5"/>
        <v>4.1999999999999997E-3</v>
      </c>
      <c r="P1407" t="e">
        <f t="shared" si="88"/>
        <v>#DIV/0!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5"/>
        <v>1.25E-3</v>
      </c>
      <c r="P1408">
        <f t="shared" si="88"/>
        <v>100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5"/>
        <v>5.0000000000000001E-3</v>
      </c>
      <c r="P1409">
        <f t="shared" si="88"/>
        <v>44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5"/>
        <v>7.1999999999999995E-2</v>
      </c>
      <c r="P1410" t="e">
        <f t="shared" si="88"/>
        <v>#DIV/0!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9">E1411/D1411</f>
        <v>0</v>
      </c>
      <c r="P1411">
        <f t="shared" si="88"/>
        <v>24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9"/>
        <v>1.6666666666666666E-4</v>
      </c>
      <c r="P1412">
        <f t="shared" si="88"/>
        <v>38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9"/>
        <v>2.3333333333333335E-3</v>
      </c>
      <c r="P1413">
        <f t="shared" si="88"/>
        <v>42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9"/>
        <v>4.5714285714285714E-2</v>
      </c>
      <c r="P1414" t="e">
        <f t="shared" si="88"/>
        <v>#DIV/0!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9"/>
        <v>0.05</v>
      </c>
      <c r="P1415">
        <f t="shared" si="88"/>
        <v>61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9"/>
        <v>2E-3</v>
      </c>
      <c r="P1416">
        <f t="shared" ref="P1416:P1479" si="92">ROUND(E1155/L1155, 0)</f>
        <v>50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9"/>
        <v>0.18181818181818182</v>
      </c>
      <c r="P1417">
        <f t="shared" si="92"/>
        <v>108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9"/>
        <v>0</v>
      </c>
      <c r="P1418">
        <f t="shared" si="92"/>
        <v>24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9"/>
        <v>1.2222222222222223E-2</v>
      </c>
      <c r="P1419" t="e">
        <f t="shared" si="92"/>
        <v>#DIV/0!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9"/>
        <v>2E-3</v>
      </c>
      <c r="P1420">
        <f t="shared" si="92"/>
        <v>50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9"/>
        <v>7.0634920634920634E-2</v>
      </c>
      <c r="P1421">
        <f t="shared" si="92"/>
        <v>12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9"/>
        <v>2.7272727272727271E-2</v>
      </c>
      <c r="P1422" t="e">
        <f t="shared" si="92"/>
        <v>#DIV/0!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9"/>
        <v>1E-3</v>
      </c>
      <c r="P1423">
        <f t="shared" si="92"/>
        <v>61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9"/>
        <v>1.0399999999999999E-3</v>
      </c>
      <c r="P1424" t="e">
        <f t="shared" si="92"/>
        <v>#DIV/0!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9"/>
        <v>3.3333333333333335E-3</v>
      </c>
      <c r="P1425">
        <f t="shared" si="92"/>
        <v>18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9"/>
        <v>0.2036</v>
      </c>
      <c r="P1426" t="e">
        <f t="shared" si="92"/>
        <v>#DIV/0!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9"/>
        <v>0</v>
      </c>
      <c r="P1427" t="e">
        <f t="shared" si="92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9"/>
        <v>0</v>
      </c>
      <c r="P1428">
        <f t="shared" si="92"/>
        <v>83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9"/>
        <v>8.3799999999999999E-2</v>
      </c>
      <c r="P1429">
        <f t="shared" si="92"/>
        <v>359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9"/>
        <v>4.4999999999999998E-2</v>
      </c>
      <c r="P1430">
        <f t="shared" si="92"/>
        <v>61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9"/>
        <v>0</v>
      </c>
      <c r="P1431">
        <f t="shared" si="92"/>
        <v>340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9"/>
        <v>8.0600000000000005E-2</v>
      </c>
      <c r="P1432">
        <f t="shared" si="92"/>
        <v>6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9"/>
        <v>0.31947058823529412</v>
      </c>
      <c r="P1433">
        <f t="shared" si="92"/>
        <v>50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9"/>
        <v>0</v>
      </c>
      <c r="P1434">
        <f t="shared" si="92"/>
        <v>25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9"/>
        <v>6.7083333333333328E-2</v>
      </c>
      <c r="P1435" t="e">
        <f t="shared" si="92"/>
        <v>#DIV/0!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9"/>
        <v>9.987804878048781E-2</v>
      </c>
      <c r="P1436">
        <f t="shared" si="92"/>
        <v>30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9"/>
        <v>1E-3</v>
      </c>
      <c r="P1437">
        <f t="shared" si="92"/>
        <v>47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9"/>
        <v>7.7000000000000002E-3</v>
      </c>
      <c r="P1438">
        <f t="shared" si="92"/>
        <v>65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9"/>
        <v>0.26900000000000002</v>
      </c>
      <c r="P1439">
        <f t="shared" si="92"/>
        <v>10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9"/>
        <v>0.03</v>
      </c>
      <c r="P1440" t="e">
        <f t="shared" si="92"/>
        <v>#DIV/0!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9"/>
        <v>6.6055045871559637E-2</v>
      </c>
      <c r="P1441">
        <f t="shared" si="92"/>
        <v>5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9"/>
        <v>7.6923076923076926E-5</v>
      </c>
      <c r="P1442">
        <f t="shared" si="92"/>
        <v>640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9"/>
        <v>1.1222222222222222E-2</v>
      </c>
      <c r="P1443">
        <f t="shared" si="92"/>
        <v>69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9"/>
        <v>0</v>
      </c>
      <c r="P1444">
        <f t="shared" si="92"/>
        <v>1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9"/>
        <v>0</v>
      </c>
      <c r="P1445">
        <f t="shared" si="92"/>
        <v>11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9"/>
        <v>0</v>
      </c>
      <c r="P1446">
        <f t="shared" si="92"/>
        <v>33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9"/>
        <v>0</v>
      </c>
      <c r="P1447">
        <f t="shared" si="92"/>
        <v>62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9"/>
        <v>0</v>
      </c>
      <c r="P1448">
        <f t="shared" si="92"/>
        <v>119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9"/>
        <v>1.4999999999999999E-4</v>
      </c>
      <c r="P1449">
        <f t="shared" si="92"/>
        <v>65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9"/>
        <v>0</v>
      </c>
      <c r="P1450">
        <f t="shared" si="92"/>
        <v>130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9"/>
        <v>0</v>
      </c>
      <c r="P1451">
        <f t="shared" si="92"/>
        <v>38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9"/>
        <v>1.0000000000000001E-5</v>
      </c>
      <c r="P1452">
        <f t="shared" si="92"/>
        <v>113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9"/>
        <v>1.0554089709762533E-4</v>
      </c>
      <c r="P1453">
        <f t="shared" si="92"/>
        <v>52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9"/>
        <v>0</v>
      </c>
      <c r="P1454">
        <f t="shared" si="92"/>
        <v>89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9"/>
        <v>0</v>
      </c>
      <c r="P1455">
        <f t="shared" si="92"/>
        <v>19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9"/>
        <v>8.5714285714285719E-3</v>
      </c>
      <c r="P1456">
        <f t="shared" si="92"/>
        <v>80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9"/>
        <v>0.105</v>
      </c>
      <c r="P1457">
        <f t="shared" si="92"/>
        <v>56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9"/>
        <v>2.9000000000000001E-2</v>
      </c>
      <c r="P1458">
        <f t="shared" si="92"/>
        <v>79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9"/>
        <v>0</v>
      </c>
      <c r="P1459">
        <f t="shared" si="92"/>
        <v>76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9"/>
        <v>0</v>
      </c>
      <c r="P1460">
        <f t="shared" si="92"/>
        <v>121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9"/>
        <v>0</v>
      </c>
      <c r="P1461">
        <f t="shared" si="92"/>
        <v>55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9"/>
        <v>0</v>
      </c>
      <c r="P1462">
        <f t="shared" si="92"/>
        <v>299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9"/>
        <v>1.012446</v>
      </c>
      <c r="P1463">
        <f t="shared" si="92"/>
        <v>59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9"/>
        <v>1.085175</v>
      </c>
      <c r="P1464">
        <f t="shared" si="92"/>
        <v>55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9"/>
        <v>1.4766666666666666</v>
      </c>
      <c r="P1465">
        <f t="shared" si="92"/>
        <v>184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9"/>
        <v>1.6319999999999999</v>
      </c>
      <c r="P1466">
        <f t="shared" si="92"/>
        <v>165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9"/>
        <v>4.5641449999999999</v>
      </c>
      <c r="P1467">
        <f t="shared" si="92"/>
        <v>235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9"/>
        <v>1.0787731249999999</v>
      </c>
      <c r="P1468">
        <f t="shared" si="92"/>
        <v>211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9"/>
        <v>1.1508</v>
      </c>
      <c r="P1469">
        <f t="shared" si="92"/>
        <v>32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9"/>
        <v>1.0236842105263158</v>
      </c>
      <c r="P1470">
        <f t="shared" si="92"/>
        <v>123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9"/>
        <v>1.0842485875706214</v>
      </c>
      <c r="P1471">
        <f t="shared" si="92"/>
        <v>207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9"/>
        <v>1.2513333333333334</v>
      </c>
      <c r="P1472">
        <f t="shared" si="92"/>
        <v>138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9"/>
        <v>1.03840625</v>
      </c>
      <c r="P1473">
        <f t="shared" si="92"/>
        <v>494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9"/>
        <v>1.3870400000000001</v>
      </c>
      <c r="P1474">
        <f t="shared" si="92"/>
        <v>169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3">E1475/D1475</f>
        <v>1.20516</v>
      </c>
      <c r="P1475">
        <f t="shared" si="92"/>
        <v>39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3"/>
        <v>1.1226666666666667</v>
      </c>
      <c r="P1476">
        <f t="shared" si="92"/>
        <v>62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3"/>
        <v>1.8866966666666667</v>
      </c>
      <c r="P1477">
        <f t="shared" si="92"/>
        <v>105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3"/>
        <v>6.6155466666666669</v>
      </c>
      <c r="P1478">
        <f t="shared" si="92"/>
        <v>72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3"/>
        <v>1.1131</v>
      </c>
      <c r="P1479">
        <f t="shared" si="92"/>
        <v>92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3"/>
        <v>11.8161422</v>
      </c>
      <c r="P1480">
        <f t="shared" ref="P1480:P1543" si="96">ROUND(E1219/L1219, 0)</f>
        <v>149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3"/>
        <v>1.37375</v>
      </c>
      <c r="P1481">
        <f t="shared" si="96"/>
        <v>174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3"/>
        <v>1.170404</v>
      </c>
      <c r="P1482">
        <f t="shared" si="96"/>
        <v>103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3"/>
        <v>2.1000000000000001E-2</v>
      </c>
      <c r="P1483">
        <f t="shared" si="96"/>
        <v>111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3"/>
        <v>1E-3</v>
      </c>
      <c r="P1484">
        <f t="shared" si="96"/>
        <v>24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3"/>
        <v>7.1428571428571426E-3</v>
      </c>
      <c r="P1485">
        <f t="shared" si="96"/>
        <v>81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3"/>
        <v>0</v>
      </c>
      <c r="P1486">
        <f t="shared" si="96"/>
        <v>116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3"/>
        <v>2.2388059701492536E-2</v>
      </c>
      <c r="P1487">
        <f t="shared" si="96"/>
        <v>59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3"/>
        <v>2.3999999999999998E-3</v>
      </c>
      <c r="P1488">
        <f t="shared" si="96"/>
        <v>44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3"/>
        <v>0</v>
      </c>
      <c r="P1489">
        <f t="shared" si="96"/>
        <v>48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3"/>
        <v>2.4E-2</v>
      </c>
      <c r="P1490" t="e">
        <f t="shared" si="96"/>
        <v>#DIV/0!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3"/>
        <v>0</v>
      </c>
      <c r="P1491">
        <f t="shared" si="96"/>
        <v>61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3"/>
        <v>0.30862068965517242</v>
      </c>
      <c r="P1492">
        <f t="shared" si="96"/>
        <v>25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3"/>
        <v>8.3333333333333329E-2</v>
      </c>
      <c r="P1493" t="e">
        <f t="shared" si="96"/>
        <v>#DIV/0!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3"/>
        <v>7.4999999999999997E-3</v>
      </c>
      <c r="P1494" t="e">
        <f t="shared" si="96"/>
        <v>#DIV/0!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3"/>
        <v>0</v>
      </c>
      <c r="P1495">
        <f t="shared" si="96"/>
        <v>40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3"/>
        <v>8.8999999999999996E-2</v>
      </c>
      <c r="P1496">
        <f t="shared" si="96"/>
        <v>19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3"/>
        <v>0</v>
      </c>
      <c r="P1497" t="e">
        <f t="shared" si="96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3"/>
        <v>0</v>
      </c>
      <c r="P1498">
        <f t="shared" si="96"/>
        <v>35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3"/>
        <v>6.666666666666667E-5</v>
      </c>
      <c r="P1499" t="e">
        <f t="shared" si="96"/>
        <v>#DIV/0!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3"/>
        <v>1.9E-2</v>
      </c>
      <c r="P1500" t="e">
        <f t="shared" si="96"/>
        <v>#DIV/0!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3"/>
        <v>2.5000000000000001E-3</v>
      </c>
      <c r="P1501">
        <f t="shared" si="96"/>
        <v>59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3"/>
        <v>0.25035714285714283</v>
      </c>
      <c r="P1502" t="e">
        <f t="shared" si="96"/>
        <v>#DIV/0!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3"/>
        <v>1.6633076923076924</v>
      </c>
      <c r="P1503">
        <f t="shared" si="96"/>
        <v>30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3"/>
        <v>1.0144545454545455</v>
      </c>
      <c r="P1504">
        <f t="shared" si="96"/>
        <v>75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3"/>
        <v>1.0789146666666667</v>
      </c>
      <c r="P1505">
        <f t="shared" si="96"/>
        <v>5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3"/>
        <v>2.7793846153846156</v>
      </c>
      <c r="P1506">
        <f t="shared" si="96"/>
        <v>45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3"/>
        <v>1.0358125</v>
      </c>
      <c r="P1507">
        <f t="shared" si="96"/>
        <v>46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3"/>
        <v>1.1140000000000001</v>
      </c>
      <c r="P1508">
        <f t="shared" si="96"/>
        <v>141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3"/>
        <v>2.15</v>
      </c>
      <c r="P1509">
        <f t="shared" si="96"/>
        <v>75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3"/>
        <v>1.1076216216216217</v>
      </c>
      <c r="P1510">
        <f t="shared" si="96"/>
        <v>86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3"/>
        <v>1.2364125714285714</v>
      </c>
      <c r="P1511">
        <f t="shared" si="96"/>
        <v>64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3"/>
        <v>1.0103500000000001</v>
      </c>
      <c r="P1512">
        <f t="shared" si="96"/>
        <v>64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3"/>
        <v>1.1179285714285714</v>
      </c>
      <c r="P1513">
        <f t="shared" si="96"/>
        <v>118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3"/>
        <v>5.5877142857142861</v>
      </c>
      <c r="P1514">
        <f t="shared" si="96"/>
        <v>83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3"/>
        <v>1.5001875</v>
      </c>
      <c r="P1515">
        <f t="shared" si="96"/>
        <v>34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3"/>
        <v>1.0647599999999999</v>
      </c>
      <c r="P1516">
        <f t="shared" si="96"/>
        <v>43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3"/>
        <v>1.57189</v>
      </c>
      <c r="P1517">
        <f t="shared" si="96"/>
        <v>94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3"/>
        <v>1.0865882352941176</v>
      </c>
      <c r="P1518">
        <f t="shared" si="96"/>
        <v>56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3"/>
        <v>1.6197999999999999</v>
      </c>
      <c r="P1519">
        <f t="shared" si="96"/>
        <v>98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3"/>
        <v>2.0536666666666665</v>
      </c>
      <c r="P1520">
        <f t="shared" si="96"/>
        <v>92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3"/>
        <v>1.033638888888889</v>
      </c>
      <c r="P1521">
        <f t="shared" si="96"/>
        <v>38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3"/>
        <v>1.0347222222222223</v>
      </c>
      <c r="P1522">
        <f t="shared" si="96"/>
        <v>27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3"/>
        <v>1.0681333333333334</v>
      </c>
      <c r="P1523">
        <f t="shared" si="96"/>
        <v>51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3"/>
        <v>1.3896574712643677</v>
      </c>
      <c r="P1524">
        <f t="shared" si="96"/>
        <v>39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3"/>
        <v>1.2484324324324325</v>
      </c>
      <c r="P1525">
        <f t="shared" si="96"/>
        <v>78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3"/>
        <v>2.0699999999999998</v>
      </c>
      <c r="P1526">
        <f t="shared" si="96"/>
        <v>44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3"/>
        <v>1.7400576923076922</v>
      </c>
      <c r="P1527">
        <f t="shared" si="96"/>
        <v>32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3"/>
        <v>1.2032608695652174</v>
      </c>
      <c r="P1528">
        <f t="shared" si="96"/>
        <v>63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3"/>
        <v>1.1044428571428573</v>
      </c>
      <c r="P1529">
        <f t="shared" si="96"/>
        <v>191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3"/>
        <v>2.8156666666666665</v>
      </c>
      <c r="P1530">
        <f t="shared" si="96"/>
        <v>141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3"/>
        <v>1.0067894736842105</v>
      </c>
      <c r="P1531">
        <f t="shared" si="96"/>
        <v>77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3"/>
        <v>1.3482571428571428</v>
      </c>
      <c r="P1532">
        <f t="shared" si="96"/>
        <v>99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3"/>
        <v>1.7595744680851064</v>
      </c>
      <c r="P1533">
        <f t="shared" si="96"/>
        <v>68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3"/>
        <v>4.8402000000000003</v>
      </c>
      <c r="P1534">
        <f t="shared" si="96"/>
        <v>246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3"/>
        <v>1.4514</v>
      </c>
      <c r="P1535">
        <f t="shared" si="96"/>
        <v>189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3"/>
        <v>4.1773333333333333</v>
      </c>
      <c r="P1536">
        <f t="shared" si="96"/>
        <v>77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3"/>
        <v>1.3242499999999999</v>
      </c>
      <c r="P1537">
        <f t="shared" si="96"/>
        <v>83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3"/>
        <v>2.5030841666666666</v>
      </c>
      <c r="P1538">
        <f t="shared" si="96"/>
        <v>63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7">E1539/D1539</f>
        <v>1.7989999999999999</v>
      </c>
      <c r="P1539">
        <f t="shared" si="96"/>
        <v>46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7"/>
        <v>1.0262857142857142</v>
      </c>
      <c r="P1540">
        <f t="shared" si="96"/>
        <v>39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7"/>
        <v>1.359861</v>
      </c>
      <c r="P1541">
        <f t="shared" si="96"/>
        <v>53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7"/>
        <v>1.1786666666666668</v>
      </c>
      <c r="P1542">
        <f t="shared" si="96"/>
        <v>73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7"/>
        <v>3.3333333333333332E-4</v>
      </c>
      <c r="P1543">
        <f t="shared" si="96"/>
        <v>128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7"/>
        <v>0.04</v>
      </c>
      <c r="P1544">
        <f t="shared" ref="P1544:P1607" si="100">ROUND(E1283/L1283, 0)</f>
        <v>105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7"/>
        <v>4.4444444444444444E-3</v>
      </c>
      <c r="P1545">
        <f t="shared" si="100"/>
        <v>68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7"/>
        <v>0</v>
      </c>
      <c r="P1546">
        <f t="shared" si="100"/>
        <v>96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7"/>
        <v>3.3333333333333332E-4</v>
      </c>
      <c r="P1547">
        <f t="shared" si="100"/>
        <v>65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7"/>
        <v>0.28899999999999998</v>
      </c>
      <c r="P1548">
        <f t="shared" si="100"/>
        <v>32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7"/>
        <v>0</v>
      </c>
      <c r="P1549">
        <f t="shared" si="100"/>
        <v>81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7"/>
        <v>8.5714285714285715E-2</v>
      </c>
      <c r="P1550">
        <f t="shared" si="100"/>
        <v>24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7"/>
        <v>0.34</v>
      </c>
      <c r="P1551">
        <f t="shared" si="100"/>
        <v>66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7"/>
        <v>0.13466666666666666</v>
      </c>
      <c r="P1552">
        <f t="shared" si="100"/>
        <v>36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7"/>
        <v>0</v>
      </c>
      <c r="P1553">
        <f t="shared" si="100"/>
        <v>44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7"/>
        <v>0.49186046511627907</v>
      </c>
      <c r="P1554">
        <f t="shared" si="100"/>
        <v>104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7"/>
        <v>0</v>
      </c>
      <c r="P1555">
        <f t="shared" si="100"/>
        <v>36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7"/>
        <v>0</v>
      </c>
      <c r="P1556">
        <f t="shared" si="100"/>
        <v>128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7"/>
        <v>0</v>
      </c>
      <c r="P1557">
        <f t="shared" si="100"/>
        <v>28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7"/>
        <v>0.45133333333333331</v>
      </c>
      <c r="P1558">
        <f t="shared" si="100"/>
        <v>40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7"/>
        <v>0.04</v>
      </c>
      <c r="P1559">
        <f t="shared" si="100"/>
        <v>52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7"/>
        <v>4.6666666666666669E-2</v>
      </c>
      <c r="P1560">
        <f t="shared" si="100"/>
        <v>92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7"/>
        <v>3.3333333333333335E-3</v>
      </c>
      <c r="P1561">
        <f t="shared" si="100"/>
        <v>63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7"/>
        <v>3.7600000000000001E-2</v>
      </c>
      <c r="P1562">
        <f t="shared" si="100"/>
        <v>136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7"/>
        <v>6.7000000000000002E-3</v>
      </c>
      <c r="P1563">
        <f t="shared" si="100"/>
        <v>169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7"/>
        <v>0</v>
      </c>
      <c r="P1564">
        <f t="shared" si="100"/>
        <v>71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7"/>
        <v>1.4166666666666666E-2</v>
      </c>
      <c r="P1565">
        <f t="shared" si="100"/>
        <v>50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7"/>
        <v>1E-3</v>
      </c>
      <c r="P1566">
        <f t="shared" si="100"/>
        <v>42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7"/>
        <v>2.5000000000000001E-2</v>
      </c>
      <c r="P1567">
        <f t="shared" si="100"/>
        <v>152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7"/>
        <v>0.21249999999999999</v>
      </c>
      <c r="P1568">
        <f t="shared" si="100"/>
        <v>91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7"/>
        <v>4.1176470588235294E-2</v>
      </c>
      <c r="P1569">
        <f t="shared" si="100"/>
        <v>202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7"/>
        <v>0.13639999999999999</v>
      </c>
      <c r="P1570">
        <f t="shared" si="100"/>
        <v>128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7"/>
        <v>0</v>
      </c>
      <c r="P1571">
        <f t="shared" si="100"/>
        <v>30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7"/>
        <v>0.41399999999999998</v>
      </c>
      <c r="P1572">
        <f t="shared" si="100"/>
        <v>368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7"/>
        <v>6.6115702479338841E-3</v>
      </c>
      <c r="P1573">
        <f t="shared" si="100"/>
        <v>129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7"/>
        <v>0.05</v>
      </c>
      <c r="P1574">
        <f t="shared" si="100"/>
        <v>801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7"/>
        <v>2.4777777777777777E-2</v>
      </c>
      <c r="P1575">
        <f t="shared" si="100"/>
        <v>28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7"/>
        <v>5.0599999999999999E-2</v>
      </c>
      <c r="P1576">
        <f t="shared" si="100"/>
        <v>102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7"/>
        <v>0.2291</v>
      </c>
      <c r="P1577">
        <f t="shared" si="100"/>
        <v>184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7"/>
        <v>0.13</v>
      </c>
      <c r="P1578">
        <f t="shared" si="100"/>
        <v>163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7"/>
        <v>5.4999999999999997E-3</v>
      </c>
      <c r="P1579">
        <f t="shared" si="100"/>
        <v>1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7"/>
        <v>0.10806536636794939</v>
      </c>
      <c r="P1580">
        <f t="shared" si="100"/>
        <v>604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7"/>
        <v>8.4008400840084006E-3</v>
      </c>
      <c r="P1581">
        <f t="shared" si="100"/>
        <v>45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7"/>
        <v>0</v>
      </c>
      <c r="P1582">
        <f t="shared" si="100"/>
        <v>97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7"/>
        <v>5.0000000000000001E-3</v>
      </c>
      <c r="P1583">
        <f t="shared" si="100"/>
        <v>168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7"/>
        <v>9.2999999999999999E-2</v>
      </c>
      <c r="P1584">
        <f t="shared" si="100"/>
        <v>860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7"/>
        <v>7.5000000000000002E-4</v>
      </c>
      <c r="P1585">
        <f t="shared" si="100"/>
        <v>27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7"/>
        <v>0</v>
      </c>
      <c r="P1586">
        <f t="shared" si="100"/>
        <v>30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7"/>
        <v>0.79</v>
      </c>
      <c r="P1587">
        <f t="shared" si="100"/>
        <v>55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7"/>
        <v>0</v>
      </c>
      <c r="P1588">
        <f t="shared" si="100"/>
        <v>61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7"/>
        <v>1.3333333333333334E-4</v>
      </c>
      <c r="P1589">
        <f t="shared" si="100"/>
        <v>103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7"/>
        <v>0</v>
      </c>
      <c r="P1590">
        <f t="shared" si="100"/>
        <v>42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7"/>
        <v>0</v>
      </c>
      <c r="P1591">
        <f t="shared" si="100"/>
        <v>117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7"/>
        <v>1.7000000000000001E-2</v>
      </c>
      <c r="P1592">
        <f t="shared" si="100"/>
        <v>45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7"/>
        <v>0.29228571428571426</v>
      </c>
      <c r="P1593">
        <f t="shared" si="100"/>
        <v>157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7"/>
        <v>0</v>
      </c>
      <c r="P1594">
        <f t="shared" si="100"/>
        <v>101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7"/>
        <v>1.3636363636363637E-4</v>
      </c>
      <c r="P1595" t="e">
        <f t="shared" si="100"/>
        <v>#DIV/0!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7"/>
        <v>0.20499999999999999</v>
      </c>
      <c r="P1596" t="e">
        <f t="shared" si="100"/>
        <v>#DIV/0!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7"/>
        <v>2.8E-3</v>
      </c>
      <c r="P1597">
        <f t="shared" si="100"/>
        <v>52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7"/>
        <v>2.3076923076923078E-2</v>
      </c>
      <c r="P1598">
        <f t="shared" si="100"/>
        <v>309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7"/>
        <v>0</v>
      </c>
      <c r="P1599">
        <f t="shared" si="100"/>
        <v>379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7"/>
        <v>1.25E-3</v>
      </c>
      <c r="P1600">
        <f t="shared" si="100"/>
        <v>176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7"/>
        <v>0</v>
      </c>
      <c r="P1601">
        <f t="shared" si="100"/>
        <v>66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7"/>
        <v>7.3400000000000007E-2</v>
      </c>
      <c r="P1602">
        <f t="shared" si="100"/>
        <v>90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1">E1603/D1603</f>
        <v>1.082492</v>
      </c>
      <c r="P1603" t="e">
        <f t="shared" si="100"/>
        <v>#DIV/0!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1"/>
        <v>1.0016666666666667</v>
      </c>
      <c r="P1604">
        <f t="shared" si="100"/>
        <v>382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1"/>
        <v>1.0003299999999999</v>
      </c>
      <c r="P1605">
        <f t="shared" si="100"/>
        <v>100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1"/>
        <v>1.2210714285714286</v>
      </c>
      <c r="P1606">
        <f t="shared" si="100"/>
        <v>158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1"/>
        <v>1.0069333333333335</v>
      </c>
      <c r="P1607">
        <f t="shared" si="100"/>
        <v>41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1"/>
        <v>1.01004125</v>
      </c>
      <c r="P1608">
        <f t="shared" ref="P1608:P1671" si="104">ROUND(E1347/L1347, 0)</f>
        <v>54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1"/>
        <v>1.4511000000000001</v>
      </c>
      <c r="P1609">
        <f t="shared" si="104"/>
        <v>48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1"/>
        <v>1.0125</v>
      </c>
      <c r="P1610">
        <f t="shared" si="104"/>
        <v>82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1"/>
        <v>1.1833333333333333</v>
      </c>
      <c r="P1611">
        <f t="shared" si="104"/>
        <v>230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1"/>
        <v>2.7185000000000001</v>
      </c>
      <c r="P1612">
        <f t="shared" si="104"/>
        <v>59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1"/>
        <v>1.25125</v>
      </c>
      <c r="P1613">
        <f t="shared" si="104"/>
        <v>67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1"/>
        <v>1.1000000000000001</v>
      </c>
      <c r="P1614">
        <f t="shared" si="104"/>
        <v>169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1"/>
        <v>1.0149999999999999</v>
      </c>
      <c r="P1615">
        <f t="shared" si="104"/>
        <v>60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1"/>
        <v>1.0269999999999999</v>
      </c>
      <c r="P1616">
        <f t="shared" si="104"/>
        <v>32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1"/>
        <v>1.1412500000000001</v>
      </c>
      <c r="P1617">
        <f t="shared" si="104"/>
        <v>24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1"/>
        <v>1.042</v>
      </c>
      <c r="P1618">
        <f t="shared" si="104"/>
        <v>25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1"/>
        <v>1.4585714285714286</v>
      </c>
      <c r="P1619">
        <f t="shared" si="104"/>
        <v>71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1"/>
        <v>1.0506666666666666</v>
      </c>
      <c r="P1620">
        <f t="shared" si="104"/>
        <v>39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1"/>
        <v>1.3333333333333333</v>
      </c>
      <c r="P1621">
        <f t="shared" si="104"/>
        <v>68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1"/>
        <v>1.1299999999999999</v>
      </c>
      <c r="P1622">
        <f t="shared" si="104"/>
        <v>40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1"/>
        <v>1.212</v>
      </c>
      <c r="P1623">
        <f t="shared" si="104"/>
        <v>32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1"/>
        <v>1.0172463768115942</v>
      </c>
      <c r="P1624">
        <f t="shared" si="104"/>
        <v>29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1"/>
        <v>1.0106666666666666</v>
      </c>
      <c r="P1625">
        <f t="shared" si="104"/>
        <v>44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1"/>
        <v>1.18</v>
      </c>
      <c r="P1626">
        <f t="shared" si="104"/>
        <v>40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1"/>
        <v>1.5533333333333332</v>
      </c>
      <c r="P1627">
        <f t="shared" si="104"/>
        <v>346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1"/>
        <v>1.0118750000000001</v>
      </c>
      <c r="P1628">
        <f t="shared" si="104"/>
        <v>82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1"/>
        <v>1.17</v>
      </c>
      <c r="P1629">
        <f t="shared" si="104"/>
        <v>65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1"/>
        <v>1.00925</v>
      </c>
      <c r="P1630">
        <f t="shared" si="104"/>
        <v>63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1"/>
        <v>1.0366666666666666</v>
      </c>
      <c r="P1631">
        <f t="shared" si="104"/>
        <v>64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1"/>
        <v>2.6524999999999999</v>
      </c>
      <c r="P1632">
        <f t="shared" si="104"/>
        <v>84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1"/>
        <v>1.5590999999999999</v>
      </c>
      <c r="P1633">
        <f t="shared" si="104"/>
        <v>78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1"/>
        <v>1.0162500000000001</v>
      </c>
      <c r="P1634">
        <f t="shared" si="104"/>
        <v>107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1"/>
        <v>1</v>
      </c>
      <c r="P1635">
        <f t="shared" si="104"/>
        <v>39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1"/>
        <v>1.0049999999999999</v>
      </c>
      <c r="P1636">
        <f t="shared" si="104"/>
        <v>202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1"/>
        <v>1.2529999999999999</v>
      </c>
      <c r="P1637">
        <f t="shared" si="104"/>
        <v>43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1"/>
        <v>1.0355555555555556</v>
      </c>
      <c r="P1638">
        <f t="shared" si="104"/>
        <v>63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1"/>
        <v>1.038</v>
      </c>
      <c r="P1639">
        <f t="shared" si="104"/>
        <v>56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1"/>
        <v>1.05</v>
      </c>
      <c r="P1640">
        <f t="shared" si="104"/>
        <v>49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1"/>
        <v>1</v>
      </c>
      <c r="P1641">
        <f t="shared" si="104"/>
        <v>31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1"/>
        <v>1.6986000000000001</v>
      </c>
      <c r="P1642">
        <f t="shared" si="104"/>
        <v>74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1"/>
        <v>1.014</v>
      </c>
      <c r="P1643">
        <f t="shared" si="104"/>
        <v>21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1"/>
        <v>1</v>
      </c>
      <c r="P1644">
        <f t="shared" si="104"/>
        <v>73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1"/>
        <v>1.2470000000000001</v>
      </c>
      <c r="P1645">
        <f t="shared" si="104"/>
        <v>56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1"/>
        <v>1.095</v>
      </c>
      <c r="P1646">
        <f t="shared" si="104"/>
        <v>50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1"/>
        <v>1.1080000000000001</v>
      </c>
      <c r="P1647">
        <f t="shared" si="104"/>
        <v>69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1"/>
        <v>1.1020000000000001</v>
      </c>
      <c r="P1648">
        <f t="shared" si="104"/>
        <v>66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1"/>
        <v>1.0471999999999999</v>
      </c>
      <c r="P1649">
        <f t="shared" si="104"/>
        <v>63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1"/>
        <v>1.2526086956521738</v>
      </c>
      <c r="P1650">
        <f t="shared" si="104"/>
        <v>70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1"/>
        <v>1.0058763157894737</v>
      </c>
      <c r="P1651">
        <f t="shared" si="104"/>
        <v>60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1"/>
        <v>1.4155</v>
      </c>
      <c r="P1652">
        <f t="shared" si="104"/>
        <v>21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1"/>
        <v>1.0075000000000001</v>
      </c>
      <c r="P1653">
        <f t="shared" si="104"/>
        <v>161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1"/>
        <v>1.0066666666666666</v>
      </c>
      <c r="P1654">
        <f t="shared" si="104"/>
        <v>42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1"/>
        <v>1.7423040000000001</v>
      </c>
      <c r="P1655">
        <f t="shared" si="104"/>
        <v>27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1"/>
        <v>1.199090909090909</v>
      </c>
      <c r="P1656">
        <f t="shared" si="104"/>
        <v>197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1"/>
        <v>1.4286666666666668</v>
      </c>
      <c r="P1657">
        <f t="shared" si="104"/>
        <v>54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1"/>
        <v>1.0033493333333334</v>
      </c>
      <c r="P1658">
        <f t="shared" si="104"/>
        <v>48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1"/>
        <v>1.0493380000000001</v>
      </c>
      <c r="P1659">
        <f t="shared" si="104"/>
        <v>88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1"/>
        <v>1.3223333333333334</v>
      </c>
      <c r="P1660">
        <f t="shared" si="104"/>
        <v>72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1"/>
        <v>1.1279999999999999</v>
      </c>
      <c r="P1661">
        <f t="shared" si="104"/>
        <v>74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1"/>
        <v>12.5375</v>
      </c>
      <c r="P1662">
        <f t="shared" si="104"/>
        <v>62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1"/>
        <v>1.0250632911392406</v>
      </c>
      <c r="P1663">
        <f t="shared" si="104"/>
        <v>17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1"/>
        <v>1.026375</v>
      </c>
      <c r="P1664">
        <f t="shared" si="104"/>
        <v>52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1"/>
        <v>1.08</v>
      </c>
      <c r="P1665">
        <f t="shared" si="104"/>
        <v>24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1"/>
        <v>1.2240879999999998</v>
      </c>
      <c r="P1666">
        <f t="shared" si="104"/>
        <v>62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5">E1667/D1667</f>
        <v>1.1945714285714286</v>
      </c>
      <c r="P1667">
        <f t="shared" si="104"/>
        <v>48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5"/>
        <v>1.6088</v>
      </c>
      <c r="P1668">
        <f t="shared" si="104"/>
        <v>6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5"/>
        <v>1.2685294117647059</v>
      </c>
      <c r="P1669">
        <f t="shared" si="104"/>
        <v>5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5"/>
        <v>1.026375</v>
      </c>
      <c r="P1670">
        <f t="shared" si="104"/>
        <v>8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5"/>
        <v>1.3975</v>
      </c>
      <c r="P1671">
        <f t="shared" si="104"/>
        <v>12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5"/>
        <v>1.026</v>
      </c>
      <c r="P1672" t="e">
        <f t="shared" ref="P1672:P1735" si="108">ROUND(E1411/L1411, 0)</f>
        <v>#DIV/0!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5"/>
        <v>1.0067349999999999</v>
      </c>
      <c r="P1673">
        <f t="shared" si="108"/>
        <v>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5"/>
        <v>1.1294117647058823</v>
      </c>
      <c r="P1674">
        <f t="shared" si="108"/>
        <v>2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5"/>
        <v>1.2809523809523808</v>
      </c>
      <c r="P1675">
        <f t="shared" si="108"/>
        <v>25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5"/>
        <v>2.0169999999999999</v>
      </c>
      <c r="P1676">
        <f t="shared" si="108"/>
        <v>100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5"/>
        <v>1.37416</v>
      </c>
      <c r="P1677">
        <f t="shared" si="108"/>
        <v>1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5"/>
        <v>1.1533333333333333</v>
      </c>
      <c r="P1678">
        <f t="shared" si="108"/>
        <v>89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5"/>
        <v>1.1166666666666667</v>
      </c>
      <c r="P1679" t="e">
        <f t="shared" si="108"/>
        <v>#DIV/0!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5"/>
        <v>1.1839999999999999</v>
      </c>
      <c r="P1680">
        <f t="shared" si="108"/>
        <v>28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5"/>
        <v>1.75</v>
      </c>
      <c r="P1681">
        <f t="shared" si="108"/>
        <v>6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5"/>
        <v>1.175</v>
      </c>
      <c r="P1682">
        <f t="shared" si="108"/>
        <v>45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5"/>
        <v>1.0142212307692309</v>
      </c>
      <c r="P1683">
        <f t="shared" si="108"/>
        <v>1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5"/>
        <v>0</v>
      </c>
      <c r="P1684">
        <f t="shared" si="108"/>
        <v>100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5"/>
        <v>0.21714285714285714</v>
      </c>
      <c r="P1685">
        <f t="shared" si="108"/>
        <v>13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5"/>
        <v>1.0912500000000001</v>
      </c>
      <c r="P1686">
        <f t="shared" si="108"/>
        <v>100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5"/>
        <v>1.0285714285714285</v>
      </c>
      <c r="P1687">
        <f t="shared" si="108"/>
        <v>109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5"/>
        <v>3.5999999999999999E-3</v>
      </c>
      <c r="P1688" t="e">
        <f t="shared" si="108"/>
        <v>#DIV/0!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5"/>
        <v>0.3125</v>
      </c>
      <c r="P1689" t="e">
        <f t="shared" si="108"/>
        <v>#DIV/0!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5"/>
        <v>0.443</v>
      </c>
      <c r="P1690">
        <f t="shared" si="108"/>
        <v>105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5"/>
        <v>1</v>
      </c>
      <c r="P1691">
        <f t="shared" si="108"/>
        <v>15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5"/>
        <v>0.254</v>
      </c>
      <c r="P1692" t="e">
        <f t="shared" si="108"/>
        <v>#DIV/0!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5"/>
        <v>0.33473333333333333</v>
      </c>
      <c r="P1693">
        <f t="shared" si="108"/>
        <v>81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5"/>
        <v>0.47799999999999998</v>
      </c>
      <c r="P1694">
        <f t="shared" si="108"/>
        <v>116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5"/>
        <v>9.3333333333333338E-2</v>
      </c>
      <c r="P1695" t="e">
        <f t="shared" si="108"/>
        <v>#DIV/0!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5"/>
        <v>5.0000000000000001E-4</v>
      </c>
      <c r="P1696">
        <f t="shared" si="108"/>
        <v>81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5"/>
        <v>0.11708333333333333</v>
      </c>
      <c r="P1697">
        <f t="shared" si="108"/>
        <v>745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5"/>
        <v>0</v>
      </c>
      <c r="P1698">
        <f t="shared" si="108"/>
        <v>8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5"/>
        <v>0.20208000000000001</v>
      </c>
      <c r="P1699">
        <f t="shared" si="108"/>
        <v>39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5"/>
        <v>0</v>
      </c>
      <c r="P1700">
        <f t="shared" si="108"/>
        <v>37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5"/>
        <v>4.2311459353574929E-2</v>
      </c>
      <c r="P1701">
        <f t="shared" si="108"/>
        <v>75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5"/>
        <v>0.2606</v>
      </c>
      <c r="P1702">
        <f t="shared" si="108"/>
        <v>30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5"/>
        <v>1.9801980198019802E-3</v>
      </c>
      <c r="P1703">
        <f t="shared" si="108"/>
        <v>1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5"/>
        <v>6.0606060606060605E-5</v>
      </c>
      <c r="P1704">
        <f t="shared" si="108"/>
        <v>673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5"/>
        <v>1.0200000000000001E-2</v>
      </c>
      <c r="P1705" t="e">
        <f t="shared" si="108"/>
        <v>#DIV/0!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5"/>
        <v>0.65100000000000002</v>
      </c>
      <c r="P1706" t="e">
        <f t="shared" si="108"/>
        <v>#DIV/0!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5"/>
        <v>0</v>
      </c>
      <c r="P1707" t="e">
        <f t="shared" si="108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5"/>
        <v>0</v>
      </c>
      <c r="P1708" t="e">
        <f t="shared" si="108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5"/>
        <v>9.74E-2</v>
      </c>
      <c r="P1709" t="e">
        <f t="shared" si="108"/>
        <v>#DIV/0!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5"/>
        <v>0</v>
      </c>
      <c r="P1710">
        <f t="shared" si="108"/>
        <v>25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5"/>
        <v>4.8571428571428571E-2</v>
      </c>
      <c r="P1711" t="e">
        <f t="shared" si="108"/>
        <v>#DIV/0!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5"/>
        <v>6.7999999999999996E-3</v>
      </c>
      <c r="P1712" t="e">
        <f t="shared" si="108"/>
        <v>#DIV/0!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5"/>
        <v>0.105</v>
      </c>
      <c r="P1713">
        <f t="shared" si="108"/>
        <v>1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5"/>
        <v>0</v>
      </c>
      <c r="P1714">
        <f t="shared" si="108"/>
        <v>1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5"/>
        <v>1.6666666666666666E-2</v>
      </c>
      <c r="P1715" t="e">
        <f t="shared" si="108"/>
        <v>#DIV/0!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5"/>
        <v>7.868E-2</v>
      </c>
      <c r="P1716" t="e">
        <f t="shared" si="108"/>
        <v>#DIV/0!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5"/>
        <v>2.2000000000000001E-3</v>
      </c>
      <c r="P1717">
        <f t="shared" si="108"/>
        <v>15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5"/>
        <v>7.4999999999999997E-2</v>
      </c>
      <c r="P1718">
        <f t="shared" si="108"/>
        <v>225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5"/>
        <v>0.42725880551301687</v>
      </c>
      <c r="P1719">
        <f t="shared" si="108"/>
        <v>48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5"/>
        <v>2.142857142857143E-3</v>
      </c>
      <c r="P1720" t="e">
        <f t="shared" si="108"/>
        <v>#DIV/0!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5"/>
        <v>8.7500000000000008E-3</v>
      </c>
      <c r="P1721" t="e">
        <f t="shared" si="108"/>
        <v>#DIV/0!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5"/>
        <v>5.6250000000000001E-2</v>
      </c>
      <c r="P1722" t="e">
        <f t="shared" si="108"/>
        <v>#DIV/0!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5"/>
        <v>0</v>
      </c>
      <c r="P1723" t="e">
        <f t="shared" si="108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5"/>
        <v>3.4722222222222224E-4</v>
      </c>
      <c r="P1724">
        <f t="shared" si="108"/>
        <v>45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5"/>
        <v>6.5000000000000002E-2</v>
      </c>
      <c r="P1725">
        <f t="shared" si="108"/>
        <v>29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5"/>
        <v>5.8333333333333336E-3</v>
      </c>
      <c r="P1726">
        <f t="shared" si="108"/>
        <v>35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5"/>
        <v>0.10181818181818182</v>
      </c>
      <c r="P1727">
        <f t="shared" si="108"/>
        <v>35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5"/>
        <v>0.33784615384615385</v>
      </c>
      <c r="P1728">
        <f t="shared" si="108"/>
        <v>53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5"/>
        <v>3.3333333333333332E-4</v>
      </c>
      <c r="P1729">
        <f t="shared" si="108"/>
        <v>70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5"/>
        <v>0.68400000000000005</v>
      </c>
      <c r="P1730">
        <f t="shared" si="108"/>
        <v>77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9">E1731/D1731</f>
        <v>0</v>
      </c>
      <c r="P1731">
        <f t="shared" si="108"/>
        <v>33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9"/>
        <v>0</v>
      </c>
      <c r="P1732">
        <f t="shared" si="108"/>
        <v>149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9"/>
        <v>0</v>
      </c>
      <c r="P1733">
        <f t="shared" si="108"/>
        <v>23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9"/>
        <v>0</v>
      </c>
      <c r="P1734">
        <f t="shared" si="108"/>
        <v>97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9"/>
        <v>0</v>
      </c>
      <c r="P1735">
        <f t="shared" si="108"/>
        <v>103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9"/>
        <v>2.2222222222222223E-4</v>
      </c>
      <c r="P1736">
        <f t="shared" ref="P1736:P1799" si="112">ROUND(E1475/L1475, 0)</f>
        <v>38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9"/>
        <v>0.11</v>
      </c>
      <c r="P1737">
        <f t="shared" si="112"/>
        <v>44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9"/>
        <v>7.3333333333333332E-3</v>
      </c>
      <c r="P1738">
        <f t="shared" si="112"/>
        <v>64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9"/>
        <v>0.21249999999999999</v>
      </c>
      <c r="P1739">
        <f t="shared" si="112"/>
        <v>43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9"/>
        <v>4.0000000000000001E-3</v>
      </c>
      <c r="P1740">
        <f t="shared" si="112"/>
        <v>90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9"/>
        <v>1E-3</v>
      </c>
      <c r="P1741">
        <f t="shared" si="112"/>
        <v>29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9"/>
        <v>0</v>
      </c>
      <c r="P1742">
        <f t="shared" si="112"/>
        <v>31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9"/>
        <v>1.1083333333333334</v>
      </c>
      <c r="P1743">
        <f t="shared" si="112"/>
        <v>92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9"/>
        <v>1.0874999999999999</v>
      </c>
      <c r="P1744">
        <f t="shared" si="112"/>
        <v>18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9"/>
        <v>1.0041666666666667</v>
      </c>
      <c r="P1745">
        <f t="shared" si="112"/>
        <v>5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9"/>
        <v>1.1845454545454546</v>
      </c>
      <c r="P1746">
        <f t="shared" si="112"/>
        <v>25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9"/>
        <v>1.1401428571428571</v>
      </c>
      <c r="P1747" t="e">
        <f t="shared" si="112"/>
        <v>#DIV/0!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9"/>
        <v>1.4810000000000001</v>
      </c>
      <c r="P1748">
        <f t="shared" si="112"/>
        <v>50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9"/>
        <v>1.0495555555555556</v>
      </c>
      <c r="P1749">
        <f t="shared" si="112"/>
        <v>16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9"/>
        <v>1.29948</v>
      </c>
      <c r="P1750" t="e">
        <f t="shared" si="112"/>
        <v>#DIV/0!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9"/>
        <v>1.2348756218905472</v>
      </c>
      <c r="P1751">
        <f t="shared" si="112"/>
        <v>60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9"/>
        <v>2.0162</v>
      </c>
      <c r="P1752" t="e">
        <f t="shared" si="112"/>
        <v>#DIV/0!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9"/>
        <v>1.0289999999999999</v>
      </c>
      <c r="P1753">
        <f t="shared" si="112"/>
        <v>47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9"/>
        <v>2.6016666666666666</v>
      </c>
      <c r="P1754">
        <f t="shared" si="112"/>
        <v>100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9"/>
        <v>1.08</v>
      </c>
      <c r="P1755">
        <f t="shared" si="112"/>
        <v>15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9"/>
        <v>1.1052941176470588</v>
      </c>
      <c r="P1756" t="e">
        <f t="shared" si="112"/>
        <v>#DIV/0!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9"/>
        <v>1.2</v>
      </c>
      <c r="P1757">
        <f t="shared" si="112"/>
        <v>40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9"/>
        <v>1.0282909090909091</v>
      </c>
      <c r="P1758" t="e">
        <f t="shared" si="112"/>
        <v>#DIV/0!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9"/>
        <v>1.1599999999999999</v>
      </c>
      <c r="P1759" t="e">
        <f t="shared" si="112"/>
        <v>#DIV/0!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9"/>
        <v>1.147</v>
      </c>
      <c r="P1760">
        <f t="shared" si="112"/>
        <v>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9"/>
        <v>1.0660000000000001</v>
      </c>
      <c r="P1761">
        <f t="shared" si="112"/>
        <v>19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9"/>
        <v>1.6544000000000001</v>
      </c>
      <c r="P1762">
        <f t="shared" si="112"/>
        <v>5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9"/>
        <v>1.55</v>
      </c>
      <c r="P1763">
        <f t="shared" si="112"/>
        <v>47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9"/>
        <v>8.85</v>
      </c>
      <c r="P1764">
        <f t="shared" si="112"/>
        <v>98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9"/>
        <v>1.0190833333333333</v>
      </c>
      <c r="P1765">
        <f t="shared" si="112"/>
        <v>68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9"/>
        <v>0.19600000000000001</v>
      </c>
      <c r="P1766">
        <f t="shared" si="112"/>
        <v>57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9"/>
        <v>0.59467839999999994</v>
      </c>
      <c r="P1767">
        <f t="shared" si="112"/>
        <v>67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9"/>
        <v>0</v>
      </c>
      <c r="P1768">
        <f t="shared" si="112"/>
        <v>48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9"/>
        <v>0.4572</v>
      </c>
      <c r="P1769">
        <f t="shared" si="112"/>
        <v>39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9"/>
        <v>3.7400000000000003E-2</v>
      </c>
      <c r="P1770">
        <f t="shared" si="112"/>
        <v>78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9"/>
        <v>2.7025E-2</v>
      </c>
      <c r="P1771">
        <f t="shared" si="112"/>
        <v>97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9"/>
        <v>0.56514285714285717</v>
      </c>
      <c r="P1772">
        <f t="shared" si="112"/>
        <v>110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9"/>
        <v>0.21309523809523809</v>
      </c>
      <c r="P1773">
        <f t="shared" si="112"/>
        <v>40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9"/>
        <v>0.156</v>
      </c>
      <c r="P1774">
        <f t="shared" si="112"/>
        <v>76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9"/>
        <v>6.2566666666666673E-2</v>
      </c>
      <c r="P1775">
        <f t="shared" si="112"/>
        <v>58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9"/>
        <v>0.4592</v>
      </c>
      <c r="P1776">
        <f t="shared" si="112"/>
        <v>56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9"/>
        <v>0.65101538461538466</v>
      </c>
      <c r="P1777">
        <f t="shared" si="112"/>
        <v>151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9"/>
        <v>6.7000000000000004E-2</v>
      </c>
      <c r="P1778">
        <f t="shared" si="112"/>
        <v>850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9"/>
        <v>0.135625</v>
      </c>
      <c r="P1779">
        <f t="shared" si="112"/>
        <v>159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9"/>
        <v>1.9900000000000001E-2</v>
      </c>
      <c r="P1780">
        <f t="shared" si="112"/>
        <v>40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9"/>
        <v>0.36236363636363639</v>
      </c>
      <c r="P1781">
        <f t="shared" si="112"/>
        <v>131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9"/>
        <v>0.39743333333333336</v>
      </c>
      <c r="P1782">
        <f t="shared" si="112"/>
        <v>64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9"/>
        <v>0.25763636363636366</v>
      </c>
      <c r="P1783">
        <f t="shared" si="112"/>
        <v>112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9"/>
        <v>0.15491428571428573</v>
      </c>
      <c r="P1784">
        <f t="shared" si="112"/>
        <v>170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9"/>
        <v>0.236925</v>
      </c>
      <c r="P1785">
        <f t="shared" si="112"/>
        <v>134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9"/>
        <v>0.39760000000000001</v>
      </c>
      <c r="P1786">
        <f t="shared" si="112"/>
        <v>96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9"/>
        <v>0.20220833333333332</v>
      </c>
      <c r="P1787">
        <f t="shared" si="112"/>
        <v>222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9"/>
        <v>0.47631578947368419</v>
      </c>
      <c r="P1788">
        <f t="shared" si="112"/>
        <v>32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9"/>
        <v>0.15329999999999999</v>
      </c>
      <c r="P1789">
        <f t="shared" si="112"/>
        <v>99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9"/>
        <v>1.3818181818181818E-2</v>
      </c>
      <c r="P1790">
        <f t="shared" si="112"/>
        <v>55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9"/>
        <v>5.0000000000000001E-3</v>
      </c>
      <c r="P1791">
        <f t="shared" si="112"/>
        <v>53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9"/>
        <v>4.9575757575757579E-2</v>
      </c>
      <c r="P1792">
        <f t="shared" si="112"/>
        <v>136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9"/>
        <v>3.5666666666666666E-2</v>
      </c>
      <c r="P1793">
        <f t="shared" si="112"/>
        <v>54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9"/>
        <v>0.61124000000000001</v>
      </c>
      <c r="P1794">
        <f t="shared" si="112"/>
        <v>57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3">E1795/D1795</f>
        <v>1.3333333333333334E-2</v>
      </c>
      <c r="P1795">
        <f t="shared" si="112"/>
        <v>82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3"/>
        <v>0.11077777777777778</v>
      </c>
      <c r="P1796">
        <f t="shared" si="112"/>
        <v>88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3"/>
        <v>0.38735714285714284</v>
      </c>
      <c r="P1797">
        <f t="shared" si="112"/>
        <v>85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3"/>
        <v>0.22052631578947368</v>
      </c>
      <c r="P1798">
        <f t="shared" si="112"/>
        <v>48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3"/>
        <v>0.67549999999999999</v>
      </c>
      <c r="P1799">
        <f t="shared" si="112"/>
        <v>66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3"/>
        <v>0.136375</v>
      </c>
      <c r="P1800">
        <f t="shared" ref="P1800:P1863" si="116">ROUND(E1539/L1539, 0)</f>
        <v>96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3"/>
        <v>1.7457500000000001E-2</v>
      </c>
      <c r="P1801">
        <f t="shared" si="116"/>
        <v>156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3"/>
        <v>0.20449632511889321</v>
      </c>
      <c r="P1802">
        <f t="shared" si="116"/>
        <v>96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3"/>
        <v>0.13852941176470587</v>
      </c>
      <c r="P1803">
        <f t="shared" si="116"/>
        <v>180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3"/>
        <v>0.48485714285714288</v>
      </c>
      <c r="P1804">
        <f t="shared" si="116"/>
        <v>3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3"/>
        <v>0.308</v>
      </c>
      <c r="P1805">
        <f t="shared" si="116"/>
        <v>20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3"/>
        <v>0.35174193548387095</v>
      </c>
      <c r="P1806">
        <f t="shared" si="116"/>
        <v>10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3"/>
        <v>0.36404444444444445</v>
      </c>
      <c r="P1807" t="e">
        <f t="shared" si="116"/>
        <v>#DIV/0!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3"/>
        <v>2.955E-2</v>
      </c>
      <c r="P1808">
        <f t="shared" si="116"/>
        <v>1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3"/>
        <v>0.1106</v>
      </c>
      <c r="P1809">
        <f t="shared" si="116"/>
        <v>26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3"/>
        <v>0.41407142857142859</v>
      </c>
      <c r="P1810" t="e">
        <f t="shared" si="116"/>
        <v>#DIV/0!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3"/>
        <v>0.10857142857142857</v>
      </c>
      <c r="P1811">
        <f t="shared" si="116"/>
        <v>60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3"/>
        <v>3.3333333333333333E-2</v>
      </c>
      <c r="P1812">
        <f t="shared" si="116"/>
        <v>28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3"/>
        <v>7.407407407407407E-4</v>
      </c>
      <c r="P1813">
        <f t="shared" si="116"/>
        <v>14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3"/>
        <v>0.13307692307692306</v>
      </c>
      <c r="P1814" t="e">
        <f t="shared" si="116"/>
        <v>#DIV/0!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3"/>
        <v>0</v>
      </c>
      <c r="P1815">
        <f t="shared" si="116"/>
        <v>132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3"/>
        <v>0.49183333333333334</v>
      </c>
      <c r="P1816" t="e">
        <f t="shared" si="116"/>
        <v>#DIV/0!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3"/>
        <v>0</v>
      </c>
      <c r="P1817" t="e">
        <f t="shared" si="116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3"/>
        <v>2.036E-2</v>
      </c>
      <c r="P1818" t="e">
        <f t="shared" si="116"/>
        <v>#DIV/0!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3"/>
        <v>0.52327777777777773</v>
      </c>
      <c r="P1819">
        <f t="shared" si="116"/>
        <v>56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3"/>
        <v>0</v>
      </c>
      <c r="P1820">
        <f t="shared" si="116"/>
        <v>100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3"/>
        <v>2.0833333333333332E-2</v>
      </c>
      <c r="P1821">
        <f t="shared" si="116"/>
        <v>12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3"/>
        <v>6.565384615384616E-2</v>
      </c>
      <c r="P1822">
        <f t="shared" si="116"/>
        <v>50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3"/>
        <v>1.3489</v>
      </c>
      <c r="P1823">
        <f t="shared" si="116"/>
        <v>24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3"/>
        <v>1</v>
      </c>
      <c r="P1824">
        <f t="shared" si="116"/>
        <v>67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3"/>
        <v>1.1585714285714286</v>
      </c>
      <c r="P1825" t="e">
        <f t="shared" si="116"/>
        <v>#DIV/0!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3"/>
        <v>1.0006666666666666</v>
      </c>
      <c r="P1826">
        <f t="shared" si="116"/>
        <v>43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3"/>
        <v>1.0505</v>
      </c>
      <c r="P1827">
        <f t="shared" si="116"/>
        <v>10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3"/>
        <v>1.01</v>
      </c>
      <c r="P1828">
        <f t="shared" si="116"/>
        <v>100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3"/>
        <v>1.0066250000000001</v>
      </c>
      <c r="P1829">
        <f t="shared" si="116"/>
        <v>108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3"/>
        <v>1.0016</v>
      </c>
      <c r="P1830">
        <f t="shared" si="116"/>
        <v>27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3"/>
        <v>1.6668333333333334</v>
      </c>
      <c r="P1831">
        <f t="shared" si="116"/>
        <v>155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3"/>
        <v>1.0153333333333334</v>
      </c>
      <c r="P1832" t="e">
        <f t="shared" si="116"/>
        <v>#DIV/0!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3"/>
        <v>1.03</v>
      </c>
      <c r="P1833">
        <f t="shared" si="116"/>
        <v>48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3"/>
        <v>1.4285714285714286</v>
      </c>
      <c r="P1834">
        <f t="shared" si="116"/>
        <v>20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3"/>
        <v>2.625</v>
      </c>
      <c r="P1835">
        <f t="shared" si="116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3"/>
        <v>1.1805000000000001</v>
      </c>
      <c r="P1836">
        <f t="shared" si="116"/>
        <v>74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3"/>
        <v>1.04</v>
      </c>
      <c r="P1837">
        <f t="shared" si="116"/>
        <v>84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3"/>
        <v>2.0034000000000001</v>
      </c>
      <c r="P1838">
        <f t="shared" si="116"/>
        <v>65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3"/>
        <v>3.0683333333333334</v>
      </c>
      <c r="P1839">
        <f t="shared" si="116"/>
        <v>65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3"/>
        <v>1.00149</v>
      </c>
      <c r="P1840">
        <f t="shared" si="116"/>
        <v>28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3"/>
        <v>2.0529999999999999</v>
      </c>
      <c r="P1841">
        <f t="shared" si="116"/>
        <v>51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3"/>
        <v>1.0888888888888888</v>
      </c>
      <c r="P1842">
        <f t="shared" si="116"/>
        <v>14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3"/>
        <v>1.0175000000000001</v>
      </c>
      <c r="P1843" t="e">
        <f t="shared" si="116"/>
        <v>#DIV/0!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3"/>
        <v>1.2524999999999999</v>
      </c>
      <c r="P1844">
        <f t="shared" si="116"/>
        <v>5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3"/>
        <v>1.2400610000000001</v>
      </c>
      <c r="P1845">
        <f t="shared" si="116"/>
        <v>31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3"/>
        <v>1.014</v>
      </c>
      <c r="P1846">
        <f t="shared" si="116"/>
        <v>15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3"/>
        <v>1</v>
      </c>
      <c r="P1847" t="e">
        <f t="shared" si="116"/>
        <v>#DIV/0!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3"/>
        <v>1.3792666666666666</v>
      </c>
      <c r="P1848">
        <f t="shared" si="116"/>
        <v>132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3"/>
        <v>1.2088000000000001</v>
      </c>
      <c r="P1849" t="e">
        <f t="shared" si="116"/>
        <v>#DIV/0!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3"/>
        <v>1.0736666666666668</v>
      </c>
      <c r="P1850">
        <f t="shared" si="116"/>
        <v>1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3"/>
        <v>1.0033333333333334</v>
      </c>
      <c r="P1851" t="e">
        <f t="shared" si="116"/>
        <v>#DIV/0!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3"/>
        <v>1.0152222222222222</v>
      </c>
      <c r="P1852" t="e">
        <f t="shared" si="116"/>
        <v>#DIV/0!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3"/>
        <v>1.0007692307692309</v>
      </c>
      <c r="P1853">
        <f t="shared" si="116"/>
        <v>510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3"/>
        <v>1.1696666666666666</v>
      </c>
      <c r="P1854">
        <f t="shared" si="116"/>
        <v>44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3"/>
        <v>1.01875</v>
      </c>
      <c r="P1855" t="e">
        <f t="shared" si="116"/>
        <v>#DIV/0!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3"/>
        <v>1.0212366666666666</v>
      </c>
      <c r="P1856">
        <f t="shared" si="116"/>
        <v>1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3"/>
        <v>1.5405897142857143</v>
      </c>
      <c r="P1857">
        <f t="shared" si="116"/>
        <v>21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3"/>
        <v>1.0125</v>
      </c>
      <c r="P1858">
        <f t="shared" si="116"/>
        <v>40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7">E1859/D1859</f>
        <v>1</v>
      </c>
      <c r="P1859">
        <f t="shared" si="116"/>
        <v>25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7"/>
        <v>1.0874800874800874</v>
      </c>
      <c r="P1860" t="e">
        <f t="shared" si="116"/>
        <v>#DIV/0!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7"/>
        <v>1.3183333333333334</v>
      </c>
      <c r="P1861">
        <f t="shared" si="116"/>
        <v>1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7"/>
        <v>1.3346666666666667</v>
      </c>
      <c r="P1862" t="e">
        <f t="shared" si="116"/>
        <v>#DIV/0!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7"/>
        <v>0</v>
      </c>
      <c r="P1863">
        <f t="shared" si="116"/>
        <v>41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7"/>
        <v>8.0833333333333326E-2</v>
      </c>
      <c r="P1864">
        <f t="shared" ref="P1864:P1927" si="120">ROUND(E1603/L1603, 0)</f>
        <v>48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7"/>
        <v>4.0000000000000001E-3</v>
      </c>
      <c r="P1865">
        <f t="shared" si="120"/>
        <v>47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7"/>
        <v>0.42892307692307691</v>
      </c>
      <c r="P1866">
        <f t="shared" si="120"/>
        <v>67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7"/>
        <v>3.6363636363636364E-5</v>
      </c>
      <c r="P1867">
        <f t="shared" si="120"/>
        <v>49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7"/>
        <v>5.0000000000000001E-3</v>
      </c>
      <c r="P1868">
        <f t="shared" si="120"/>
        <v>137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7"/>
        <v>5.0000000000000001E-4</v>
      </c>
      <c r="P1869">
        <f t="shared" si="120"/>
        <v>88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7"/>
        <v>4.8680000000000001E-2</v>
      </c>
      <c r="P1870">
        <f t="shared" si="120"/>
        <v>71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7"/>
        <v>0</v>
      </c>
      <c r="P1871">
        <f t="shared" si="120"/>
        <v>53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7"/>
        <v>0.10314285714285715</v>
      </c>
      <c r="P1872">
        <f t="shared" si="120"/>
        <v>444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7"/>
        <v>0.7178461538461538</v>
      </c>
      <c r="P1873">
        <f t="shared" si="120"/>
        <v>49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7"/>
        <v>1.06E-2</v>
      </c>
      <c r="P1874">
        <f t="shared" si="120"/>
        <v>37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7"/>
        <v>4.4999999999999997E-3</v>
      </c>
      <c r="P1875">
        <f t="shared" si="120"/>
        <v>50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7"/>
        <v>1.6249999999999999E-4</v>
      </c>
      <c r="P1876">
        <f t="shared" si="120"/>
        <v>39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7"/>
        <v>5.1000000000000004E-3</v>
      </c>
      <c r="P1877">
        <f t="shared" si="120"/>
        <v>67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7"/>
        <v>0</v>
      </c>
      <c r="P1878">
        <f t="shared" si="120"/>
        <v>67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7"/>
        <v>0</v>
      </c>
      <c r="P1879">
        <f t="shared" si="120"/>
        <v>66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7"/>
        <v>0</v>
      </c>
      <c r="P1880">
        <f t="shared" si="120"/>
        <v>65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7"/>
        <v>1.1999999999999999E-3</v>
      </c>
      <c r="P1881">
        <f t="shared" si="120"/>
        <v>58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7"/>
        <v>0.20080000000000001</v>
      </c>
      <c r="P1882">
        <f t="shared" si="120"/>
        <v>87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7"/>
        <v>1.726845</v>
      </c>
      <c r="P1883">
        <f t="shared" si="120"/>
        <v>66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7"/>
        <v>1.008955223880597</v>
      </c>
      <c r="P1884">
        <f t="shared" si="120"/>
        <v>164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7"/>
        <v>1.0480480480480481</v>
      </c>
      <c r="P1885">
        <f t="shared" si="120"/>
        <v>108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7"/>
        <v>1.351</v>
      </c>
      <c r="P1886">
        <f t="shared" si="120"/>
        <v>42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7"/>
        <v>1.1632786885245903</v>
      </c>
      <c r="P1887">
        <f t="shared" si="120"/>
        <v>47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7"/>
        <v>1.0208333333333333</v>
      </c>
      <c r="P1888">
        <f t="shared" si="120"/>
        <v>112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7"/>
        <v>1.1116666666666666</v>
      </c>
      <c r="P1889">
        <f t="shared" si="120"/>
        <v>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7"/>
        <v>1.6608000000000001</v>
      </c>
      <c r="P1890">
        <f t="shared" si="120"/>
        <v>62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7"/>
        <v>1.0660000000000001</v>
      </c>
      <c r="P1891">
        <f t="shared" si="120"/>
        <v>46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7"/>
        <v>1.4458441666666668</v>
      </c>
      <c r="P1892">
        <f t="shared" si="120"/>
        <v>76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7"/>
        <v>1.0555000000000001</v>
      </c>
      <c r="P1893">
        <f t="shared" si="120"/>
        <v>84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7"/>
        <v>1.3660000000000001</v>
      </c>
      <c r="P1894">
        <f t="shared" si="120"/>
        <v>117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7"/>
        <v>1.04</v>
      </c>
      <c r="P1895">
        <f t="shared" si="120"/>
        <v>86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7"/>
        <v>1.145</v>
      </c>
      <c r="P1896">
        <f t="shared" si="120"/>
        <v>172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7"/>
        <v>1.0171957671957672</v>
      </c>
      <c r="P1897">
        <f t="shared" si="120"/>
        <v>63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7"/>
        <v>1.2394678492239468</v>
      </c>
      <c r="P1898">
        <f t="shared" si="120"/>
        <v>68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7"/>
        <v>1.0245669291338582</v>
      </c>
      <c r="P1899">
        <f t="shared" si="120"/>
        <v>54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7"/>
        <v>1.4450000000000001</v>
      </c>
      <c r="P1900">
        <f t="shared" si="120"/>
        <v>35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7"/>
        <v>1.3333333333333333</v>
      </c>
      <c r="P1901">
        <f t="shared" si="120"/>
        <v>39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7"/>
        <v>1.0936440000000001</v>
      </c>
      <c r="P1902">
        <f t="shared" si="120"/>
        <v>95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7"/>
        <v>2.696969696969697E-2</v>
      </c>
      <c r="P1903">
        <f t="shared" si="120"/>
        <v>40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7"/>
        <v>1.2E-2</v>
      </c>
      <c r="P1904">
        <f t="shared" si="120"/>
        <v>98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7"/>
        <v>0.46600000000000003</v>
      </c>
      <c r="P1905">
        <f t="shared" si="120"/>
        <v>43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7"/>
        <v>1E-3</v>
      </c>
      <c r="P1906">
        <f t="shared" si="120"/>
        <v>169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7"/>
        <v>1.6800000000000001E-3</v>
      </c>
      <c r="P1907">
        <f t="shared" si="120"/>
        <v>86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7"/>
        <v>0.42759999999999998</v>
      </c>
      <c r="P1908">
        <f t="shared" si="120"/>
        <v>554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7"/>
        <v>2.8333333333333335E-3</v>
      </c>
      <c r="P1909">
        <f t="shared" si="120"/>
        <v>27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7"/>
        <v>1.7319999999999999E-2</v>
      </c>
      <c r="P1910">
        <f t="shared" si="120"/>
        <v>114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7"/>
        <v>0.14111428571428572</v>
      </c>
      <c r="P1911">
        <f t="shared" si="120"/>
        <v>32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7"/>
        <v>0.39395294117647056</v>
      </c>
      <c r="P1912">
        <f t="shared" si="120"/>
        <v>47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7"/>
        <v>2.3529411764705883E-4</v>
      </c>
      <c r="P1913">
        <f t="shared" si="120"/>
        <v>88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7"/>
        <v>0.59299999999999997</v>
      </c>
      <c r="P1914">
        <f t="shared" si="120"/>
        <v>101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7"/>
        <v>1.3270833333333334E-2</v>
      </c>
      <c r="P1915">
        <f t="shared" si="120"/>
        <v>65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7"/>
        <v>9.0090090090090086E-2</v>
      </c>
      <c r="P1916">
        <f t="shared" si="120"/>
        <v>52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7"/>
        <v>1.6E-2</v>
      </c>
      <c r="P1917">
        <f t="shared" si="120"/>
        <v>39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7"/>
        <v>5.1000000000000004E-3</v>
      </c>
      <c r="P1918">
        <f t="shared" si="120"/>
        <v>45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7"/>
        <v>0.52570512820512816</v>
      </c>
      <c r="P1919">
        <f t="shared" si="120"/>
        <v>157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7"/>
        <v>1.04E-2</v>
      </c>
      <c r="P1920">
        <f t="shared" si="120"/>
        <v>119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7"/>
        <v>0.47399999999999998</v>
      </c>
      <c r="P1921">
        <f t="shared" si="120"/>
        <v>74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7"/>
        <v>0.43030000000000002</v>
      </c>
      <c r="P1922">
        <f t="shared" si="120"/>
        <v>13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1">E1923/D1923</f>
        <v>1.3680000000000001</v>
      </c>
      <c r="P1923">
        <f t="shared" si="120"/>
        <v>28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1"/>
        <v>1.1555</v>
      </c>
      <c r="P1924">
        <f t="shared" si="120"/>
        <v>80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1"/>
        <v>2.4079999999999999</v>
      </c>
      <c r="P1925">
        <f t="shared" si="120"/>
        <v>132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1"/>
        <v>1.1439999999999999</v>
      </c>
      <c r="P1926">
        <f t="shared" si="120"/>
        <v>34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1"/>
        <v>1.1033333333333333</v>
      </c>
      <c r="P1927">
        <f t="shared" si="120"/>
        <v>34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1"/>
        <v>1.9537933333333333</v>
      </c>
      <c r="P1928">
        <f t="shared" ref="P1928:P1991" si="124">ROUND(E1667/L1667, 0)</f>
        <v>45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1"/>
        <v>1.0333333333333334</v>
      </c>
      <c r="P1929">
        <f t="shared" si="124"/>
        <v>41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1"/>
        <v>1.031372549019608</v>
      </c>
      <c r="P1930">
        <f t="shared" si="124"/>
        <v>53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1"/>
        <v>1.003125</v>
      </c>
      <c r="P1931">
        <f t="shared" si="124"/>
        <v>71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1"/>
        <v>1.27</v>
      </c>
      <c r="P1932">
        <f t="shared" si="124"/>
        <v>54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1"/>
        <v>1.20601</v>
      </c>
      <c r="P1933">
        <f t="shared" si="124"/>
        <v>45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1"/>
        <v>1.0699047619047619</v>
      </c>
      <c r="P1934">
        <f t="shared" si="124"/>
        <v>26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1"/>
        <v>1.7243333333333333</v>
      </c>
      <c r="P1935">
        <f t="shared" si="124"/>
        <v>39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1"/>
        <v>1.2362</v>
      </c>
      <c r="P1936">
        <f t="shared" si="124"/>
        <v>46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1"/>
        <v>1.0840000000000001</v>
      </c>
      <c r="P1937">
        <f t="shared" si="124"/>
        <v>89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1"/>
        <v>1.1652013333333333</v>
      </c>
      <c r="P1938">
        <f t="shared" si="124"/>
        <v>40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1"/>
        <v>1.8724499999999999</v>
      </c>
      <c r="P1939">
        <f t="shared" si="124"/>
        <v>82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1"/>
        <v>1.1593333333333333</v>
      </c>
      <c r="P1940">
        <f t="shared" si="124"/>
        <v>160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1"/>
        <v>1.107</v>
      </c>
      <c r="P1941">
        <f t="shared" si="124"/>
        <v>36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1"/>
        <v>1.7092307692307693</v>
      </c>
      <c r="P1942">
        <f t="shared" si="124"/>
        <v>63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1"/>
        <v>1.2611835600000001</v>
      </c>
      <c r="P1943">
        <f t="shared" si="124"/>
        <v>47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1"/>
        <v>1.3844033333333334</v>
      </c>
      <c r="P1944">
        <f t="shared" si="124"/>
        <v>75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1"/>
        <v>17.052499999999998</v>
      </c>
      <c r="P1945" t="e">
        <f t="shared" si="124"/>
        <v>#DIV/0!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1"/>
        <v>7.8805550000000002</v>
      </c>
      <c r="P1946">
        <f t="shared" si="124"/>
        <v>76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1"/>
        <v>3.4801799999999998</v>
      </c>
      <c r="P1947">
        <f t="shared" si="124"/>
        <v>86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1"/>
        <v>1.4974666666666667</v>
      </c>
      <c r="P1948">
        <f t="shared" si="124"/>
        <v>24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1"/>
        <v>1.0063375000000001</v>
      </c>
      <c r="P1949">
        <f t="shared" si="124"/>
        <v>18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1"/>
        <v>8.0021100000000001</v>
      </c>
      <c r="P1950">
        <f t="shared" si="124"/>
        <v>80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1"/>
        <v>1.0600260000000001</v>
      </c>
      <c r="P1951">
        <f t="shared" si="124"/>
        <v>253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1"/>
        <v>2.0051866666666669</v>
      </c>
      <c r="P1952">
        <f t="shared" si="124"/>
        <v>171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1"/>
        <v>2.1244399999999999</v>
      </c>
      <c r="P1953">
        <f t="shared" si="124"/>
        <v>58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1"/>
        <v>1.9847237142857144</v>
      </c>
      <c r="P1954">
        <f t="shared" si="124"/>
        <v>264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1"/>
        <v>2.2594666666666665</v>
      </c>
      <c r="P1955">
        <f t="shared" si="124"/>
        <v>159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1"/>
        <v>6.9894800000000004</v>
      </c>
      <c r="P1956">
        <f t="shared" si="124"/>
        <v>35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1"/>
        <v>3.9859528571428569</v>
      </c>
      <c r="P1957">
        <f t="shared" si="124"/>
        <v>5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1"/>
        <v>2.9403333333333332</v>
      </c>
      <c r="P1958">
        <f t="shared" si="124"/>
        <v>61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1"/>
        <v>1.6750470000000002</v>
      </c>
      <c r="P1959" t="e">
        <f t="shared" si="124"/>
        <v>#DIV/0!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1"/>
        <v>14.355717142857143</v>
      </c>
      <c r="P1960">
        <f t="shared" si="124"/>
        <v>115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1"/>
        <v>1.5673440000000001</v>
      </c>
      <c r="P1961" t="e">
        <f t="shared" si="124"/>
        <v>#DIV/0!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1"/>
        <v>1.1790285714285715</v>
      </c>
      <c r="P1962">
        <f t="shared" si="124"/>
        <v>54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1"/>
        <v>11.053811999999999</v>
      </c>
      <c r="P1963">
        <f t="shared" si="124"/>
        <v>66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1"/>
        <v>1.9292499999999999</v>
      </c>
      <c r="P1964">
        <f t="shared" si="124"/>
        <v>5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1"/>
        <v>1.268842105263158</v>
      </c>
      <c r="P1965">
        <f t="shared" si="124"/>
        <v>1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1"/>
        <v>2.5957748878923765</v>
      </c>
      <c r="P1966">
        <f t="shared" si="124"/>
        <v>26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1"/>
        <v>2.6227999999999998</v>
      </c>
      <c r="P1967">
        <f t="shared" si="124"/>
        <v>118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1"/>
        <v>2.0674309000000002</v>
      </c>
      <c r="P1968" t="e">
        <f t="shared" si="124"/>
        <v>#DIV/0!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1"/>
        <v>3.7012999999999998</v>
      </c>
      <c r="P1969" t="e">
        <f t="shared" si="124"/>
        <v>#DIV/0!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1"/>
        <v>2.8496600000000001</v>
      </c>
      <c r="P1970">
        <f t="shared" si="124"/>
        <v>54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1"/>
        <v>5.7907999999999999</v>
      </c>
      <c r="P1971" t="e">
        <f t="shared" si="124"/>
        <v>#DIV/0!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1"/>
        <v>11.318</v>
      </c>
      <c r="P1972">
        <f t="shared" si="124"/>
        <v>21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1"/>
        <v>2.6302771750000002</v>
      </c>
      <c r="P1973">
        <f t="shared" si="124"/>
        <v>34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1"/>
        <v>6.7447999999999997</v>
      </c>
      <c r="P1974">
        <f t="shared" si="124"/>
        <v>525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1"/>
        <v>2.5683081313131315</v>
      </c>
      <c r="P1975" t="e">
        <f t="shared" si="124"/>
        <v>#DIV/0!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1"/>
        <v>3.7549600000000001</v>
      </c>
      <c r="P1976">
        <f t="shared" si="124"/>
        <v>50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1"/>
        <v>2.0870837499999997</v>
      </c>
      <c r="P1977">
        <f t="shared" si="124"/>
        <v>116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1"/>
        <v>3.4660000000000002</v>
      </c>
      <c r="P1978">
        <f t="shared" si="124"/>
        <v>6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1"/>
        <v>4.0232999999999999</v>
      </c>
      <c r="P1979">
        <f t="shared" si="124"/>
        <v>50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1"/>
        <v>10.2684514</v>
      </c>
      <c r="P1980">
        <f t="shared" si="124"/>
        <v>34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1"/>
        <v>1.14901155</v>
      </c>
      <c r="P1981">
        <f t="shared" si="124"/>
        <v>38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1"/>
        <v>3.5482402000000004</v>
      </c>
      <c r="P1982">
        <f t="shared" si="124"/>
        <v>12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1"/>
        <v>5.0799999999999998E-2</v>
      </c>
      <c r="P1983">
        <f t="shared" si="124"/>
        <v>28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1"/>
        <v>0</v>
      </c>
      <c r="P1984" t="e">
        <f t="shared" si="124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1"/>
        <v>4.2999999999999997E-2</v>
      </c>
      <c r="P1985">
        <f t="shared" si="124"/>
        <v>1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1"/>
        <v>0.21146666666666666</v>
      </c>
      <c r="P1986">
        <f t="shared" si="124"/>
        <v>217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5">E1987/D1987</f>
        <v>3.1875000000000001E-2</v>
      </c>
      <c r="P1987">
        <f t="shared" si="124"/>
        <v>9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5"/>
        <v>5.0000000000000001E-4</v>
      </c>
      <c r="P1988">
        <f t="shared" si="124"/>
        <v>62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5"/>
        <v>0.42472727272727273</v>
      </c>
      <c r="P1989">
        <f t="shared" si="124"/>
        <v>137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5"/>
        <v>4.1666666666666666E-3</v>
      </c>
      <c r="P1990">
        <f t="shared" si="124"/>
        <v>1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5"/>
        <v>0.01</v>
      </c>
      <c r="P1991">
        <f t="shared" si="124"/>
        <v>122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5"/>
        <v>0.16966666666666666</v>
      </c>
      <c r="P1992" t="e">
        <f t="shared" ref="P1992:P2055" si="128">ROUND(E1731/L1731, 0)</f>
        <v>#DIV/0!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5"/>
        <v>7.0000000000000007E-2</v>
      </c>
      <c r="P1993" t="e">
        <f t="shared" si="128"/>
        <v>#DIV/0!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5"/>
        <v>1.3333333333333333E-3</v>
      </c>
      <c r="P1994" t="e">
        <f t="shared" si="128"/>
        <v>#DIV/0!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5"/>
        <v>0</v>
      </c>
      <c r="P1995" t="e">
        <f t="shared" si="128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5"/>
        <v>0</v>
      </c>
      <c r="P1996" t="e">
        <f t="shared" si="128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5"/>
        <v>7.8E-2</v>
      </c>
      <c r="P1997">
        <f t="shared" si="128"/>
        <v>1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5"/>
        <v>0</v>
      </c>
      <c r="P1998">
        <f t="shared" si="128"/>
        <v>55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5"/>
        <v>0</v>
      </c>
      <c r="P1999">
        <f t="shared" si="128"/>
        <v>22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5"/>
        <v>0.26200000000000001</v>
      </c>
      <c r="P2000">
        <f t="shared" si="128"/>
        <v>57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5"/>
        <v>7.6129032258064515E-3</v>
      </c>
      <c r="P2001">
        <f t="shared" si="128"/>
        <v>20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5"/>
        <v>0.125</v>
      </c>
      <c r="P2002">
        <f t="shared" si="128"/>
        <v>1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5"/>
        <v>3.8212909090909091</v>
      </c>
      <c r="P2003" t="e">
        <f t="shared" si="128"/>
        <v>#DIV/0!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5"/>
        <v>2.1679422000000002</v>
      </c>
      <c r="P2004">
        <f t="shared" si="128"/>
        <v>26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5"/>
        <v>3.12</v>
      </c>
      <c r="P2005">
        <f t="shared" si="128"/>
        <v>64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5"/>
        <v>2.3442048</v>
      </c>
      <c r="P2006">
        <f t="shared" si="128"/>
        <v>90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5"/>
        <v>1.236801</v>
      </c>
      <c r="P2007">
        <f t="shared" si="128"/>
        <v>93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5"/>
        <v>2.4784000000000002</v>
      </c>
      <c r="P2008">
        <f t="shared" si="128"/>
        <v>90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5"/>
        <v>1.157092</v>
      </c>
      <c r="P2009">
        <f t="shared" si="128"/>
        <v>208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5"/>
        <v>1.1707484768810599</v>
      </c>
      <c r="P2010">
        <f t="shared" si="128"/>
        <v>59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5"/>
        <v>3.05158</v>
      </c>
      <c r="P2011">
        <f t="shared" si="128"/>
        <v>359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5"/>
        <v>3.2005299999999997</v>
      </c>
      <c r="P2012">
        <f t="shared" si="128"/>
        <v>95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5"/>
        <v>8.1956399999999991</v>
      </c>
      <c r="P2013">
        <f t="shared" si="128"/>
        <v>81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5"/>
        <v>2.3490000000000002</v>
      </c>
      <c r="P2014">
        <f t="shared" si="128"/>
        <v>169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5"/>
        <v>4.9491375</v>
      </c>
      <c r="P2015">
        <f t="shared" si="128"/>
        <v>35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5"/>
        <v>78.137822333333332</v>
      </c>
      <c r="P2016">
        <f t="shared" si="128"/>
        <v>463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5"/>
        <v>1.1300013888888889</v>
      </c>
      <c r="P2017">
        <f t="shared" si="128"/>
        <v>104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5"/>
        <v>9.2154220000000002</v>
      </c>
      <c r="P2018">
        <f t="shared" si="128"/>
        <v>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5"/>
        <v>1.2510239999999999</v>
      </c>
      <c r="P2019">
        <f t="shared" si="128"/>
        <v>47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5"/>
        <v>1.0224343076923077</v>
      </c>
      <c r="P2020">
        <f t="shared" si="128"/>
        <v>414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5"/>
        <v>4.8490975000000001</v>
      </c>
      <c r="P2021">
        <f t="shared" si="128"/>
        <v>42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5"/>
        <v>1.9233333333333333</v>
      </c>
      <c r="P2022">
        <f t="shared" si="128"/>
        <v>109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5"/>
        <v>2.8109999999999999</v>
      </c>
      <c r="P2023">
        <f t="shared" si="128"/>
        <v>81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5"/>
        <v>1.2513700000000001</v>
      </c>
      <c r="P2024">
        <f t="shared" si="128"/>
        <v>52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5"/>
        <v>1.61459</v>
      </c>
      <c r="P2025">
        <f t="shared" si="128"/>
        <v>35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5"/>
        <v>5.8535000000000004</v>
      </c>
      <c r="P2026">
        <f t="shared" si="128"/>
        <v>104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5"/>
        <v>2.0114999999999998</v>
      </c>
      <c r="P2027">
        <f t="shared" si="128"/>
        <v>55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5"/>
        <v>1.3348307999999998</v>
      </c>
      <c r="P2028">
        <f t="shared" si="128"/>
        <v>72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5"/>
        <v>1.2024900000000001</v>
      </c>
      <c r="P2029" t="e">
        <f t="shared" si="128"/>
        <v>#DIV/0!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5"/>
        <v>1.2616666666666667</v>
      </c>
      <c r="P2030">
        <f t="shared" si="128"/>
        <v>59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5"/>
        <v>3.6120000000000001</v>
      </c>
      <c r="P2031">
        <f t="shared" si="128"/>
        <v>12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5"/>
        <v>2.26239013671875</v>
      </c>
      <c r="P2032">
        <f t="shared" si="128"/>
        <v>49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5"/>
        <v>1.2035</v>
      </c>
      <c r="P2033">
        <f t="shared" si="128"/>
        <v>151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5"/>
        <v>3.0418799999999999</v>
      </c>
      <c r="P2034">
        <f t="shared" si="128"/>
        <v>36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5"/>
        <v>1.7867599999999999</v>
      </c>
      <c r="P2035">
        <f t="shared" si="128"/>
        <v>45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5"/>
        <v>3.868199871794872</v>
      </c>
      <c r="P2036">
        <f t="shared" si="128"/>
        <v>99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5"/>
        <v>2.1103642500000004</v>
      </c>
      <c r="P2037">
        <f t="shared" si="128"/>
        <v>88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5"/>
        <v>1.3166833333333334</v>
      </c>
      <c r="P2038">
        <f t="shared" si="128"/>
        <v>171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5"/>
        <v>3.0047639999999998</v>
      </c>
      <c r="P2039">
        <f t="shared" si="128"/>
        <v>84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5"/>
        <v>4.2051249999999998</v>
      </c>
      <c r="P2040">
        <f t="shared" si="128"/>
        <v>65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5"/>
        <v>1.362168</v>
      </c>
      <c r="P2041">
        <f t="shared" si="128"/>
        <v>66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5"/>
        <v>2.4817133333333334</v>
      </c>
      <c r="P2042">
        <f t="shared" si="128"/>
        <v>105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5"/>
        <v>1.8186315789473684</v>
      </c>
      <c r="P2043">
        <f t="shared" si="128"/>
        <v>78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5"/>
        <v>1.2353000000000001</v>
      </c>
      <c r="P2044">
        <f t="shared" si="128"/>
        <v>59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5"/>
        <v>5.0620938628158845</v>
      </c>
      <c r="P2045">
        <f t="shared" si="128"/>
        <v>71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5"/>
        <v>1.0821333333333334</v>
      </c>
      <c r="P2046">
        <f t="shared" si="128"/>
        <v>51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5"/>
        <v>8.1918387755102042</v>
      </c>
      <c r="P2047">
        <f t="shared" si="128"/>
        <v>60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5"/>
        <v>1.2110000000000001</v>
      </c>
      <c r="P2048">
        <f t="shared" si="128"/>
        <v>45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5"/>
        <v>1.0299897959183673</v>
      </c>
      <c r="P2049">
        <f t="shared" si="128"/>
        <v>31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5"/>
        <v>1.4833229411764706</v>
      </c>
      <c r="P2050">
        <f t="shared" si="128"/>
        <v>64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9">E2051/D2051</f>
        <v>1.2019070000000001</v>
      </c>
      <c r="P2051">
        <f t="shared" si="128"/>
        <v>19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9"/>
        <v>4.7327000000000004</v>
      </c>
      <c r="P2052">
        <f t="shared" si="128"/>
        <v>10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9"/>
        <v>1.303625</v>
      </c>
      <c r="P2053">
        <f t="shared" si="128"/>
        <v>109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9"/>
        <v>3.5304799999999998</v>
      </c>
      <c r="P2054">
        <f t="shared" si="128"/>
        <v>27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9"/>
        <v>1.0102</v>
      </c>
      <c r="P2055">
        <f t="shared" si="128"/>
        <v>110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9"/>
        <v>1.1359142857142857</v>
      </c>
      <c r="P2056">
        <f t="shared" ref="P2056:P2119" si="132">ROUND(E1795/L1795, 0)</f>
        <v>20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9"/>
        <v>1.6741666666666666</v>
      </c>
      <c r="P2057">
        <f t="shared" si="132"/>
        <v>55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9"/>
        <v>1.5345200000000001</v>
      </c>
      <c r="P2058">
        <f t="shared" si="132"/>
        <v>134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9"/>
        <v>2.022322</v>
      </c>
      <c r="P2059">
        <f t="shared" si="132"/>
        <v>49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9"/>
        <v>1.6828125</v>
      </c>
      <c r="P2060">
        <f t="shared" si="132"/>
        <v>48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9"/>
        <v>1.4345666666666668</v>
      </c>
      <c r="P2061">
        <f t="shared" si="132"/>
        <v>59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9"/>
        <v>1.964</v>
      </c>
      <c r="P2062">
        <f t="shared" si="132"/>
        <v>12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9"/>
        <v>1.0791999999999999</v>
      </c>
      <c r="P2063">
        <f t="shared" si="132"/>
        <v>84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9"/>
        <v>1.14977</v>
      </c>
      <c r="P2064">
        <f t="shared" si="132"/>
        <v>64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9"/>
        <v>1.4804999999999999</v>
      </c>
      <c r="P2065">
        <f t="shared" si="132"/>
        <v>94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9"/>
        <v>1.9116676082790633</v>
      </c>
      <c r="P2066">
        <f t="shared" si="132"/>
        <v>72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9"/>
        <v>1.99215125</v>
      </c>
      <c r="P2067">
        <f t="shared" si="132"/>
        <v>105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9"/>
        <v>2.1859999999999999</v>
      </c>
      <c r="P2068">
        <f t="shared" si="132"/>
        <v>67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9"/>
        <v>1.2686868686868686</v>
      </c>
      <c r="P2069">
        <f t="shared" si="132"/>
        <v>74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9"/>
        <v>1.0522388</v>
      </c>
      <c r="P2070">
        <f t="shared" si="132"/>
        <v>69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9"/>
        <v>1.2840666000000001</v>
      </c>
      <c r="P2071">
        <f t="shared" si="132"/>
        <v>121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9"/>
        <v>3.1732719999999999</v>
      </c>
      <c r="P2072">
        <f t="shared" si="132"/>
        <v>42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9"/>
        <v>2.8073000000000001</v>
      </c>
      <c r="P2073">
        <f t="shared" si="132"/>
        <v>8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9"/>
        <v>1.1073146853146854</v>
      </c>
      <c r="P2074">
        <f t="shared" si="132"/>
        <v>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9"/>
        <v>1.5260429999999998</v>
      </c>
      <c r="P2075">
        <f t="shared" si="132"/>
        <v>38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9"/>
        <v>1.0249999999999999</v>
      </c>
      <c r="P2076" t="e">
        <f t="shared" si="132"/>
        <v>#DIV/0!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9"/>
        <v>16.783738373837384</v>
      </c>
      <c r="P2077">
        <f t="shared" si="132"/>
        <v>42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9"/>
        <v>5.4334915642458101</v>
      </c>
      <c r="P2078" t="e">
        <f t="shared" si="132"/>
        <v>#DIV/0!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9"/>
        <v>1.1550800000000001</v>
      </c>
      <c r="P2079">
        <f t="shared" si="132"/>
        <v>85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9"/>
        <v>1.3120499999999999</v>
      </c>
      <c r="P2080">
        <f t="shared" si="132"/>
        <v>94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9"/>
        <v>2.8816999999999999</v>
      </c>
      <c r="P2081" t="e">
        <f t="shared" si="132"/>
        <v>#DIV/0!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9"/>
        <v>5.0780000000000003</v>
      </c>
      <c r="P2082">
        <f t="shared" si="132"/>
        <v>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9"/>
        <v>1.1457142857142857</v>
      </c>
      <c r="P2083">
        <f t="shared" si="132"/>
        <v>213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9"/>
        <v>1.1073333333333333</v>
      </c>
      <c r="P2084">
        <f t="shared" si="132"/>
        <v>59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9"/>
        <v>1.1333333333333333</v>
      </c>
      <c r="P2085">
        <f t="shared" si="132"/>
        <v>27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9"/>
        <v>1.0833333333333333</v>
      </c>
      <c r="P2086">
        <f t="shared" si="132"/>
        <v>25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9"/>
        <v>1.2353333333333334</v>
      </c>
      <c r="P2087">
        <f t="shared" si="132"/>
        <v>75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9"/>
        <v>1.0069999999999999</v>
      </c>
      <c r="P2088">
        <f t="shared" si="132"/>
        <v>42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9"/>
        <v>1.0353333333333334</v>
      </c>
      <c r="P2089">
        <f t="shared" si="132"/>
        <v>53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9"/>
        <v>1.1551066666666667</v>
      </c>
      <c r="P2090">
        <f t="shared" si="132"/>
        <v>84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9"/>
        <v>1.2040040000000001</v>
      </c>
      <c r="P2091">
        <f t="shared" si="132"/>
        <v>417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9"/>
        <v>1.1504037499999999</v>
      </c>
      <c r="P2092">
        <f t="shared" si="132"/>
        <v>76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9"/>
        <v>1.2046777777777777</v>
      </c>
      <c r="P2093">
        <f t="shared" si="132"/>
        <v>67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9"/>
        <v>1.0128333333333333</v>
      </c>
      <c r="P2094">
        <f t="shared" si="132"/>
        <v>74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9"/>
        <v>1.0246666666666666</v>
      </c>
      <c r="P2095">
        <f t="shared" si="132"/>
        <v>25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9"/>
        <v>1.2054285714285715</v>
      </c>
      <c r="P2096">
        <f t="shared" si="132"/>
        <v>42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9"/>
        <v>1</v>
      </c>
      <c r="P2097">
        <f t="shared" si="132"/>
        <v>131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9"/>
        <v>1.0166666666666666</v>
      </c>
      <c r="P2098">
        <f t="shared" si="132"/>
        <v>47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9"/>
        <v>1</v>
      </c>
      <c r="P2099">
        <f t="shared" si="132"/>
        <v>182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9"/>
        <v>1.0033333333333334</v>
      </c>
      <c r="P2100">
        <f t="shared" si="132"/>
        <v>61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9"/>
        <v>1.3236666666666668</v>
      </c>
      <c r="P2101">
        <f t="shared" si="132"/>
        <v>36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9"/>
        <v>1.3666666666666667</v>
      </c>
      <c r="P2102">
        <f t="shared" si="132"/>
        <v>46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9"/>
        <v>1.1325000000000001</v>
      </c>
      <c r="P2103">
        <f t="shared" si="132"/>
        <v>75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9"/>
        <v>1.36</v>
      </c>
      <c r="P2104">
        <f t="shared" si="132"/>
        <v>51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9"/>
        <v>1.4612318374694613</v>
      </c>
      <c r="P2105">
        <f t="shared" si="132"/>
        <v>119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9"/>
        <v>1.2949999999999999</v>
      </c>
      <c r="P2106">
        <f t="shared" si="132"/>
        <v>93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9"/>
        <v>2.54</v>
      </c>
      <c r="P2107">
        <f t="shared" si="132"/>
        <v>76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9"/>
        <v>1.0704545454545455</v>
      </c>
      <c r="P2108">
        <f t="shared" si="132"/>
        <v>53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9"/>
        <v>1.0773299999999999</v>
      </c>
      <c r="P2109">
        <f t="shared" si="132"/>
        <v>99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9"/>
        <v>1.0731250000000001</v>
      </c>
      <c r="P2110">
        <f t="shared" si="132"/>
        <v>80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9"/>
        <v>1.06525</v>
      </c>
      <c r="P2111">
        <f t="shared" si="132"/>
        <v>134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9"/>
        <v>1.0035000000000001</v>
      </c>
      <c r="P2112">
        <f t="shared" si="132"/>
        <v>38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9"/>
        <v>1.0649999999999999</v>
      </c>
      <c r="P2113">
        <f t="shared" si="132"/>
        <v>51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9"/>
        <v>1</v>
      </c>
      <c r="P2114">
        <f t="shared" si="132"/>
        <v>50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3">E2115/D2115</f>
        <v>1.0485714285714285</v>
      </c>
      <c r="P2115">
        <f t="shared" si="132"/>
        <v>134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3"/>
        <v>1.0469999999999999</v>
      </c>
      <c r="P2116">
        <f t="shared" si="132"/>
        <v>58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3"/>
        <v>2.2566666666666668</v>
      </c>
      <c r="P2117">
        <f t="shared" si="132"/>
        <v>88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3"/>
        <v>1.0090416666666666</v>
      </c>
      <c r="P2118">
        <f t="shared" si="132"/>
        <v>71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3"/>
        <v>1.4775</v>
      </c>
      <c r="P2119">
        <f t="shared" si="132"/>
        <v>53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3"/>
        <v>1.3461099999999999</v>
      </c>
      <c r="P2120">
        <f t="shared" ref="P2120:P2183" si="136">ROUND(E1859/L1859, 0)</f>
        <v>136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3"/>
        <v>1.0075000000000001</v>
      </c>
      <c r="P2121">
        <f t="shared" si="136"/>
        <v>41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3"/>
        <v>1.00880375</v>
      </c>
      <c r="P2122">
        <f t="shared" si="136"/>
        <v>71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3"/>
        <v>5.6800000000000002E-3</v>
      </c>
      <c r="P2123">
        <f t="shared" si="136"/>
        <v>53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3"/>
        <v>3.875E-3</v>
      </c>
      <c r="P2124" t="e">
        <f t="shared" si="136"/>
        <v>#DIV/0!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3"/>
        <v>0.1</v>
      </c>
      <c r="P2125">
        <f t="shared" si="136"/>
        <v>91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3"/>
        <v>0.10454545454545454</v>
      </c>
      <c r="P2126">
        <f t="shared" si="136"/>
        <v>5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3"/>
        <v>1.4200000000000001E-2</v>
      </c>
      <c r="P2127">
        <f t="shared" si="136"/>
        <v>58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3"/>
        <v>5.0000000000000001E-4</v>
      </c>
      <c r="P2128">
        <f t="shared" si="136"/>
        <v>2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3"/>
        <v>0.28842857142857142</v>
      </c>
      <c r="P2129">
        <f t="shared" si="136"/>
        <v>63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3"/>
        <v>1.6666666666666668E-3</v>
      </c>
      <c r="P2130">
        <f t="shared" si="136"/>
        <v>10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3"/>
        <v>0.11799999999999999</v>
      </c>
      <c r="P2131">
        <f t="shared" si="136"/>
        <v>72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3"/>
        <v>2.0238095238095236E-3</v>
      </c>
      <c r="P2132" t="e">
        <f t="shared" si="136"/>
        <v>#DIV/0!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3"/>
        <v>0.05</v>
      </c>
      <c r="P2133">
        <f t="shared" si="136"/>
        <v>33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3"/>
        <v>2.1129899999999997E-2</v>
      </c>
      <c r="P2134">
        <f t="shared" si="136"/>
        <v>49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3"/>
        <v>1.6E-2</v>
      </c>
      <c r="P2135">
        <f t="shared" si="136"/>
        <v>16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3"/>
        <v>1.7333333333333333E-2</v>
      </c>
      <c r="P2136">
        <f t="shared" si="136"/>
        <v>18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3"/>
        <v>9.5600000000000004E-2</v>
      </c>
      <c r="P2137">
        <f t="shared" si="136"/>
        <v>13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3"/>
        <v>5.9612499999999998E-4</v>
      </c>
      <c r="P2138">
        <f t="shared" si="136"/>
        <v>17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3"/>
        <v>0.28405999999999998</v>
      </c>
      <c r="P2139" t="e">
        <f t="shared" si="136"/>
        <v>#DIV/0!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3"/>
        <v>0.128</v>
      </c>
      <c r="P2140" t="e">
        <f t="shared" si="136"/>
        <v>#DIV/0!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3"/>
        <v>5.4199999999999998E-2</v>
      </c>
      <c r="P2141" t="e">
        <f t="shared" si="136"/>
        <v>#DIV/0!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3"/>
        <v>1.1199999999999999E-3</v>
      </c>
      <c r="P2142">
        <f t="shared" si="136"/>
        <v>3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3"/>
        <v>0</v>
      </c>
      <c r="P2143">
        <f t="shared" si="136"/>
        <v>42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3"/>
        <v>5.7238095238095241E-2</v>
      </c>
      <c r="P2144">
        <f t="shared" si="136"/>
        <v>49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3"/>
        <v>0.1125</v>
      </c>
      <c r="P2145">
        <f t="shared" si="136"/>
        <v>42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3"/>
        <v>1.7098591549295775E-2</v>
      </c>
      <c r="P2146">
        <f t="shared" si="136"/>
        <v>33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3"/>
        <v>0.30433333333333334</v>
      </c>
      <c r="P2147">
        <f t="shared" si="136"/>
        <v>52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3"/>
        <v>2.0000000000000001E-4</v>
      </c>
      <c r="P2148">
        <f t="shared" si="136"/>
        <v>51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3"/>
        <v>6.9641025641025639E-3</v>
      </c>
      <c r="P2149">
        <f t="shared" si="136"/>
        <v>42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3"/>
        <v>0.02</v>
      </c>
      <c r="P2150">
        <f t="shared" si="136"/>
        <v>417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3"/>
        <v>0</v>
      </c>
      <c r="P2151">
        <f t="shared" si="136"/>
        <v>47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3"/>
        <v>8.0999999999999996E-3</v>
      </c>
      <c r="P2152">
        <f t="shared" si="136"/>
        <v>48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3"/>
        <v>2.6222222222222224E-3</v>
      </c>
      <c r="P2153">
        <f t="shared" si="136"/>
        <v>71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3"/>
        <v>1.6666666666666668E-3</v>
      </c>
      <c r="P2154">
        <f t="shared" si="136"/>
        <v>88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3"/>
        <v>9.1244548809124457E-5</v>
      </c>
      <c r="P2155">
        <f t="shared" si="136"/>
        <v>26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3"/>
        <v>8.0000000000000002E-3</v>
      </c>
      <c r="P2156">
        <f t="shared" si="136"/>
        <v>58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3"/>
        <v>2.3E-2</v>
      </c>
      <c r="P2157">
        <f t="shared" si="136"/>
        <v>57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3"/>
        <v>2.6660714285714284E-2</v>
      </c>
      <c r="P2158">
        <f t="shared" si="136"/>
        <v>196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3"/>
        <v>0.28192</v>
      </c>
      <c r="P2159">
        <f t="shared" si="136"/>
        <v>43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3"/>
        <v>6.5900366666666668E-2</v>
      </c>
      <c r="P2160">
        <f t="shared" si="136"/>
        <v>36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3"/>
        <v>7.2222222222222219E-3</v>
      </c>
      <c r="P2161">
        <f t="shared" si="136"/>
        <v>69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3"/>
        <v>8.5000000000000006E-3</v>
      </c>
      <c r="P2162">
        <f t="shared" si="136"/>
        <v>29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3"/>
        <v>1.1575</v>
      </c>
      <c r="P2163">
        <f t="shared" si="136"/>
        <v>51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3"/>
        <v>1.1226666666666667</v>
      </c>
      <c r="P2164">
        <f t="shared" si="136"/>
        <v>107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3"/>
        <v>1.3220000000000001</v>
      </c>
      <c r="P2165">
        <f t="shared" si="136"/>
        <v>4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3"/>
        <v>1.0263636363636364</v>
      </c>
      <c r="P2166">
        <f t="shared" si="136"/>
        <v>34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3"/>
        <v>1.3864000000000001</v>
      </c>
      <c r="P2167">
        <f t="shared" si="136"/>
        <v>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3"/>
        <v>1.466</v>
      </c>
      <c r="P2168">
        <f t="shared" si="136"/>
        <v>11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3"/>
        <v>1.2</v>
      </c>
      <c r="P2169">
        <f t="shared" si="136"/>
        <v>216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3"/>
        <v>1.215816111111111</v>
      </c>
      <c r="P2170">
        <f t="shared" si="136"/>
        <v>21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3"/>
        <v>1</v>
      </c>
      <c r="P2171">
        <f t="shared" si="136"/>
        <v>108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3"/>
        <v>1.8085714285714285</v>
      </c>
      <c r="P2172">
        <f t="shared" si="136"/>
        <v>130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3"/>
        <v>1.0607500000000001</v>
      </c>
      <c r="P2173">
        <f t="shared" si="136"/>
        <v>117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3"/>
        <v>1</v>
      </c>
      <c r="P2174">
        <f t="shared" si="136"/>
        <v>10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3"/>
        <v>1.2692857142857144</v>
      </c>
      <c r="P2175">
        <f t="shared" si="136"/>
        <v>71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3"/>
        <v>1.0297499999999999</v>
      </c>
      <c r="P2176">
        <f t="shared" si="136"/>
        <v>25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3"/>
        <v>2.5</v>
      </c>
      <c r="P2177">
        <f t="shared" si="136"/>
        <v>30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3"/>
        <v>1.2602</v>
      </c>
      <c r="P2178">
        <f t="shared" si="136"/>
        <v>2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7">E2179/D2179</f>
        <v>1.0012000000000001</v>
      </c>
      <c r="P2179">
        <f t="shared" si="136"/>
        <v>17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7"/>
        <v>1.3864000000000001</v>
      </c>
      <c r="P2180">
        <f t="shared" si="136"/>
        <v>2929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7"/>
        <v>1.6140000000000001</v>
      </c>
      <c r="P2181">
        <f t="shared" si="136"/>
        <v>29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7"/>
        <v>1.071842</v>
      </c>
      <c r="P2182">
        <f t="shared" si="136"/>
        <v>30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7"/>
        <v>1.5309999999999999</v>
      </c>
      <c r="P2183">
        <f t="shared" si="136"/>
        <v>41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7"/>
        <v>5.2416666666666663</v>
      </c>
      <c r="P2184">
        <f t="shared" ref="P2184:P2247" si="140">ROUND(E1923/L1923, 0)</f>
        <v>54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7"/>
        <v>4.8927777777777779</v>
      </c>
      <c r="P2185">
        <f t="shared" si="140"/>
        <v>36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7"/>
        <v>2.8473999999999999</v>
      </c>
      <c r="P2186">
        <f t="shared" si="140"/>
        <v>23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7"/>
        <v>18.569700000000001</v>
      </c>
      <c r="P2187">
        <f t="shared" si="140"/>
        <v>104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7"/>
        <v>1.0967499999999999</v>
      </c>
      <c r="P2188">
        <f t="shared" si="140"/>
        <v>32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7"/>
        <v>10.146425000000001</v>
      </c>
      <c r="P2189">
        <f t="shared" si="140"/>
        <v>27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7"/>
        <v>4.1217692027666546</v>
      </c>
      <c r="P2190">
        <f t="shared" si="140"/>
        <v>56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7"/>
        <v>5.0324999999999998</v>
      </c>
      <c r="P2191">
        <f t="shared" si="140"/>
        <v>77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7"/>
        <v>1.8461052631578947</v>
      </c>
      <c r="P2192">
        <f t="shared" si="140"/>
        <v>43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7"/>
        <v>1.1973333333333334</v>
      </c>
      <c r="P2193">
        <f t="shared" si="140"/>
        <v>49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7"/>
        <v>10.812401666666668</v>
      </c>
      <c r="P2194">
        <f t="shared" si="140"/>
        <v>48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7"/>
        <v>4.5237333333333334</v>
      </c>
      <c r="P2195">
        <f t="shared" si="140"/>
        <v>70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7"/>
        <v>5.3737000000000004</v>
      </c>
      <c r="P2196">
        <f t="shared" si="140"/>
        <v>94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7"/>
        <v>1.2032608695652174</v>
      </c>
      <c r="P2197">
        <f t="shared" si="140"/>
        <v>80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7"/>
        <v>1.1383571428571428</v>
      </c>
      <c r="P2198">
        <f t="shared" si="140"/>
        <v>54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7"/>
        <v>9.5103109999999997</v>
      </c>
      <c r="P2199">
        <f t="shared" si="140"/>
        <v>60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7"/>
        <v>1.3289249999999999</v>
      </c>
      <c r="P2200">
        <f t="shared" si="140"/>
        <v>39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7"/>
        <v>1.4697777777777778</v>
      </c>
      <c r="P2201">
        <f t="shared" si="140"/>
        <v>153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7"/>
        <v>5.4215</v>
      </c>
      <c r="P2202">
        <f t="shared" si="140"/>
        <v>115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7"/>
        <v>3.8271818181818182</v>
      </c>
      <c r="P2203">
        <f t="shared" si="140"/>
        <v>36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7"/>
        <v>7.0418124999999998</v>
      </c>
      <c r="P2204">
        <f t="shared" si="140"/>
        <v>65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7"/>
        <v>1.0954999999999999</v>
      </c>
      <c r="P2205">
        <f t="shared" si="140"/>
        <v>87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7"/>
        <v>1.3286666666666667</v>
      </c>
      <c r="P2206">
        <f t="shared" si="140"/>
        <v>69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7"/>
        <v>1.52</v>
      </c>
      <c r="P2207">
        <f t="shared" si="140"/>
        <v>176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7"/>
        <v>1.0272727272727273</v>
      </c>
      <c r="P2208">
        <f t="shared" si="140"/>
        <v>512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7"/>
        <v>1</v>
      </c>
      <c r="P2209">
        <f t="shared" si="140"/>
        <v>160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7"/>
        <v>1.016</v>
      </c>
      <c r="P2210">
        <f t="shared" si="140"/>
        <v>35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7"/>
        <v>1.508</v>
      </c>
      <c r="P2211">
        <f t="shared" si="140"/>
        <v>189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7"/>
        <v>1.11425</v>
      </c>
      <c r="P2212">
        <f t="shared" si="140"/>
        <v>56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7"/>
        <v>1.956</v>
      </c>
      <c r="P2213">
        <f t="shared" si="140"/>
        <v>51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7"/>
        <v>1.1438333333333333</v>
      </c>
      <c r="P2214">
        <f t="shared" si="140"/>
        <v>127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7"/>
        <v>2</v>
      </c>
      <c r="P2215">
        <f t="shared" si="140"/>
        <v>102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7"/>
        <v>2.9250166666666666</v>
      </c>
      <c r="P2216">
        <f t="shared" si="140"/>
        <v>231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7"/>
        <v>1.5636363636363637</v>
      </c>
      <c r="P2217">
        <f t="shared" si="140"/>
        <v>842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7"/>
        <v>1.0566666666666666</v>
      </c>
      <c r="P2218">
        <f t="shared" si="140"/>
        <v>577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7"/>
        <v>1.0119047619047619</v>
      </c>
      <c r="P2219">
        <f t="shared" si="140"/>
        <v>483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7"/>
        <v>1.2283299999999999</v>
      </c>
      <c r="P2220">
        <f t="shared" si="140"/>
        <v>76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7"/>
        <v>1.0149999999999999</v>
      </c>
      <c r="P2221">
        <f t="shared" si="140"/>
        <v>74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7"/>
        <v>1.0114285714285713</v>
      </c>
      <c r="P2222">
        <f t="shared" si="140"/>
        <v>37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7"/>
        <v>1.0811999999999999</v>
      </c>
      <c r="P2223">
        <f t="shared" si="140"/>
        <v>2501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7"/>
        <v>1.6259999999999999</v>
      </c>
      <c r="P2224">
        <f t="shared" si="140"/>
        <v>68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7"/>
        <v>1.0580000000000001</v>
      </c>
      <c r="P2225">
        <f t="shared" si="140"/>
        <v>63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7"/>
        <v>2.4315000000000002</v>
      </c>
      <c r="P2226">
        <f t="shared" si="140"/>
        <v>118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7"/>
        <v>9.4483338095238096</v>
      </c>
      <c r="P2227">
        <f t="shared" si="140"/>
        <v>181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7"/>
        <v>1.0846283333333333</v>
      </c>
      <c r="P2228">
        <f t="shared" si="140"/>
        <v>127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7"/>
        <v>1.5737692307692308</v>
      </c>
      <c r="P2229">
        <f t="shared" si="140"/>
        <v>137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7"/>
        <v>11.744899999999999</v>
      </c>
      <c r="P2230">
        <f t="shared" si="140"/>
        <v>183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7"/>
        <v>1.7104755366949576</v>
      </c>
      <c r="P2231">
        <f t="shared" si="140"/>
        <v>279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7"/>
        <v>1.2595294117647058</v>
      </c>
      <c r="P2232">
        <f t="shared" si="140"/>
        <v>61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7"/>
        <v>12.121296000000001</v>
      </c>
      <c r="P2233">
        <f t="shared" si="140"/>
        <v>81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7"/>
        <v>4.9580000000000002</v>
      </c>
      <c r="P2234">
        <f t="shared" si="140"/>
        <v>272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7"/>
        <v>3.3203999999999998</v>
      </c>
      <c r="P2235">
        <f t="shared" si="140"/>
        <v>71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7"/>
        <v>11.65</v>
      </c>
      <c r="P2236">
        <f t="shared" si="140"/>
        <v>248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7"/>
        <v>1.5331538461538461</v>
      </c>
      <c r="P2237">
        <f t="shared" si="140"/>
        <v>187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7"/>
        <v>5.3710714285714287</v>
      </c>
      <c r="P2238">
        <f t="shared" si="140"/>
        <v>132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7"/>
        <v>3.5292777777777777</v>
      </c>
      <c r="P2239">
        <f t="shared" si="140"/>
        <v>29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7"/>
        <v>1.3740000000000001</v>
      </c>
      <c r="P2240">
        <f t="shared" si="140"/>
        <v>245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7"/>
        <v>1.2802667999999999</v>
      </c>
      <c r="P2241">
        <f t="shared" si="140"/>
        <v>1323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7"/>
        <v>2.7067999999999999</v>
      </c>
      <c r="P2242">
        <f t="shared" si="140"/>
        <v>283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1">E2243/D2243</f>
        <v>8.0640000000000001</v>
      </c>
      <c r="P2243">
        <f t="shared" si="140"/>
        <v>91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1"/>
        <v>13.600976000000001</v>
      </c>
      <c r="P2244">
        <f t="shared" si="140"/>
        <v>32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1"/>
        <v>9302.5</v>
      </c>
      <c r="P2245" t="e">
        <f t="shared" si="140"/>
        <v>#DIV/0!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1"/>
        <v>3.7702</v>
      </c>
      <c r="P2246">
        <f t="shared" si="140"/>
        <v>89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1"/>
        <v>26.47025</v>
      </c>
      <c r="P2247">
        <f t="shared" si="140"/>
        <v>453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1"/>
        <v>1.0012000000000001</v>
      </c>
      <c r="P2248">
        <f t="shared" ref="P2248:P2311" si="144">ROUND(E1987/L1987, 0)</f>
        <v>13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1"/>
        <v>1.0445405405405406</v>
      </c>
      <c r="P2249">
        <f t="shared" si="144"/>
        <v>1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1"/>
        <v>1.0721428571428571</v>
      </c>
      <c r="P2250">
        <f t="shared" si="144"/>
        <v>83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1"/>
        <v>1.6877142857142857</v>
      </c>
      <c r="P2251">
        <f t="shared" si="144"/>
        <v>25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1"/>
        <v>9.7511200000000002</v>
      </c>
      <c r="P2252">
        <f t="shared" si="144"/>
        <v>50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1"/>
        <v>1.3444929411764706</v>
      </c>
      <c r="P2253">
        <f t="shared" si="144"/>
        <v>102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1"/>
        <v>2.722777777777778</v>
      </c>
      <c r="P2254">
        <f t="shared" si="144"/>
        <v>47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1"/>
        <v>1.1268750000000001</v>
      </c>
      <c r="P2255">
        <f t="shared" si="144"/>
        <v>1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1"/>
        <v>4.5979999999999999</v>
      </c>
      <c r="P2256" t="e">
        <f t="shared" si="144"/>
        <v>#DIV/0!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1"/>
        <v>2.8665822784810127</v>
      </c>
      <c r="P2257" t="e">
        <f t="shared" si="144"/>
        <v>#DIV/0!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1"/>
        <v>2.2270833333333333</v>
      </c>
      <c r="P2258">
        <f t="shared" si="144"/>
        <v>26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1"/>
        <v>6.3613999999999997</v>
      </c>
      <c r="P2259" t="e">
        <f t="shared" si="144"/>
        <v>#DIV/0!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1"/>
        <v>1.4650000000000001</v>
      </c>
      <c r="P2260" t="e">
        <f t="shared" si="144"/>
        <v>#DIV/0!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1"/>
        <v>18.670999999999999</v>
      </c>
      <c r="P2261">
        <f t="shared" si="144"/>
        <v>218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1"/>
        <v>3.2692000000000001</v>
      </c>
      <c r="P2262">
        <f t="shared" si="144"/>
        <v>34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1"/>
        <v>7.7949999999999999</v>
      </c>
      <c r="P2263">
        <f t="shared" si="144"/>
        <v>25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1"/>
        <v>1.5415151515151515</v>
      </c>
      <c r="P2264">
        <f t="shared" si="144"/>
        <v>128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1"/>
        <v>1.1554666666666666</v>
      </c>
      <c r="P2265">
        <f t="shared" si="144"/>
        <v>79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1"/>
        <v>1.8003333333333333</v>
      </c>
      <c r="P2266">
        <f t="shared" si="144"/>
        <v>92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1"/>
        <v>2.9849999999999999</v>
      </c>
      <c r="P2267">
        <f t="shared" si="144"/>
        <v>331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1"/>
        <v>3.2026666666666666</v>
      </c>
      <c r="P2268">
        <f t="shared" si="144"/>
        <v>194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1"/>
        <v>3.80525</v>
      </c>
      <c r="P2269">
        <f t="shared" si="144"/>
        <v>409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1"/>
        <v>1.026</v>
      </c>
      <c r="P2270">
        <f t="shared" si="144"/>
        <v>84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1"/>
        <v>18.016400000000001</v>
      </c>
      <c r="P2271">
        <f t="shared" si="144"/>
        <v>45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1"/>
        <v>7.2024800000000004</v>
      </c>
      <c r="P2272">
        <f t="shared" si="144"/>
        <v>383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1"/>
        <v>2.8309000000000002</v>
      </c>
      <c r="P2273">
        <f t="shared" si="144"/>
        <v>55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1"/>
        <v>13.566000000000001</v>
      </c>
      <c r="P2274">
        <f t="shared" si="144"/>
        <v>422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1"/>
        <v>2.2035999999999998</v>
      </c>
      <c r="P2275">
        <f t="shared" si="144"/>
        <v>64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1"/>
        <v>1.196</v>
      </c>
      <c r="P2276">
        <f t="shared" si="144"/>
        <v>174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1"/>
        <v>4.0776923076923079</v>
      </c>
      <c r="P2277">
        <f t="shared" si="144"/>
        <v>89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1"/>
        <v>1.0581826105905425</v>
      </c>
      <c r="P2278">
        <f t="shared" si="144"/>
        <v>50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1"/>
        <v>1.4108235294117648</v>
      </c>
      <c r="P2279">
        <f t="shared" si="144"/>
        <v>192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1"/>
        <v>2.7069999999999999</v>
      </c>
      <c r="P2280">
        <f t="shared" si="144"/>
        <v>73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1"/>
        <v>1.538</v>
      </c>
      <c r="P2281">
        <f t="shared" si="144"/>
        <v>148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1"/>
        <v>4.0357653061224488</v>
      </c>
      <c r="P2282">
        <f t="shared" si="144"/>
        <v>109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1"/>
        <v>1.85</v>
      </c>
      <c r="P2283">
        <f t="shared" si="144"/>
        <v>24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1"/>
        <v>1.8533333333333333</v>
      </c>
      <c r="P2284">
        <f t="shared" si="144"/>
        <v>148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1"/>
        <v>1.0085533333333332</v>
      </c>
      <c r="P2285">
        <f t="shared" si="144"/>
        <v>385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1"/>
        <v>1.0622116666666668</v>
      </c>
      <c r="P2286">
        <f t="shared" si="144"/>
        <v>457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1"/>
        <v>1.2136666666666667</v>
      </c>
      <c r="P2287">
        <f t="shared" si="144"/>
        <v>223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1"/>
        <v>1.0006666666666666</v>
      </c>
      <c r="P2288">
        <f t="shared" si="144"/>
        <v>221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1"/>
        <v>1.1997755555555556</v>
      </c>
      <c r="P2289">
        <f t="shared" si="144"/>
        <v>74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1"/>
        <v>1.0009999999999999</v>
      </c>
      <c r="P2290">
        <f t="shared" si="144"/>
        <v>223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1"/>
        <v>1.0740000000000001</v>
      </c>
      <c r="P2291">
        <f t="shared" si="144"/>
        <v>48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1"/>
        <v>1.0406666666666666</v>
      </c>
      <c r="P2292">
        <f t="shared" si="144"/>
        <v>96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1"/>
        <v>1.728</v>
      </c>
      <c r="P2293">
        <f t="shared" si="144"/>
        <v>119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1"/>
        <v>1.072505</v>
      </c>
      <c r="P2294">
        <f t="shared" si="144"/>
        <v>118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1"/>
        <v>1.0823529411764705</v>
      </c>
      <c r="P2295">
        <f t="shared" si="144"/>
        <v>143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1"/>
        <v>1.4608079999999999</v>
      </c>
      <c r="P2296">
        <f t="shared" si="144"/>
        <v>283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1"/>
        <v>1.2524999999999999</v>
      </c>
      <c r="P2297">
        <f t="shared" si="144"/>
        <v>594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1"/>
        <v>1.4907142857142857</v>
      </c>
      <c r="P2298">
        <f t="shared" si="144"/>
        <v>262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1"/>
        <v>1.006</v>
      </c>
      <c r="P2299">
        <f t="shared" si="144"/>
        <v>47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1"/>
        <v>1.0507333333333333</v>
      </c>
      <c r="P2300">
        <f t="shared" si="144"/>
        <v>70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1"/>
        <v>3.5016666666666665</v>
      </c>
      <c r="P2301">
        <f t="shared" si="144"/>
        <v>165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1"/>
        <v>1.0125</v>
      </c>
      <c r="P2302">
        <f t="shared" si="144"/>
        <v>449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1"/>
        <v>1.336044</v>
      </c>
      <c r="P2303">
        <f t="shared" si="144"/>
        <v>27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1"/>
        <v>1.7065217391304348</v>
      </c>
      <c r="P2304">
        <f t="shared" si="144"/>
        <v>144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1"/>
        <v>1.0935829457364341</v>
      </c>
      <c r="P2305">
        <f t="shared" si="144"/>
        <v>88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1"/>
        <v>1.0070033333333335</v>
      </c>
      <c r="P2306">
        <f t="shared" si="144"/>
        <v>36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5">E2307/D2307</f>
        <v>1.0122777777777778</v>
      </c>
      <c r="P2307">
        <f t="shared" si="144"/>
        <v>90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5"/>
        <v>1.0675857142857144</v>
      </c>
      <c r="P2308">
        <f t="shared" si="144"/>
        <v>153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5"/>
        <v>1.0665777537961894</v>
      </c>
      <c r="P2309">
        <f t="shared" si="144"/>
        <v>56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5"/>
        <v>1.0130622</v>
      </c>
      <c r="P2310">
        <f t="shared" si="144"/>
        <v>228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5"/>
        <v>1.0667450000000001</v>
      </c>
      <c r="P2311">
        <f t="shared" si="144"/>
        <v>92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5"/>
        <v>4.288397837837838</v>
      </c>
      <c r="P2312">
        <f t="shared" ref="P2312:P2375" si="148">ROUND(E2051/L2051, 0)</f>
        <v>81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5"/>
        <v>1.0411111111111111</v>
      </c>
      <c r="P2313">
        <f t="shared" si="148"/>
        <v>278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5"/>
        <v>1.0786666666666667</v>
      </c>
      <c r="P2314">
        <f t="shared" si="148"/>
        <v>43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5"/>
        <v>1.7584040000000001</v>
      </c>
      <c r="P2315">
        <f t="shared" si="148"/>
        <v>326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5"/>
        <v>1.5697000000000001</v>
      </c>
      <c r="P2316">
        <f t="shared" si="148"/>
        <v>42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5"/>
        <v>1.026</v>
      </c>
      <c r="P2317">
        <f t="shared" si="148"/>
        <v>64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5"/>
        <v>1.0404266666666666</v>
      </c>
      <c r="P2318">
        <f t="shared" si="148"/>
        <v>99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5"/>
        <v>1.04</v>
      </c>
      <c r="P2319">
        <f t="shared" si="148"/>
        <v>138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5"/>
        <v>1.2105999999999999</v>
      </c>
      <c r="P2320">
        <f t="shared" si="148"/>
        <v>46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5"/>
        <v>1.077</v>
      </c>
      <c r="P2321">
        <f t="shared" si="148"/>
        <v>11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5"/>
        <v>1.0866</v>
      </c>
      <c r="P2322">
        <f t="shared" si="148"/>
        <v>115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5"/>
        <v>0.39120962394619685</v>
      </c>
      <c r="P2323">
        <f t="shared" si="148"/>
        <v>36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5"/>
        <v>3.1481481481481478E-2</v>
      </c>
      <c r="P2324">
        <f t="shared" si="148"/>
        <v>154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5"/>
        <v>0.48</v>
      </c>
      <c r="P2325">
        <f t="shared" si="148"/>
        <v>566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5"/>
        <v>0.20733333333333334</v>
      </c>
      <c r="P2326">
        <f t="shared" si="148"/>
        <v>121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5"/>
        <v>0.08</v>
      </c>
      <c r="P2327">
        <f t="shared" si="148"/>
        <v>86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5"/>
        <v>7.1999999999999998E-3</v>
      </c>
      <c r="P2328">
        <f t="shared" si="148"/>
        <v>51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5"/>
        <v>5.2609431428571432</v>
      </c>
      <c r="P2329">
        <f t="shared" si="148"/>
        <v>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5"/>
        <v>2.5445000000000002</v>
      </c>
      <c r="P2330">
        <f t="shared" si="148"/>
        <v>63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5"/>
        <v>1.0591999999999999</v>
      </c>
      <c r="P2331">
        <f t="shared" si="148"/>
        <v>346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5"/>
        <v>1.0242285714285715</v>
      </c>
      <c r="P2332">
        <f t="shared" si="148"/>
        <v>244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5"/>
        <v>1.4431375</v>
      </c>
      <c r="P2333">
        <f t="shared" si="148"/>
        <v>259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5"/>
        <v>1.06308</v>
      </c>
      <c r="P2334">
        <f t="shared" si="148"/>
        <v>202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5"/>
        <v>2.1216666666666666</v>
      </c>
      <c r="P2335">
        <f t="shared" si="148"/>
        <v>226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5"/>
        <v>1.0195000000000001</v>
      </c>
      <c r="P2336">
        <f t="shared" si="148"/>
        <v>325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5"/>
        <v>1.0227200000000001</v>
      </c>
      <c r="P2337">
        <f t="shared" si="148"/>
        <v>205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5"/>
        <v>5.2073254999999996</v>
      </c>
      <c r="P2338">
        <f t="shared" si="148"/>
        <v>20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5"/>
        <v>1.1065833333333333</v>
      </c>
      <c r="P2339">
        <f t="shared" si="148"/>
        <v>116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5"/>
        <v>1.0114333333333334</v>
      </c>
      <c r="P2340">
        <f t="shared" si="148"/>
        <v>307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5"/>
        <v>2.9420799999999998</v>
      </c>
      <c r="P2341">
        <f t="shared" si="148"/>
        <v>547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5"/>
        <v>1.0577749999999999</v>
      </c>
      <c r="P2342">
        <f t="shared" si="148"/>
        <v>47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5"/>
        <v>0</v>
      </c>
      <c r="P2343">
        <f t="shared" si="148"/>
        <v>102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5"/>
        <v>0</v>
      </c>
      <c r="P2344">
        <f t="shared" si="148"/>
        <v>73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5"/>
        <v>0.03</v>
      </c>
      <c r="P2345">
        <f t="shared" si="148"/>
        <v>44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5"/>
        <v>1E-3</v>
      </c>
      <c r="P2346">
        <f t="shared" si="148"/>
        <v>34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5"/>
        <v>0</v>
      </c>
      <c r="P2347">
        <f t="shared" si="148"/>
        <v>71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5"/>
        <v>6.4999999999999997E-4</v>
      </c>
      <c r="P2348">
        <f t="shared" si="148"/>
        <v>89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5"/>
        <v>1.4999999999999999E-2</v>
      </c>
      <c r="P2349">
        <f t="shared" si="148"/>
        <v>115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5"/>
        <v>3.8571428571428572E-3</v>
      </c>
      <c r="P2350">
        <f t="shared" si="148"/>
        <v>62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5"/>
        <v>0</v>
      </c>
      <c r="P2351">
        <f t="shared" si="148"/>
        <v>46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5"/>
        <v>0</v>
      </c>
      <c r="P2352">
        <f t="shared" si="148"/>
        <v>49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5"/>
        <v>5.7142857142857143E-3</v>
      </c>
      <c r="P2353">
        <f t="shared" si="148"/>
        <v>58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5"/>
        <v>0</v>
      </c>
      <c r="P2354">
        <f t="shared" si="148"/>
        <v>88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5"/>
        <v>0</v>
      </c>
      <c r="P2355">
        <f t="shared" si="148"/>
        <v>110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5"/>
        <v>7.1428571428571429E-4</v>
      </c>
      <c r="P2356">
        <f t="shared" si="148"/>
        <v>67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5"/>
        <v>6.875E-3</v>
      </c>
      <c r="P2357">
        <f t="shared" si="148"/>
        <v>59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5"/>
        <v>0</v>
      </c>
      <c r="P2358">
        <f t="shared" si="148"/>
        <v>114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5"/>
        <v>0</v>
      </c>
      <c r="P2359">
        <f t="shared" si="148"/>
        <v>44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5"/>
        <v>0</v>
      </c>
      <c r="P2360">
        <f t="shared" si="148"/>
        <v>79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5"/>
        <v>0.14680000000000001</v>
      </c>
      <c r="P2361">
        <f t="shared" si="148"/>
        <v>188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5"/>
        <v>4.0000000000000002E-4</v>
      </c>
      <c r="P2362">
        <f t="shared" si="148"/>
        <v>63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5"/>
        <v>0</v>
      </c>
      <c r="P2363">
        <f t="shared" si="148"/>
        <v>30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5"/>
        <v>0.2857142857142857</v>
      </c>
      <c r="P2364">
        <f t="shared" si="148"/>
        <v>51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5"/>
        <v>0</v>
      </c>
      <c r="P2365">
        <f t="shared" si="148"/>
        <v>36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5"/>
        <v>0</v>
      </c>
      <c r="P2366">
        <f t="shared" si="148"/>
        <v>99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5"/>
        <v>0</v>
      </c>
      <c r="P2367">
        <f t="shared" si="148"/>
        <v>28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5"/>
        <v>0.1052</v>
      </c>
      <c r="P2368">
        <f t="shared" si="148"/>
        <v>51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5"/>
        <v>1.34E-2</v>
      </c>
      <c r="P2369">
        <f t="shared" si="148"/>
        <v>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5"/>
        <v>2.5000000000000001E-3</v>
      </c>
      <c r="P2370">
        <f t="shared" si="148"/>
        <v>37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9">E2371/D2371</f>
        <v>0</v>
      </c>
      <c r="P2371">
        <f t="shared" si="148"/>
        <v>90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9"/>
        <v>3.2799999999999999E-3</v>
      </c>
      <c r="P2372">
        <f t="shared" si="148"/>
        <v>107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9"/>
        <v>0</v>
      </c>
      <c r="P2373">
        <f t="shared" si="148"/>
        <v>53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9"/>
        <v>3.272727272727273E-2</v>
      </c>
      <c r="P2374">
        <f t="shared" si="148"/>
        <v>55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9"/>
        <v>5.8823529411764708E-5</v>
      </c>
      <c r="P2375">
        <f t="shared" si="148"/>
        <v>27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9"/>
        <v>4.5454545454545455E-4</v>
      </c>
      <c r="P2376">
        <f t="shared" ref="P2376:P2439" si="152">ROUND(E2115/L2115, 0)</f>
        <v>69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9"/>
        <v>0</v>
      </c>
      <c r="P2377">
        <f t="shared" si="152"/>
        <v>36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9"/>
        <v>0.10877666666666666</v>
      </c>
      <c r="P2378">
        <f t="shared" si="152"/>
        <v>94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9"/>
        <v>0</v>
      </c>
      <c r="P2379">
        <f t="shared" si="152"/>
        <v>526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9"/>
        <v>0</v>
      </c>
      <c r="P2380">
        <f t="shared" si="152"/>
        <v>51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9"/>
        <v>0</v>
      </c>
      <c r="P2381">
        <f t="shared" si="152"/>
        <v>79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9"/>
        <v>3.6666666666666666E-3</v>
      </c>
      <c r="P2382">
        <f t="shared" si="152"/>
        <v>92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9"/>
        <v>1.8193398957730169E-2</v>
      </c>
      <c r="P2383">
        <f t="shared" si="152"/>
        <v>117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9"/>
        <v>2.5000000000000001E-2</v>
      </c>
      <c r="P2384">
        <f t="shared" si="152"/>
        <v>28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9"/>
        <v>4.3499999999999997E-2</v>
      </c>
      <c r="P2385">
        <f t="shared" si="152"/>
        <v>103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9"/>
        <v>8.0000000000000002E-3</v>
      </c>
      <c r="P2386">
        <f t="shared" si="152"/>
        <v>10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9"/>
        <v>1.2123076923076924E-2</v>
      </c>
      <c r="P2387">
        <f t="shared" si="152"/>
        <v>23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9"/>
        <v>0</v>
      </c>
      <c r="P2388">
        <f t="shared" si="152"/>
        <v>32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9"/>
        <v>6.8399999999999997E-3</v>
      </c>
      <c r="P2389">
        <f t="shared" si="152"/>
        <v>5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9"/>
        <v>1.2513513513513513E-2</v>
      </c>
      <c r="P2390">
        <f t="shared" si="152"/>
        <v>34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9"/>
        <v>1.8749999999999999E-3</v>
      </c>
      <c r="P2391">
        <f t="shared" si="152"/>
        <v>25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9"/>
        <v>0</v>
      </c>
      <c r="P2392">
        <f t="shared" si="152"/>
        <v>20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9"/>
        <v>1.25E-3</v>
      </c>
      <c r="P2393">
        <f t="shared" si="152"/>
        <v>21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9"/>
        <v>0</v>
      </c>
      <c r="P2394">
        <f t="shared" si="152"/>
        <v>8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9"/>
        <v>5.0000000000000001E-4</v>
      </c>
      <c r="P2395">
        <f t="shared" si="152"/>
        <v>21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9"/>
        <v>5.9999999999999995E-4</v>
      </c>
      <c r="P2396">
        <f t="shared" si="152"/>
        <v>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9"/>
        <v>0</v>
      </c>
      <c r="P2397">
        <f t="shared" si="152"/>
        <v>35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9"/>
        <v>2E-3</v>
      </c>
      <c r="P2398">
        <f t="shared" si="152"/>
        <v>22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9"/>
        <v>0</v>
      </c>
      <c r="P2399">
        <f t="shared" si="152"/>
        <v>12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9"/>
        <v>0</v>
      </c>
      <c r="P2400">
        <f t="shared" si="152"/>
        <v>27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9"/>
        <v>0</v>
      </c>
      <c r="P2401">
        <f t="shared" si="152"/>
        <v>11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9"/>
        <v>0</v>
      </c>
      <c r="P2402">
        <f t="shared" si="152"/>
        <v>29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9"/>
        <v>7.1785714285714283E-3</v>
      </c>
      <c r="P2403">
        <f t="shared" si="152"/>
        <v>51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9"/>
        <v>4.3333333333333331E-3</v>
      </c>
      <c r="P2404" t="e">
        <f t="shared" si="152"/>
        <v>#DIV/0!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9"/>
        <v>0.16833333333333333</v>
      </c>
      <c r="P2405">
        <f t="shared" si="152"/>
        <v>50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9"/>
        <v>0</v>
      </c>
      <c r="P2406">
        <f t="shared" si="152"/>
        <v>45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9"/>
        <v>0.22520000000000001</v>
      </c>
      <c r="P2407">
        <f t="shared" si="152"/>
        <v>25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9"/>
        <v>0.41384615384615386</v>
      </c>
      <c r="P2408">
        <f t="shared" si="152"/>
        <v>51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9"/>
        <v>0.25259090909090909</v>
      </c>
      <c r="P2409">
        <f t="shared" si="152"/>
        <v>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9"/>
        <v>2E-3</v>
      </c>
      <c r="P2410">
        <f t="shared" si="152"/>
        <v>49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9"/>
        <v>1.84E-2</v>
      </c>
      <c r="P2411">
        <f t="shared" si="152"/>
        <v>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9"/>
        <v>0</v>
      </c>
      <c r="P2412" t="e">
        <f t="shared" si="152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9"/>
        <v>6.0400000000000002E-3</v>
      </c>
      <c r="P2413">
        <f t="shared" si="152"/>
        <v>101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9"/>
        <v>0</v>
      </c>
      <c r="P2414">
        <f t="shared" si="152"/>
        <v>20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9"/>
        <v>8.3333333333333332E-3</v>
      </c>
      <c r="P2415">
        <f t="shared" si="152"/>
        <v>13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9"/>
        <v>3.0666666666666665E-2</v>
      </c>
      <c r="P2416">
        <f t="shared" si="152"/>
        <v>9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9"/>
        <v>5.5833333333333334E-3</v>
      </c>
      <c r="P2417">
        <f t="shared" si="152"/>
        <v>1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9"/>
        <v>2.5000000000000001E-4</v>
      </c>
      <c r="P2418">
        <f t="shared" si="152"/>
        <v>23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9"/>
        <v>0</v>
      </c>
      <c r="P2419">
        <f t="shared" si="152"/>
        <v>18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9"/>
        <v>2.0000000000000001E-4</v>
      </c>
      <c r="P2420">
        <f t="shared" si="152"/>
        <v>371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9"/>
        <v>0</v>
      </c>
      <c r="P2421">
        <f t="shared" si="152"/>
        <v>64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9"/>
        <v>0.14825133372851215</v>
      </c>
      <c r="P2422">
        <f t="shared" si="152"/>
        <v>13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9"/>
        <v>1.6666666666666666E-4</v>
      </c>
      <c r="P2423">
        <f t="shared" si="152"/>
        <v>5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9"/>
        <v>2E-3</v>
      </c>
      <c r="P2424">
        <f t="shared" si="152"/>
        <v>36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9"/>
        <v>1.3333333333333334E-4</v>
      </c>
      <c r="P2425">
        <f t="shared" si="152"/>
        <v>87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9"/>
        <v>1.24E-2</v>
      </c>
      <c r="P2426">
        <f t="shared" si="152"/>
        <v>75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9"/>
        <v>2.8571428571428574E-4</v>
      </c>
      <c r="P2427">
        <f t="shared" si="152"/>
        <v>68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9"/>
        <v>0</v>
      </c>
      <c r="P2428">
        <f t="shared" si="152"/>
        <v>30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9"/>
        <v>2.0000000000000002E-5</v>
      </c>
      <c r="P2429">
        <f t="shared" si="152"/>
        <v>92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9"/>
        <v>2.8571428571428571E-5</v>
      </c>
      <c r="P2430">
        <f t="shared" si="152"/>
        <v>23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9"/>
        <v>1.4321428571428572E-2</v>
      </c>
      <c r="P2431">
        <f t="shared" si="152"/>
        <v>64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9"/>
        <v>7.0000000000000001E-3</v>
      </c>
      <c r="P2432">
        <f t="shared" si="152"/>
        <v>22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9"/>
        <v>2.0000000000000002E-5</v>
      </c>
      <c r="P2433">
        <f t="shared" si="152"/>
        <v>33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9"/>
        <v>1.4285714285714287E-4</v>
      </c>
      <c r="P2434">
        <f t="shared" si="152"/>
        <v>90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3">E2435/D2435</f>
        <v>0</v>
      </c>
      <c r="P2435">
        <f t="shared" si="152"/>
        <v>77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3"/>
        <v>1.2999999999999999E-3</v>
      </c>
      <c r="P2436">
        <f t="shared" si="152"/>
        <v>59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3"/>
        <v>4.8960000000000002E-3</v>
      </c>
      <c r="P2437">
        <f t="shared" si="152"/>
        <v>65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3"/>
        <v>3.8461538461538462E-4</v>
      </c>
      <c r="P2438">
        <f t="shared" si="152"/>
        <v>67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3"/>
        <v>0</v>
      </c>
      <c r="P2439">
        <f t="shared" si="152"/>
        <v>89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3"/>
        <v>3.3333333333333335E-3</v>
      </c>
      <c r="P2440">
        <f t="shared" ref="P2440:P2503" si="156">ROUND(E2179/L2179, 0)</f>
        <v>66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3"/>
        <v>0</v>
      </c>
      <c r="P2441">
        <f t="shared" si="156"/>
        <v>40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3"/>
        <v>2E-3</v>
      </c>
      <c r="P2442">
        <f t="shared" si="156"/>
        <v>77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3"/>
        <v>1.0788</v>
      </c>
      <c r="P2443">
        <f t="shared" si="156"/>
        <v>69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3"/>
        <v>1.2594166666666666</v>
      </c>
      <c r="P2444">
        <f t="shared" si="156"/>
        <v>58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3"/>
        <v>2.0251494999999999</v>
      </c>
      <c r="P2445">
        <f t="shared" si="156"/>
        <v>44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3"/>
        <v>1.0860000000000001</v>
      </c>
      <c r="P2446">
        <f t="shared" si="156"/>
        <v>32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3"/>
        <v>1.728</v>
      </c>
      <c r="P2447">
        <f t="shared" si="156"/>
        <v>107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3"/>
        <v>1.6798</v>
      </c>
      <c r="P2448">
        <f t="shared" si="156"/>
        <v>149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3"/>
        <v>4.2720000000000002</v>
      </c>
      <c r="P2449">
        <f t="shared" si="156"/>
        <v>56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3"/>
        <v>1.075</v>
      </c>
      <c r="P2450">
        <f t="shared" si="156"/>
        <v>57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3"/>
        <v>1.08</v>
      </c>
      <c r="P2451">
        <f t="shared" si="156"/>
        <v>44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3"/>
        <v>1.0153353333333335</v>
      </c>
      <c r="P2452">
        <f t="shared" si="156"/>
        <v>69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3"/>
        <v>1.1545000000000001</v>
      </c>
      <c r="P2453">
        <f t="shared" si="156"/>
        <v>65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3"/>
        <v>1.335</v>
      </c>
      <c r="P2454">
        <f t="shared" si="156"/>
        <v>36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3"/>
        <v>1.5469999999999999</v>
      </c>
      <c r="P2455">
        <f t="shared" si="156"/>
        <v>40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3"/>
        <v>1.0084571428571429</v>
      </c>
      <c r="P2456">
        <f t="shared" si="156"/>
        <v>76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3"/>
        <v>1.82</v>
      </c>
      <c r="P2457">
        <f t="shared" si="156"/>
        <v>61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3"/>
        <v>1.8086666666666666</v>
      </c>
      <c r="P2458">
        <f t="shared" si="156"/>
        <v>48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3"/>
        <v>1.0230434782608695</v>
      </c>
      <c r="P2459">
        <f t="shared" si="156"/>
        <v>68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3"/>
        <v>1.1017999999999999</v>
      </c>
      <c r="P2460">
        <f t="shared" si="156"/>
        <v>66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3"/>
        <v>1.0225</v>
      </c>
      <c r="P2461">
        <f t="shared" si="156"/>
        <v>82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3"/>
        <v>1.0078823529411765</v>
      </c>
      <c r="P2462">
        <f t="shared" si="156"/>
        <v>53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3"/>
        <v>1.038</v>
      </c>
      <c r="P2463">
        <f t="shared" si="156"/>
        <v>41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3"/>
        <v>1.1070833333333334</v>
      </c>
      <c r="P2464">
        <f t="shared" si="156"/>
        <v>15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3"/>
        <v>1.1625000000000001</v>
      </c>
      <c r="P2465">
        <f t="shared" si="156"/>
        <v>39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3"/>
        <v>1.111</v>
      </c>
      <c r="P2466">
        <f t="shared" si="156"/>
        <v>44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3"/>
        <v>1.8014285714285714</v>
      </c>
      <c r="P2467">
        <f t="shared" si="156"/>
        <v>27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3"/>
        <v>1</v>
      </c>
      <c r="P2468">
        <f t="shared" si="156"/>
        <v>42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3"/>
        <v>1.1850000000000001</v>
      </c>
      <c r="P2469">
        <f t="shared" si="156"/>
        <v>33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3"/>
        <v>1.0721700000000001</v>
      </c>
      <c r="P2470">
        <f t="shared" si="156"/>
        <v>286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3"/>
        <v>1.1366666666666667</v>
      </c>
      <c r="P2471">
        <f t="shared" si="156"/>
        <v>42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3"/>
        <v>1.0316400000000001</v>
      </c>
      <c r="P2472">
        <f t="shared" si="156"/>
        <v>50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3"/>
        <v>1.28</v>
      </c>
      <c r="P2473">
        <f t="shared" si="156"/>
        <v>62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3"/>
        <v>1.3576026666666667</v>
      </c>
      <c r="P2474">
        <f t="shared" si="156"/>
        <v>41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3"/>
        <v>1</v>
      </c>
      <c r="P2475">
        <f t="shared" si="156"/>
        <v>56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3"/>
        <v>1.0000360000000001</v>
      </c>
      <c r="P2476">
        <f t="shared" si="156"/>
        <v>10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3"/>
        <v>1.0471999999999999</v>
      </c>
      <c r="P2477">
        <f t="shared" si="156"/>
        <v>73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3"/>
        <v>1.050225</v>
      </c>
      <c r="P2478">
        <f t="shared" si="156"/>
        <v>26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3"/>
        <v>1.7133333333333334</v>
      </c>
      <c r="P2479">
        <f t="shared" si="156"/>
        <v>23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3"/>
        <v>1.2749999999999999</v>
      </c>
      <c r="P2480">
        <f t="shared" si="156"/>
        <v>47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3"/>
        <v>1.3344333333333334</v>
      </c>
      <c r="P2481">
        <f t="shared" si="156"/>
        <v>32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3"/>
        <v>1</v>
      </c>
      <c r="P2482">
        <f t="shared" si="156"/>
        <v>53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3"/>
        <v>1.1291099999999998</v>
      </c>
      <c r="P2483">
        <f t="shared" si="156"/>
        <v>51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3"/>
        <v>1.0009999999999999</v>
      </c>
      <c r="P2484">
        <f t="shared" si="156"/>
        <v>37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3"/>
        <v>1.1372727272727272</v>
      </c>
      <c r="P2485">
        <f t="shared" si="156"/>
        <v>27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3"/>
        <v>1.1931742857142855</v>
      </c>
      <c r="P2486">
        <f t="shared" si="156"/>
        <v>206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3"/>
        <v>1.0325</v>
      </c>
      <c r="P2487">
        <f t="shared" si="156"/>
        <v>82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3"/>
        <v>2.6566666666666667</v>
      </c>
      <c r="P2488">
        <f t="shared" si="156"/>
        <v>165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3"/>
        <v>1.0005066666666667</v>
      </c>
      <c r="P2489">
        <f t="shared" si="156"/>
        <v>61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3"/>
        <v>1.0669999999999999</v>
      </c>
      <c r="P2490">
        <f t="shared" si="156"/>
        <v>68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3"/>
        <v>1.3367142857142857</v>
      </c>
      <c r="P2491">
        <f t="shared" si="156"/>
        <v>82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3"/>
        <v>1.214</v>
      </c>
      <c r="P2492">
        <f t="shared" si="156"/>
        <v>25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3"/>
        <v>1.032</v>
      </c>
      <c r="P2493">
        <f t="shared" si="156"/>
        <v>21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3"/>
        <v>1.25</v>
      </c>
      <c r="P2494">
        <f t="shared" si="156"/>
        <v>27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3"/>
        <v>1.2869999999999999</v>
      </c>
      <c r="P2495">
        <f t="shared" si="156"/>
        <v>25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3"/>
        <v>1.0100533333333332</v>
      </c>
      <c r="P2496">
        <f t="shared" si="156"/>
        <v>21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3"/>
        <v>1.2753666666666665</v>
      </c>
      <c r="P2497">
        <f t="shared" si="156"/>
        <v>42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3"/>
        <v>1</v>
      </c>
      <c r="P2498">
        <f t="shared" si="156"/>
        <v>136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7">E2499/D2499</f>
        <v>1.127715</v>
      </c>
      <c r="P2499">
        <f t="shared" si="156"/>
        <v>22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7"/>
        <v>1.056</v>
      </c>
      <c r="P2500">
        <f t="shared" si="156"/>
        <v>65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7"/>
        <v>2.0262500000000001</v>
      </c>
      <c r="P2501">
        <f t="shared" si="156"/>
        <v>70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7"/>
        <v>1.1333333333333333</v>
      </c>
      <c r="P2502">
        <f t="shared" si="156"/>
        <v>75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7"/>
        <v>2.5545454545454545E-2</v>
      </c>
      <c r="P2503">
        <f t="shared" si="156"/>
        <v>141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7"/>
        <v>7.8181818181818181E-4</v>
      </c>
      <c r="P2504">
        <f t="shared" ref="P2504:P2567" si="160">ROUND(E2243/L2243, 0)</f>
        <v>49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7"/>
        <v>0</v>
      </c>
      <c r="P2505">
        <f t="shared" si="160"/>
        <v>54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7"/>
        <v>0</v>
      </c>
      <c r="P2506">
        <f t="shared" si="160"/>
        <v>5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7"/>
        <v>0</v>
      </c>
      <c r="P2507">
        <f t="shared" si="160"/>
        <v>65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7"/>
        <v>6.0000000000000001E-3</v>
      </c>
      <c r="P2508">
        <f t="shared" si="160"/>
        <v>53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7"/>
        <v>0</v>
      </c>
      <c r="P2509">
        <f t="shared" si="160"/>
        <v>44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7"/>
        <v>0</v>
      </c>
      <c r="P2510">
        <f t="shared" si="160"/>
        <v>51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7"/>
        <v>1.0526315789473684E-2</v>
      </c>
      <c r="P2511">
        <f t="shared" si="160"/>
        <v>59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7"/>
        <v>1.5E-3</v>
      </c>
      <c r="P2512">
        <f t="shared" si="160"/>
        <v>33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7"/>
        <v>0</v>
      </c>
      <c r="P2513">
        <f t="shared" si="160"/>
        <v>427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7"/>
        <v>0</v>
      </c>
      <c r="P2514">
        <f t="shared" si="160"/>
        <v>24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7"/>
        <v>0</v>
      </c>
      <c r="P2515">
        <f t="shared" si="160"/>
        <v>98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7"/>
        <v>1.7500000000000002E-2</v>
      </c>
      <c r="P2516">
        <f t="shared" si="160"/>
        <v>107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7"/>
        <v>0.186</v>
      </c>
      <c r="P2517">
        <f t="shared" si="160"/>
        <v>12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7"/>
        <v>0</v>
      </c>
      <c r="P2518">
        <f t="shared" si="160"/>
        <v>42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7"/>
        <v>9.8166666666666666E-2</v>
      </c>
      <c r="P2519">
        <f t="shared" si="160"/>
        <v>21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7"/>
        <v>0</v>
      </c>
      <c r="P2520">
        <f t="shared" si="160"/>
        <v>94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7"/>
        <v>4.3333333333333331E-4</v>
      </c>
      <c r="P2521">
        <f t="shared" si="160"/>
        <v>16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7"/>
        <v>0</v>
      </c>
      <c r="P2522">
        <f t="shared" si="160"/>
        <v>91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7"/>
        <v>1.0948792000000001</v>
      </c>
      <c r="P2523">
        <f t="shared" si="160"/>
        <v>97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7"/>
        <v>1</v>
      </c>
      <c r="P2524">
        <f t="shared" si="160"/>
        <v>37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7"/>
        <v>1.5644444444444445</v>
      </c>
      <c r="P2525">
        <f t="shared" si="160"/>
        <v>28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7"/>
        <v>1.016</v>
      </c>
      <c r="P2526">
        <f t="shared" si="160"/>
        <v>144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7"/>
        <v>1.00325</v>
      </c>
      <c r="P2527">
        <f t="shared" si="160"/>
        <v>24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7"/>
        <v>1.1294999999999999</v>
      </c>
      <c r="P2528">
        <f t="shared" si="160"/>
        <v>35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7"/>
        <v>1.02125</v>
      </c>
      <c r="P2529">
        <f t="shared" si="160"/>
        <v>25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7"/>
        <v>1.0724974999999999</v>
      </c>
      <c r="P2530">
        <f t="shared" si="160"/>
        <v>188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7"/>
        <v>1.0428333333333333</v>
      </c>
      <c r="P2531">
        <f t="shared" si="160"/>
        <v>148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7"/>
        <v>1</v>
      </c>
      <c r="P2532">
        <f t="shared" si="160"/>
        <v>50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7"/>
        <v>1.004</v>
      </c>
      <c r="P2533">
        <f t="shared" si="160"/>
        <v>108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7"/>
        <v>1.26125</v>
      </c>
      <c r="P2534">
        <f t="shared" si="160"/>
        <v>43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7"/>
        <v>1.1066666666666667</v>
      </c>
      <c r="P2535">
        <f t="shared" si="160"/>
        <v>14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7"/>
        <v>1.05</v>
      </c>
      <c r="P2536">
        <f t="shared" si="160"/>
        <v>37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7"/>
        <v>1.03775</v>
      </c>
      <c r="P2537">
        <f t="shared" si="160"/>
        <v>30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7"/>
        <v>1.1599999999999999</v>
      </c>
      <c r="P2538">
        <f t="shared" si="160"/>
        <v>34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7"/>
        <v>1.1000000000000001</v>
      </c>
      <c r="P2539">
        <f t="shared" si="160"/>
        <v>65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7"/>
        <v>1.130176111111111</v>
      </c>
      <c r="P2540">
        <f t="shared" si="160"/>
        <v>58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7"/>
        <v>1.0024999999999999</v>
      </c>
      <c r="P2541">
        <f t="shared" si="160"/>
        <v>53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7"/>
        <v>1.034</v>
      </c>
      <c r="P2542">
        <f t="shared" si="160"/>
        <v>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7"/>
        <v>1.0702857142857143</v>
      </c>
      <c r="P2543">
        <f t="shared" si="160"/>
        <v>82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7"/>
        <v>1.0357142857142858</v>
      </c>
      <c r="P2544">
        <f t="shared" si="160"/>
        <v>50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7"/>
        <v>1.5640000000000001</v>
      </c>
      <c r="P2545">
        <f t="shared" si="160"/>
        <v>116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7"/>
        <v>1.0082</v>
      </c>
      <c r="P2546">
        <f t="shared" si="160"/>
        <v>63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7"/>
        <v>1.9530000000000001</v>
      </c>
      <c r="P2547">
        <f t="shared" si="160"/>
        <v>108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7"/>
        <v>1.1171428571428572</v>
      </c>
      <c r="P2548">
        <f t="shared" si="160"/>
        <v>46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7"/>
        <v>1.1985454545454546</v>
      </c>
      <c r="P2549">
        <f t="shared" si="160"/>
        <v>107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7"/>
        <v>1.0185</v>
      </c>
      <c r="P2550">
        <f t="shared" si="160"/>
        <v>51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7"/>
        <v>1.0280254777070064</v>
      </c>
      <c r="P2551">
        <f t="shared" si="160"/>
        <v>40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7"/>
        <v>1.0084615384615385</v>
      </c>
      <c r="P2552">
        <f t="shared" si="160"/>
        <v>64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7"/>
        <v>1.0273469387755103</v>
      </c>
      <c r="P2553">
        <f t="shared" si="160"/>
        <v>54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7"/>
        <v>1.0649999999999999</v>
      </c>
      <c r="P2554">
        <f t="shared" si="160"/>
        <v>100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7"/>
        <v>1.5553333333333332</v>
      </c>
      <c r="P2555">
        <f t="shared" si="160"/>
        <v>47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7"/>
        <v>1.228</v>
      </c>
      <c r="P2556">
        <f t="shared" si="160"/>
        <v>34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7"/>
        <v>1.0734999999999999</v>
      </c>
      <c r="P2557">
        <f t="shared" si="160"/>
        <v>65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7"/>
        <v>1.0550335570469798</v>
      </c>
      <c r="P2558">
        <f t="shared" si="160"/>
        <v>44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7"/>
        <v>1.1844444444444444</v>
      </c>
      <c r="P2559">
        <f t="shared" si="160"/>
        <v>72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7"/>
        <v>1.0888</v>
      </c>
      <c r="P2560">
        <f t="shared" si="160"/>
        <v>53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7"/>
        <v>1.1125</v>
      </c>
      <c r="P2561">
        <f t="shared" si="160"/>
        <v>109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7"/>
        <v>1.0009999999999999</v>
      </c>
      <c r="P2562">
        <f t="shared" si="160"/>
        <v>75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1">E2563/D2563</f>
        <v>0</v>
      </c>
      <c r="P2563">
        <f t="shared" si="160"/>
        <v>116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1"/>
        <v>7.4999999999999997E-3</v>
      </c>
      <c r="P2564">
        <f t="shared" si="160"/>
        <v>32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1"/>
        <v>0</v>
      </c>
      <c r="P2565">
        <f t="shared" si="160"/>
        <v>46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1"/>
        <v>0</v>
      </c>
      <c r="P2566">
        <f t="shared" si="160"/>
        <v>68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1"/>
        <v>0.01</v>
      </c>
      <c r="P2567">
        <f t="shared" si="160"/>
        <v>53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1"/>
        <v>0</v>
      </c>
      <c r="P2568">
        <f t="shared" ref="P2568:P2631" si="164">ROUND(E2307/L2307, 0)</f>
        <v>109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1"/>
        <v>2.6666666666666666E-3</v>
      </c>
      <c r="P2569">
        <f t="shared" si="164"/>
        <v>51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1"/>
        <v>5.0000000000000001E-3</v>
      </c>
      <c r="P2570">
        <f t="shared" si="164"/>
        <v>28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1"/>
        <v>2.2307692307692306E-2</v>
      </c>
      <c r="P2571">
        <f t="shared" si="164"/>
        <v>82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1"/>
        <v>8.4285714285714294E-3</v>
      </c>
      <c r="P2572">
        <f t="shared" si="164"/>
        <v>60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1"/>
        <v>2.5000000000000001E-3</v>
      </c>
      <c r="P2573">
        <f t="shared" si="164"/>
        <v>65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1"/>
        <v>0</v>
      </c>
      <c r="P2574">
        <f t="shared" si="164"/>
        <v>90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1"/>
        <v>0</v>
      </c>
      <c r="P2575">
        <f t="shared" si="164"/>
        <v>41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1"/>
        <v>0</v>
      </c>
      <c r="P2576">
        <f t="shared" si="164"/>
        <v>56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1"/>
        <v>0</v>
      </c>
      <c r="P2577">
        <f t="shared" si="164"/>
        <v>38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1"/>
        <v>0</v>
      </c>
      <c r="P2578">
        <f t="shared" si="164"/>
        <v>40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1"/>
        <v>0</v>
      </c>
      <c r="P2579">
        <f t="shared" si="164"/>
        <v>78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1"/>
        <v>0</v>
      </c>
      <c r="P2580">
        <f t="shared" si="164"/>
        <v>19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1"/>
        <v>1.3849999999999999E-3</v>
      </c>
      <c r="P2581">
        <f t="shared" si="164"/>
        <v>37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1"/>
        <v>6.0000000000000001E-3</v>
      </c>
      <c r="P2582">
        <f t="shared" si="164"/>
        <v>42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1"/>
        <v>0.106</v>
      </c>
      <c r="P2583">
        <f t="shared" si="164"/>
        <v>61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1"/>
        <v>1.1111111111111112E-5</v>
      </c>
      <c r="P2584">
        <f t="shared" si="164"/>
        <v>65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1"/>
        <v>5.0000000000000001E-3</v>
      </c>
      <c r="P2585">
        <f t="shared" si="164"/>
        <v>21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1"/>
        <v>0</v>
      </c>
      <c r="P2586">
        <f t="shared" si="164"/>
        <v>30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1"/>
        <v>1.6666666666666668E-3</v>
      </c>
      <c r="P2587">
        <f t="shared" si="164"/>
        <v>25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1"/>
        <v>1.6666666666666668E-3</v>
      </c>
      <c r="P2588">
        <f t="shared" si="164"/>
        <v>11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1"/>
        <v>2.4340000000000001E-2</v>
      </c>
      <c r="P2589">
        <f t="shared" si="164"/>
        <v>108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1"/>
        <v>3.8833333333333331E-2</v>
      </c>
      <c r="P2590">
        <f t="shared" si="164"/>
        <v>55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1"/>
        <v>1E-4</v>
      </c>
      <c r="P2591">
        <f t="shared" si="164"/>
        <v>47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1"/>
        <v>0</v>
      </c>
      <c r="P2592">
        <f t="shared" si="164"/>
        <v>212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1"/>
        <v>1.7333333333333333E-2</v>
      </c>
      <c r="P2593">
        <f t="shared" si="164"/>
        <v>220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1"/>
        <v>1.6666666666666668E-3</v>
      </c>
      <c r="P2594">
        <f t="shared" si="164"/>
        <v>41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1"/>
        <v>0</v>
      </c>
      <c r="P2595">
        <f t="shared" si="164"/>
        <v>76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1"/>
        <v>1.2500000000000001E-5</v>
      </c>
      <c r="P2596">
        <f t="shared" si="164"/>
        <v>14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1"/>
        <v>0.12166666666666667</v>
      </c>
      <c r="P2597">
        <f t="shared" si="164"/>
        <v>61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1"/>
        <v>0.23588571428571428</v>
      </c>
      <c r="P2598">
        <f t="shared" si="164"/>
        <v>116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1"/>
        <v>5.6666666666666664E-2</v>
      </c>
      <c r="P2599">
        <f t="shared" si="164"/>
        <v>48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1"/>
        <v>0.39</v>
      </c>
      <c r="P2600">
        <f t="shared" si="164"/>
        <v>74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1"/>
        <v>9.9546510341776348E-3</v>
      </c>
      <c r="P2601">
        <f t="shared" si="164"/>
        <v>123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1"/>
        <v>6.9320000000000007E-2</v>
      </c>
      <c r="P2602">
        <f t="shared" si="164"/>
        <v>67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1"/>
        <v>6.6139999999999999</v>
      </c>
      <c r="P2603">
        <f t="shared" si="164"/>
        <v>105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1"/>
        <v>3.2609166666666667</v>
      </c>
      <c r="P2604" t="e">
        <f t="shared" si="164"/>
        <v>#DIV/0!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1"/>
        <v>1.0148571428571429</v>
      </c>
      <c r="P2605" t="e">
        <f t="shared" si="164"/>
        <v>#DIV/0!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1"/>
        <v>1.0421799999999999</v>
      </c>
      <c r="P2606">
        <f t="shared" si="164"/>
        <v>300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1"/>
        <v>1.0742157000000001</v>
      </c>
      <c r="P2607">
        <f t="shared" si="164"/>
        <v>1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1"/>
        <v>1.1005454545454545</v>
      </c>
      <c r="P2608" t="e">
        <f t="shared" si="164"/>
        <v>#DIV/0!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1"/>
        <v>4.077</v>
      </c>
      <c r="P2609">
        <f t="shared" si="164"/>
        <v>13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1"/>
        <v>2.2392500000000002</v>
      </c>
      <c r="P2610">
        <f t="shared" si="164"/>
        <v>15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1"/>
        <v>3.038011142857143</v>
      </c>
      <c r="P2611">
        <f t="shared" si="164"/>
        <v>54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1"/>
        <v>1.4132510432681749</v>
      </c>
      <c r="P2612" t="e">
        <f t="shared" si="164"/>
        <v>#DIV/0!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1"/>
        <v>27.906363636363636</v>
      </c>
      <c r="P2613" t="e">
        <f t="shared" si="164"/>
        <v>#DIV/0!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1"/>
        <v>1.7176130000000001</v>
      </c>
      <c r="P2614">
        <f t="shared" si="164"/>
        <v>15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1"/>
        <v>1.0101333333333333</v>
      </c>
      <c r="P2615" t="e">
        <f t="shared" si="164"/>
        <v>#DIV/0!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1"/>
        <v>1.02</v>
      </c>
      <c r="P2616" t="e">
        <f t="shared" si="164"/>
        <v>#DIV/0!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1"/>
        <v>1.6976511744127936</v>
      </c>
      <c r="P2617">
        <f t="shared" si="164"/>
        <v>25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1"/>
        <v>1.14534</v>
      </c>
      <c r="P2618">
        <f t="shared" si="164"/>
        <v>28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1"/>
        <v>8.7759999999999998</v>
      </c>
      <c r="P2619" t="e">
        <f t="shared" si="164"/>
        <v>#DIV/0!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1"/>
        <v>1.0538666666666667</v>
      </c>
      <c r="P2620" t="e">
        <f t="shared" si="164"/>
        <v>#DIV/0!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1"/>
        <v>1.8839999999999999</v>
      </c>
      <c r="P2621" t="e">
        <f t="shared" si="164"/>
        <v>#DIV/0!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1"/>
        <v>1.436523076923077</v>
      </c>
      <c r="P2622">
        <f t="shared" si="164"/>
        <v>367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1"/>
        <v>1.4588000000000001</v>
      </c>
      <c r="P2623">
        <f t="shared" si="164"/>
        <v>2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1"/>
        <v>1.3118399999999999</v>
      </c>
      <c r="P2624" t="e">
        <f t="shared" si="164"/>
        <v>#DIV/0!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1"/>
        <v>1.1399999999999999</v>
      </c>
      <c r="P2625">
        <f t="shared" si="164"/>
        <v>60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1"/>
        <v>13.794206249999998</v>
      </c>
      <c r="P2626" t="e">
        <f t="shared" si="164"/>
        <v>#DIV/0!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5">E2627/D2627</f>
        <v>9.56</v>
      </c>
      <c r="P2627" t="e">
        <f t="shared" si="164"/>
        <v>#DIV/0!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5"/>
        <v>1.1200000000000001</v>
      </c>
      <c r="P2628" t="e">
        <f t="shared" si="164"/>
        <v>#DIV/0!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5"/>
        <v>6.4666666666666668</v>
      </c>
      <c r="P2629">
        <f t="shared" si="164"/>
        <v>97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5"/>
        <v>1.1036948748510131</v>
      </c>
      <c r="P2630">
        <f t="shared" si="164"/>
        <v>48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5"/>
        <v>1.2774000000000001</v>
      </c>
      <c r="P2631">
        <f t="shared" si="164"/>
        <v>50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5"/>
        <v>1.579</v>
      </c>
      <c r="P2632" t="e">
        <f t="shared" ref="P2632:P2695" si="168">ROUND(E2371/L2371, 0)</f>
        <v>#DIV/0!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5"/>
        <v>1.1466525000000001</v>
      </c>
      <c r="P2633">
        <f t="shared" si="168"/>
        <v>21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5"/>
        <v>1.3700934579439252</v>
      </c>
      <c r="P2634" t="e">
        <f t="shared" si="168"/>
        <v>#DIV/0!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5"/>
        <v>3.5461999999999998</v>
      </c>
      <c r="P2635">
        <f t="shared" si="168"/>
        <v>30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5"/>
        <v>1.0602150537634409</v>
      </c>
      <c r="P2636">
        <f t="shared" si="168"/>
        <v>50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5"/>
        <v>1</v>
      </c>
      <c r="P2637">
        <f t="shared" si="168"/>
        <v>10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5"/>
        <v>1.873</v>
      </c>
      <c r="P2638" t="e">
        <f t="shared" si="168"/>
        <v>#DIV/0!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5"/>
        <v>1.6619999999999999</v>
      </c>
      <c r="P2639">
        <f t="shared" si="168"/>
        <v>82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5"/>
        <v>1.0172910662824208</v>
      </c>
      <c r="P2640" t="e">
        <f t="shared" si="168"/>
        <v>#DIV/0!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5"/>
        <v>1.64</v>
      </c>
      <c r="P2641" t="e">
        <f t="shared" si="168"/>
        <v>#DIV/0!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5"/>
        <v>1.0566666666666666</v>
      </c>
      <c r="P2642" t="e">
        <f t="shared" si="168"/>
        <v>#DIV/0!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5"/>
        <v>0.01</v>
      </c>
      <c r="P2643">
        <f t="shared" si="168"/>
        <v>18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5"/>
        <v>0</v>
      </c>
      <c r="P2644">
        <f t="shared" si="168"/>
        <v>224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5"/>
        <v>0.33559730999999998</v>
      </c>
      <c r="P2645">
        <f t="shared" si="168"/>
        <v>38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5"/>
        <v>2.053E-2</v>
      </c>
      <c r="P2646">
        <f t="shared" si="168"/>
        <v>145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5"/>
        <v>0.105</v>
      </c>
      <c r="P2647">
        <f t="shared" si="168"/>
        <v>1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5"/>
        <v>8.4172839999999999E-2</v>
      </c>
      <c r="P2648">
        <f t="shared" si="168"/>
        <v>113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5"/>
        <v>1.44E-2</v>
      </c>
      <c r="P2649" t="e">
        <f t="shared" si="168"/>
        <v>#DIV/0!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5"/>
        <v>8.8333333333333337E-3</v>
      </c>
      <c r="P2650">
        <f t="shared" si="168"/>
        <v>342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5"/>
        <v>9.9200000000000004E-4</v>
      </c>
      <c r="P2651">
        <f t="shared" si="168"/>
        <v>58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5"/>
        <v>5.966666666666667E-3</v>
      </c>
      <c r="P2652">
        <f t="shared" si="168"/>
        <v>30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5"/>
        <v>1.8689285714285714E-2</v>
      </c>
      <c r="P2653" t="e">
        <f t="shared" si="168"/>
        <v>#DIV/0!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5"/>
        <v>8.8500000000000002E-3</v>
      </c>
      <c r="P2654">
        <f t="shared" si="168"/>
        <v>25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5"/>
        <v>0.1152156862745098</v>
      </c>
      <c r="P2655" t="e">
        <f t="shared" si="168"/>
        <v>#DIV/0!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5"/>
        <v>5.1000000000000004E-4</v>
      </c>
      <c r="P2656">
        <f t="shared" si="168"/>
        <v>50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5"/>
        <v>0.21033333333333334</v>
      </c>
      <c r="P2657">
        <f t="shared" si="168"/>
        <v>2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5"/>
        <v>0.11436666666666667</v>
      </c>
      <c r="P2658" t="e">
        <f t="shared" si="168"/>
        <v>#DIV/0!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5"/>
        <v>0.18737933333333334</v>
      </c>
      <c r="P2659">
        <f t="shared" si="168"/>
        <v>10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5"/>
        <v>9.2857142857142856E-4</v>
      </c>
      <c r="P2660" t="e">
        <f t="shared" si="168"/>
        <v>#DIV/0!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5"/>
        <v>2.720408163265306E-2</v>
      </c>
      <c r="P2661" t="e">
        <f t="shared" si="168"/>
        <v>#DIV/0!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5"/>
        <v>9.5E-4</v>
      </c>
      <c r="P2662" t="e">
        <f t="shared" si="168"/>
        <v>#DIV/0!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5"/>
        <v>1.0289999999999999</v>
      </c>
      <c r="P2663" t="e">
        <f t="shared" si="168"/>
        <v>#DIV/0!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5"/>
        <v>1.0680000000000001</v>
      </c>
      <c r="P2664">
        <f t="shared" si="168"/>
        <v>22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5"/>
        <v>1.0459624999999999</v>
      </c>
      <c r="P2665">
        <f t="shared" si="168"/>
        <v>52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5"/>
        <v>1.0342857142857143</v>
      </c>
      <c r="P2666">
        <f t="shared" si="168"/>
        <v>17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5"/>
        <v>1.2314285714285715</v>
      </c>
      <c r="P2667" t="e">
        <f t="shared" si="168"/>
        <v>#DIV/0!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5"/>
        <v>1.592951</v>
      </c>
      <c r="P2668">
        <f t="shared" si="168"/>
        <v>56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5"/>
        <v>1.1066666666666667</v>
      </c>
      <c r="P2669">
        <f t="shared" si="168"/>
        <v>84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5"/>
        <v>1.7070000000000001</v>
      </c>
      <c r="P2670">
        <f t="shared" si="168"/>
        <v>168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5"/>
        <v>1.25125</v>
      </c>
      <c r="P2671">
        <f t="shared" si="168"/>
        <v>15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5"/>
        <v>6.4158609339642042E-2</v>
      </c>
      <c r="P2672">
        <f t="shared" si="168"/>
        <v>77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5"/>
        <v>0.11344</v>
      </c>
      <c r="P2673" t="e">
        <f t="shared" si="168"/>
        <v>#DIV/0!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5"/>
        <v>0.33189999999999997</v>
      </c>
      <c r="P2674">
        <f t="shared" si="168"/>
        <v>50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5"/>
        <v>0.27579999999999999</v>
      </c>
      <c r="P2675" t="e">
        <f t="shared" si="168"/>
        <v>#DIV/0!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5"/>
        <v>0.62839999999999996</v>
      </c>
      <c r="P2676">
        <f t="shared" si="168"/>
        <v>8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5"/>
        <v>7.5880000000000003E-2</v>
      </c>
      <c r="P2677">
        <f t="shared" si="168"/>
        <v>35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5"/>
        <v>0.50380952380952382</v>
      </c>
      <c r="P2678">
        <f t="shared" si="168"/>
        <v>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5"/>
        <v>0.17512820512820512</v>
      </c>
      <c r="P2679">
        <f t="shared" si="168"/>
        <v>5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5"/>
        <v>1.3750000000000001E-4</v>
      </c>
      <c r="P2680" t="e">
        <f t="shared" si="168"/>
        <v>#DIV/0!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5"/>
        <v>3.3E-3</v>
      </c>
      <c r="P2681">
        <f t="shared" si="168"/>
        <v>1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5"/>
        <v>8.6250000000000007E-3</v>
      </c>
      <c r="P2682" t="e">
        <f t="shared" si="168"/>
        <v>#DIV/0!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5"/>
        <v>6.875E-3</v>
      </c>
      <c r="P2683">
        <f t="shared" si="168"/>
        <v>69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5"/>
        <v>0.28299999999999997</v>
      </c>
      <c r="P2684">
        <f t="shared" si="168"/>
        <v>1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5"/>
        <v>2.3999999999999998E-3</v>
      </c>
      <c r="P2685">
        <f t="shared" si="168"/>
        <v>1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5"/>
        <v>1.1428571428571429E-2</v>
      </c>
      <c r="P2686">
        <f t="shared" si="168"/>
        <v>8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5"/>
        <v>2.0000000000000001E-4</v>
      </c>
      <c r="P2687">
        <f t="shared" si="168"/>
        <v>34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5"/>
        <v>0</v>
      </c>
      <c r="P2688">
        <f t="shared" si="168"/>
        <v>1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5"/>
        <v>0</v>
      </c>
      <c r="P2689" t="e">
        <f t="shared" si="168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5"/>
        <v>1.48E-3</v>
      </c>
      <c r="P2690">
        <f t="shared" si="168"/>
        <v>1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9">E2691/D2691</f>
        <v>2.8571428571428571E-5</v>
      </c>
      <c r="P2691">
        <f t="shared" si="168"/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9"/>
        <v>0.107325</v>
      </c>
      <c r="P2692">
        <f t="shared" si="168"/>
        <v>501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9"/>
        <v>5.3846153846153844E-4</v>
      </c>
      <c r="P2693">
        <f t="shared" si="168"/>
        <v>11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9"/>
        <v>7.1428571428571426E-3</v>
      </c>
      <c r="P2694">
        <f t="shared" si="168"/>
        <v>1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9"/>
        <v>8.0000000000000002E-3</v>
      </c>
      <c r="P2695">
        <f t="shared" si="168"/>
        <v>1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9"/>
        <v>3.3333333333333335E-5</v>
      </c>
      <c r="P2696" t="e">
        <f t="shared" ref="P2696:P2759" si="172">ROUND(E2435/L2435, 0)</f>
        <v>#DIV/0!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9"/>
        <v>4.7333333333333333E-3</v>
      </c>
      <c r="P2697">
        <f t="shared" si="172"/>
        <v>13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9"/>
        <v>5.6500000000000002E-2</v>
      </c>
      <c r="P2698">
        <f t="shared" si="172"/>
        <v>306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9"/>
        <v>0.26352173913043481</v>
      </c>
      <c r="P2699">
        <f t="shared" si="172"/>
        <v>23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9"/>
        <v>3.2512500000000002E-3</v>
      </c>
      <c r="P2700" t="e">
        <f t="shared" si="172"/>
        <v>#DIV/0!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9"/>
        <v>0</v>
      </c>
      <c r="P2701">
        <f t="shared" si="172"/>
        <v>50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9"/>
        <v>7.0007000700070005E-3</v>
      </c>
      <c r="P2702" t="e">
        <f t="shared" si="172"/>
        <v>#DIV/0!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9"/>
        <v>0.46176470588235297</v>
      </c>
      <c r="P2703">
        <f t="shared" si="172"/>
        <v>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9"/>
        <v>0.34410000000000002</v>
      </c>
      <c r="P2704">
        <f t="shared" si="172"/>
        <v>74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9"/>
        <v>1.0375000000000001</v>
      </c>
      <c r="P2705">
        <f t="shared" si="172"/>
        <v>81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9"/>
        <v>6.0263157894736845E-2</v>
      </c>
      <c r="P2706">
        <f t="shared" si="172"/>
        <v>130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9"/>
        <v>0.10539393939393939</v>
      </c>
      <c r="P2707">
        <f t="shared" si="172"/>
        <v>53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9"/>
        <v>1.1229714285714285</v>
      </c>
      <c r="P2708">
        <f t="shared" si="172"/>
        <v>75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9"/>
        <v>3.50844625</v>
      </c>
      <c r="P2709">
        <f t="shared" si="172"/>
        <v>76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9"/>
        <v>2.3321535</v>
      </c>
      <c r="P2710">
        <f t="shared" si="172"/>
        <v>32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9"/>
        <v>1.01606</v>
      </c>
      <c r="P2711">
        <f t="shared" si="172"/>
        <v>48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9"/>
        <v>1.5390035000000002</v>
      </c>
      <c r="P2712">
        <f t="shared" si="172"/>
        <v>90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9"/>
        <v>1.007161125319693</v>
      </c>
      <c r="P2713">
        <f t="shared" si="172"/>
        <v>149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9"/>
        <v>1.3138181818181818</v>
      </c>
      <c r="P2714">
        <f t="shared" si="172"/>
        <v>62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9"/>
        <v>1.0224133333333334</v>
      </c>
      <c r="P2715">
        <f t="shared" si="172"/>
        <v>53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9"/>
        <v>1.1635599999999999</v>
      </c>
      <c r="P2716">
        <f t="shared" si="172"/>
        <v>69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9"/>
        <v>2.6462241666666664</v>
      </c>
      <c r="P2717">
        <f t="shared" si="172"/>
        <v>272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9"/>
        <v>1.1998010000000001</v>
      </c>
      <c r="P2718">
        <f t="shared" si="172"/>
        <v>34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9"/>
        <v>1.2010400000000001</v>
      </c>
      <c r="P2719">
        <f t="shared" si="172"/>
        <v>40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9"/>
        <v>1.0358333333333334</v>
      </c>
      <c r="P2720">
        <f t="shared" si="172"/>
        <v>190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9"/>
        <v>1.0883333333333334</v>
      </c>
      <c r="P2721">
        <f t="shared" si="172"/>
        <v>69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9"/>
        <v>1.1812400000000001</v>
      </c>
      <c r="P2722">
        <f t="shared" si="172"/>
        <v>109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9"/>
        <v>14.62</v>
      </c>
      <c r="P2723">
        <f t="shared" si="172"/>
        <v>126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9"/>
        <v>2.5253999999999999</v>
      </c>
      <c r="P2724">
        <f t="shared" si="172"/>
        <v>91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9"/>
        <v>1.4005000000000001</v>
      </c>
      <c r="P2725">
        <f t="shared" si="172"/>
        <v>29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9"/>
        <v>2.9687520259319289</v>
      </c>
      <c r="P2726">
        <f t="shared" si="172"/>
        <v>31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9"/>
        <v>1.445425</v>
      </c>
      <c r="P2727">
        <f t="shared" si="172"/>
        <v>52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9"/>
        <v>1.05745</v>
      </c>
      <c r="P2728">
        <f t="shared" si="172"/>
        <v>26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9"/>
        <v>4.9321000000000002</v>
      </c>
      <c r="P2729">
        <f t="shared" si="172"/>
        <v>48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9"/>
        <v>2.0182666666666669</v>
      </c>
      <c r="P2730">
        <f t="shared" si="172"/>
        <v>28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9"/>
        <v>1.0444</v>
      </c>
      <c r="P2731">
        <f t="shared" si="172"/>
        <v>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9"/>
        <v>1.7029262962962963</v>
      </c>
      <c r="P2732">
        <f t="shared" si="172"/>
        <v>29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9"/>
        <v>1.0430333333333333</v>
      </c>
      <c r="P2733">
        <f t="shared" si="172"/>
        <v>29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9"/>
        <v>1.1825000000000001</v>
      </c>
      <c r="P2734">
        <f t="shared" si="172"/>
        <v>38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9"/>
        <v>1.07538</v>
      </c>
      <c r="P2735">
        <f t="shared" si="172"/>
        <v>98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9"/>
        <v>22603</v>
      </c>
      <c r="P2736">
        <f t="shared" si="172"/>
        <v>43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9"/>
        <v>9.7813466666666677</v>
      </c>
      <c r="P2737">
        <f t="shared" si="172"/>
        <v>132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9"/>
        <v>1.2290000000000001</v>
      </c>
      <c r="P2738">
        <f t="shared" si="172"/>
        <v>32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9"/>
        <v>2.4606080000000001</v>
      </c>
      <c r="P2739">
        <f t="shared" si="172"/>
        <v>61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9"/>
        <v>1.4794</v>
      </c>
      <c r="P2740">
        <f t="shared" si="172"/>
        <v>31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9"/>
        <v>3.8409090909090908</v>
      </c>
      <c r="P2741">
        <f t="shared" si="172"/>
        <v>129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9"/>
        <v>1.0333333333333334</v>
      </c>
      <c r="P2742">
        <f t="shared" si="172"/>
        <v>25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9"/>
        <v>4.3750000000000004E-3</v>
      </c>
      <c r="P2743">
        <f t="shared" si="172"/>
        <v>250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9"/>
        <v>0.29239999999999999</v>
      </c>
      <c r="P2744">
        <f t="shared" si="172"/>
        <v>48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9"/>
        <v>0</v>
      </c>
      <c r="P2745">
        <f t="shared" si="172"/>
        <v>40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9"/>
        <v>5.2187499999999998E-2</v>
      </c>
      <c r="P2746">
        <f t="shared" si="172"/>
        <v>66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9"/>
        <v>0.21887499999999999</v>
      </c>
      <c r="P2747">
        <f t="shared" si="172"/>
        <v>46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9"/>
        <v>0.26700000000000002</v>
      </c>
      <c r="P2748">
        <f t="shared" si="172"/>
        <v>50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9"/>
        <v>0.28000000000000003</v>
      </c>
      <c r="P2749">
        <f t="shared" si="172"/>
        <v>27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9"/>
        <v>1.06E-2</v>
      </c>
      <c r="P2750">
        <f t="shared" si="172"/>
        <v>39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9"/>
        <v>1.0999999999999999E-2</v>
      </c>
      <c r="P2751">
        <f t="shared" si="172"/>
        <v>49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9"/>
        <v>0</v>
      </c>
      <c r="P2752">
        <f t="shared" si="172"/>
        <v>62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9"/>
        <v>0</v>
      </c>
      <c r="P2753">
        <f t="shared" si="172"/>
        <v>38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9"/>
        <v>0.11458333333333333</v>
      </c>
      <c r="P2754">
        <f t="shared" si="172"/>
        <v>52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3">E2755/D2755</f>
        <v>0.19</v>
      </c>
      <c r="P2755">
        <f t="shared" si="172"/>
        <v>28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3"/>
        <v>0</v>
      </c>
      <c r="P2756">
        <f t="shared" si="172"/>
        <v>99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3"/>
        <v>0.52</v>
      </c>
      <c r="P2757">
        <f t="shared" si="172"/>
        <v>39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3"/>
        <v>0.1048</v>
      </c>
      <c r="P2758">
        <f t="shared" si="172"/>
        <v>46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3"/>
        <v>6.6666666666666671E-3</v>
      </c>
      <c r="P2759">
        <f t="shared" si="172"/>
        <v>600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3"/>
        <v>0.11700000000000001</v>
      </c>
      <c r="P2760">
        <f t="shared" ref="P2760:P2823" si="176">ROUND(E2499/L2499, 0)</f>
        <v>81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3"/>
        <v>0.105</v>
      </c>
      <c r="P2761">
        <f t="shared" si="176"/>
        <v>53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3"/>
        <v>0</v>
      </c>
      <c r="P2762">
        <f t="shared" si="176"/>
        <v>48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3"/>
        <v>7.1999999999999998E-3</v>
      </c>
      <c r="P2763">
        <f t="shared" si="176"/>
        <v>23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3"/>
        <v>7.6923076923076927E-3</v>
      </c>
      <c r="P2764">
        <f t="shared" si="176"/>
        <v>40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3"/>
        <v>2.2842639593908631E-3</v>
      </c>
      <c r="P2765">
        <f t="shared" si="176"/>
        <v>17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3"/>
        <v>1.125E-2</v>
      </c>
      <c r="P2766" t="e">
        <f t="shared" si="176"/>
        <v>#DIV/0!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3"/>
        <v>0</v>
      </c>
      <c r="P2767" t="e">
        <f t="shared" si="176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3"/>
        <v>0.02</v>
      </c>
      <c r="P2768" t="e">
        <f t="shared" si="176"/>
        <v>#DIV/0!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3"/>
        <v>8.5000000000000006E-3</v>
      </c>
      <c r="P2769">
        <f t="shared" si="176"/>
        <v>15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3"/>
        <v>0.14314285714285716</v>
      </c>
      <c r="P2770" t="e">
        <f t="shared" si="176"/>
        <v>#DIV/0!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3"/>
        <v>2.5000000000000001E-3</v>
      </c>
      <c r="P2771" t="e">
        <f t="shared" si="176"/>
        <v>#DIV/0!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3"/>
        <v>0.1041125</v>
      </c>
      <c r="P2772">
        <f t="shared" si="176"/>
        <v>36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3"/>
        <v>0</v>
      </c>
      <c r="P2773">
        <f t="shared" si="176"/>
        <v>38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3"/>
        <v>0</v>
      </c>
      <c r="P2774" t="e">
        <f t="shared" si="176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3"/>
        <v>1.8867924528301887E-3</v>
      </c>
      <c r="P2775" t="e">
        <f t="shared" si="176"/>
        <v>#DIV/0!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3"/>
        <v>0.14249999999999999</v>
      </c>
      <c r="P2776" t="e">
        <f t="shared" si="176"/>
        <v>#DIV/0!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3"/>
        <v>0.03</v>
      </c>
      <c r="P2777">
        <f t="shared" si="176"/>
        <v>53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3"/>
        <v>7.8809523809523815E-2</v>
      </c>
      <c r="P2778">
        <f t="shared" si="176"/>
        <v>78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3"/>
        <v>3.3333333333333335E-3</v>
      </c>
      <c r="P2779" t="e">
        <f t="shared" si="176"/>
        <v>#DIV/0!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3"/>
        <v>0.25545454545454543</v>
      </c>
      <c r="P2780">
        <f t="shared" si="176"/>
        <v>54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3"/>
        <v>2.12E-2</v>
      </c>
      <c r="P2781" t="e">
        <f t="shared" si="176"/>
        <v>#DIV/0!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3"/>
        <v>0</v>
      </c>
      <c r="P2782">
        <f t="shared" si="176"/>
        <v>16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3"/>
        <v>1.0528</v>
      </c>
      <c r="P2783" t="e">
        <f t="shared" si="176"/>
        <v>#DIV/0!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3"/>
        <v>1.2</v>
      </c>
      <c r="P2784">
        <f t="shared" si="176"/>
        <v>104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3"/>
        <v>1.145</v>
      </c>
      <c r="P2785">
        <f t="shared" si="176"/>
        <v>185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3"/>
        <v>1.19</v>
      </c>
      <c r="P2786">
        <f t="shared" si="176"/>
        <v>54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3"/>
        <v>1.0468</v>
      </c>
      <c r="P2787">
        <f t="shared" si="176"/>
        <v>177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3"/>
        <v>1.1783999999999999</v>
      </c>
      <c r="P2788">
        <f t="shared" si="176"/>
        <v>100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3"/>
        <v>1.1970000000000001</v>
      </c>
      <c r="P2789">
        <f t="shared" si="176"/>
        <v>137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3"/>
        <v>1.0249999999999999</v>
      </c>
      <c r="P2790">
        <f t="shared" si="176"/>
        <v>58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3"/>
        <v>1.0116666666666667</v>
      </c>
      <c r="P2791">
        <f t="shared" si="176"/>
        <v>53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3"/>
        <v>1.0533333333333332</v>
      </c>
      <c r="P2792">
        <f t="shared" si="176"/>
        <v>82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3"/>
        <v>1.0249999999999999</v>
      </c>
      <c r="P2793">
        <f t="shared" si="176"/>
        <v>135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3"/>
        <v>1.0760000000000001</v>
      </c>
      <c r="P2794">
        <f t="shared" si="176"/>
        <v>74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3"/>
        <v>1.105675</v>
      </c>
      <c r="P2795">
        <f t="shared" si="176"/>
        <v>84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3"/>
        <v>1.5</v>
      </c>
      <c r="P2796">
        <f t="shared" si="176"/>
        <v>61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3"/>
        <v>1.0428571428571429</v>
      </c>
      <c r="P2797">
        <f t="shared" si="176"/>
        <v>150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3"/>
        <v>1.155</v>
      </c>
      <c r="P2798">
        <f t="shared" si="176"/>
        <v>266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3"/>
        <v>1.02645125</v>
      </c>
      <c r="P2799">
        <f t="shared" si="176"/>
        <v>7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3"/>
        <v>1.014</v>
      </c>
      <c r="P2800">
        <f t="shared" si="176"/>
        <v>100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3"/>
        <v>1.1663479999999999</v>
      </c>
      <c r="P2801">
        <f t="shared" si="176"/>
        <v>110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3"/>
        <v>1.33</v>
      </c>
      <c r="P2802">
        <f t="shared" si="176"/>
        <v>170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3"/>
        <v>1.3320000000000001</v>
      </c>
      <c r="P2803">
        <f t="shared" si="176"/>
        <v>96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3"/>
        <v>1.0183333333333333</v>
      </c>
      <c r="P2804">
        <f t="shared" si="176"/>
        <v>59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3"/>
        <v>1.2795000000000001</v>
      </c>
      <c r="P2805">
        <f t="shared" si="176"/>
        <v>56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3"/>
        <v>1.1499999999999999</v>
      </c>
      <c r="P2806">
        <f t="shared" si="176"/>
        <v>30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3"/>
        <v>1.1000000000000001</v>
      </c>
      <c r="P2807">
        <f t="shared" si="176"/>
        <v>88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3"/>
        <v>1.121</v>
      </c>
      <c r="P2808">
        <f t="shared" si="176"/>
        <v>64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3"/>
        <v>1.26</v>
      </c>
      <c r="P2809">
        <f t="shared" si="176"/>
        <v>60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3"/>
        <v>1.0024444444444445</v>
      </c>
      <c r="P2810">
        <f t="shared" si="176"/>
        <v>49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3"/>
        <v>1.024</v>
      </c>
      <c r="P2811">
        <f t="shared" si="176"/>
        <v>165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3"/>
        <v>1.0820000000000001</v>
      </c>
      <c r="P2812">
        <f t="shared" si="176"/>
        <v>44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3"/>
        <v>1.0026999999999999</v>
      </c>
      <c r="P2813">
        <f t="shared" si="176"/>
        <v>44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3"/>
        <v>1.133</v>
      </c>
      <c r="P2814">
        <f t="shared" si="176"/>
        <v>67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3"/>
        <v>1.2757571428571428</v>
      </c>
      <c r="P2815">
        <f t="shared" si="176"/>
        <v>178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3"/>
        <v>1.0773333333333333</v>
      </c>
      <c r="P2816">
        <f t="shared" si="176"/>
        <v>39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3"/>
        <v>2.42</v>
      </c>
      <c r="P2817">
        <f t="shared" si="176"/>
        <v>55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3"/>
        <v>1.4156666666666666</v>
      </c>
      <c r="P2818">
        <f t="shared" si="176"/>
        <v>61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7">E2819/D2819</f>
        <v>1.3</v>
      </c>
      <c r="P2819">
        <f t="shared" si="176"/>
        <v>23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7"/>
        <v>1.0603</v>
      </c>
      <c r="P2820">
        <f t="shared" si="176"/>
        <v>30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7"/>
        <v>1.048</v>
      </c>
      <c r="P2821">
        <f t="shared" si="176"/>
        <v>76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7"/>
        <v>1.36</v>
      </c>
      <c r="P2822">
        <f t="shared" si="176"/>
        <v>36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7"/>
        <v>1</v>
      </c>
      <c r="P2823">
        <f t="shared" si="176"/>
        <v>143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7"/>
        <v>1</v>
      </c>
      <c r="P2824" t="e">
        <f t="shared" ref="P2824:P2887" si="180">ROUND(E2563/L2563, 0)</f>
        <v>#DIV/0!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7"/>
        <v>1.24</v>
      </c>
      <c r="P2825">
        <f t="shared" si="180"/>
        <v>25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7"/>
        <v>1.1692307692307693</v>
      </c>
      <c r="P2826" t="e">
        <f t="shared" si="180"/>
        <v>#DIV/0!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7"/>
        <v>1.0333333333333334</v>
      </c>
      <c r="P2827" t="e">
        <f t="shared" si="180"/>
        <v>#DIV/0!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7"/>
        <v>1.0774999999999999</v>
      </c>
      <c r="P2828">
        <f t="shared" si="180"/>
        <v>100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7"/>
        <v>1.2024999999999999</v>
      </c>
      <c r="P2829" t="e">
        <f t="shared" si="180"/>
        <v>#DIV/0!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7"/>
        <v>1.0037894736842106</v>
      </c>
      <c r="P2830">
        <f t="shared" si="180"/>
        <v>60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7"/>
        <v>1.0651999999999999</v>
      </c>
      <c r="P2831">
        <f t="shared" si="180"/>
        <v>50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7"/>
        <v>1</v>
      </c>
      <c r="P2832">
        <f t="shared" si="180"/>
        <v>73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7"/>
        <v>1.1066666666666667</v>
      </c>
      <c r="P2833">
        <f t="shared" si="180"/>
        <v>30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7"/>
        <v>1.1471959999999999</v>
      </c>
      <c r="P2834">
        <f t="shared" si="180"/>
        <v>63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7"/>
        <v>1.0825925925925926</v>
      </c>
      <c r="P2835" t="e">
        <f t="shared" si="180"/>
        <v>#DIV/0!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7"/>
        <v>1.7</v>
      </c>
      <c r="P2836" t="e">
        <f t="shared" si="180"/>
        <v>#DIV/0!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7"/>
        <v>1.8709899999999999</v>
      </c>
      <c r="P2837" t="e">
        <f t="shared" si="180"/>
        <v>#DIV/0!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7"/>
        <v>1.0777777777777777</v>
      </c>
      <c r="P2838" t="e">
        <f t="shared" si="180"/>
        <v>#DIV/0!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7"/>
        <v>1</v>
      </c>
      <c r="P2839" t="e">
        <f t="shared" si="180"/>
        <v>#DIV/0!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7"/>
        <v>1.2024999999999999</v>
      </c>
      <c r="P2840" t="e">
        <f t="shared" si="180"/>
        <v>#DIV/0!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7"/>
        <v>1.1142857142857143</v>
      </c>
      <c r="P2841" t="e">
        <f t="shared" si="180"/>
        <v>#DIV/0!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7"/>
        <v>1.04</v>
      </c>
      <c r="P2842">
        <f t="shared" si="180"/>
        <v>23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7"/>
        <v>0.01</v>
      </c>
      <c r="P2843">
        <f t="shared" si="180"/>
        <v>26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7"/>
        <v>0</v>
      </c>
      <c r="P2844">
        <f t="shared" si="180"/>
        <v>48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7"/>
        <v>0</v>
      </c>
      <c r="P2845">
        <f t="shared" si="180"/>
        <v>1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7"/>
        <v>5.4545454545454543E-2</v>
      </c>
      <c r="P2846">
        <f t="shared" si="180"/>
        <v>1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7"/>
        <v>0.31546666666666667</v>
      </c>
      <c r="P2847" t="e">
        <f t="shared" si="180"/>
        <v>#DIV/0!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7"/>
        <v>0</v>
      </c>
      <c r="P2848">
        <f t="shared" si="180"/>
        <v>50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7"/>
        <v>0</v>
      </c>
      <c r="P2849">
        <f t="shared" si="180"/>
        <v>5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7"/>
        <v>2E-3</v>
      </c>
      <c r="P2850">
        <f t="shared" si="180"/>
        <v>203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7"/>
        <v>0.01</v>
      </c>
      <c r="P2851">
        <f t="shared" si="180"/>
        <v>29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7"/>
        <v>3.8875E-2</v>
      </c>
      <c r="P2852">
        <f t="shared" si="180"/>
        <v>5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7"/>
        <v>0</v>
      </c>
      <c r="P2853" t="e">
        <f t="shared" si="180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7"/>
        <v>1.9E-2</v>
      </c>
      <c r="P2854">
        <f t="shared" si="180"/>
        <v>13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7"/>
        <v>0</v>
      </c>
      <c r="P2855">
        <f t="shared" si="180"/>
        <v>50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7"/>
        <v>0.41699999999999998</v>
      </c>
      <c r="P2856" t="e">
        <f t="shared" si="180"/>
        <v>#DIV/0!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7"/>
        <v>0.5</v>
      </c>
      <c r="P2857">
        <f t="shared" si="180"/>
        <v>1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7"/>
        <v>4.8666666666666664E-2</v>
      </c>
      <c r="P2858">
        <f t="shared" si="180"/>
        <v>96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7"/>
        <v>0.19736842105263158</v>
      </c>
      <c r="P2859">
        <f t="shared" si="180"/>
        <v>306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7"/>
        <v>0</v>
      </c>
      <c r="P2860">
        <f t="shared" si="180"/>
        <v>12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7"/>
        <v>1.7500000000000002E-2</v>
      </c>
      <c r="P2861">
        <f t="shared" si="180"/>
        <v>84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7"/>
        <v>6.6500000000000004E-2</v>
      </c>
      <c r="P2862">
        <f t="shared" si="180"/>
        <v>18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7"/>
        <v>0.32</v>
      </c>
      <c r="P2863">
        <f t="shared" si="180"/>
        <v>116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7"/>
        <v>4.3307086614173228E-3</v>
      </c>
      <c r="P2864">
        <f t="shared" si="180"/>
        <v>22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7"/>
        <v>4.0000000000000002E-4</v>
      </c>
      <c r="P2865">
        <f t="shared" si="180"/>
        <v>80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7"/>
        <v>1.6E-2</v>
      </c>
      <c r="P2866">
        <f t="shared" si="180"/>
        <v>36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7"/>
        <v>0</v>
      </c>
      <c r="P2867">
        <f t="shared" si="180"/>
        <v>65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7"/>
        <v>8.9999999999999993E-3</v>
      </c>
      <c r="P2868">
        <f t="shared" si="180"/>
        <v>61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7"/>
        <v>0.2016</v>
      </c>
      <c r="P2869">
        <f t="shared" si="180"/>
        <v>31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7"/>
        <v>0.42011733333333334</v>
      </c>
      <c r="P2870">
        <f t="shared" si="180"/>
        <v>82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7"/>
        <v>8.8500000000000002E-3</v>
      </c>
      <c r="P2871">
        <f t="shared" si="180"/>
        <v>59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7"/>
        <v>0.15</v>
      </c>
      <c r="P2872">
        <f t="shared" si="180"/>
        <v>157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7"/>
        <v>4.6699999999999998E-2</v>
      </c>
      <c r="P2873">
        <f t="shared" si="180"/>
        <v>56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7"/>
        <v>0</v>
      </c>
      <c r="P2874">
        <f t="shared" si="180"/>
        <v>84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7"/>
        <v>0.38119999999999998</v>
      </c>
      <c r="P2875">
        <f t="shared" si="180"/>
        <v>58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7"/>
        <v>5.4199999999999998E-2</v>
      </c>
      <c r="P2876">
        <f t="shared" si="180"/>
        <v>271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7"/>
        <v>3.5E-4</v>
      </c>
      <c r="P2877">
        <f t="shared" si="180"/>
        <v>107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7"/>
        <v>0</v>
      </c>
      <c r="P2878">
        <f t="shared" si="180"/>
        <v>47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7"/>
        <v>0.10833333333333334</v>
      </c>
      <c r="P2879">
        <f t="shared" si="180"/>
        <v>120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7"/>
        <v>2.1000000000000001E-2</v>
      </c>
      <c r="P2880">
        <f t="shared" si="180"/>
        <v>28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7"/>
        <v>2.5892857142857141E-3</v>
      </c>
      <c r="P2881">
        <f t="shared" si="180"/>
        <v>205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7"/>
        <v>0.23333333333333334</v>
      </c>
      <c r="P2882">
        <f t="shared" si="180"/>
        <v>36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1">E2883/D2883</f>
        <v>0</v>
      </c>
      <c r="P2883">
        <f t="shared" si="180"/>
        <v>75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1"/>
        <v>0.33600000000000002</v>
      </c>
      <c r="P2884">
        <f t="shared" si="180"/>
        <v>47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1"/>
        <v>0.1908</v>
      </c>
      <c r="P2885">
        <f t="shared" si="180"/>
        <v>27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1"/>
        <v>4.1111111111111114E-3</v>
      </c>
      <c r="P2886">
        <f t="shared" si="180"/>
        <v>37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1"/>
        <v>0.32500000000000001</v>
      </c>
      <c r="P2887">
        <f t="shared" si="180"/>
        <v>32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1"/>
        <v>0.05</v>
      </c>
      <c r="P2888">
        <f t="shared" ref="P2888:P2951" si="184">ROUND(E2627/L2627, 0)</f>
        <v>28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1"/>
        <v>1.6666666666666668E-3</v>
      </c>
      <c r="P2889">
        <f t="shared" si="184"/>
        <v>56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1"/>
        <v>0</v>
      </c>
      <c r="P2890">
        <f t="shared" si="184"/>
        <v>22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1"/>
        <v>0.38066666666666665</v>
      </c>
      <c r="P2891">
        <f t="shared" si="184"/>
        <v>44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1"/>
        <v>1.0500000000000001E-2</v>
      </c>
      <c r="P2892">
        <f t="shared" si="184"/>
        <v>64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1"/>
        <v>2.7300000000000001E-2</v>
      </c>
      <c r="P2893">
        <f t="shared" si="184"/>
        <v>39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1"/>
        <v>9.0909090909090912E-2</v>
      </c>
      <c r="P2894">
        <f t="shared" si="184"/>
        <v>80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1"/>
        <v>5.0000000000000001E-3</v>
      </c>
      <c r="P2895">
        <f t="shared" si="184"/>
        <v>35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1"/>
        <v>0</v>
      </c>
      <c r="P2896">
        <f t="shared" si="184"/>
        <v>89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1"/>
        <v>4.5999999999999999E-2</v>
      </c>
      <c r="P2897">
        <f t="shared" si="184"/>
        <v>39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1"/>
        <v>0.20833333333333334</v>
      </c>
      <c r="P2898">
        <f t="shared" si="184"/>
        <v>137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1"/>
        <v>4.583333333333333E-2</v>
      </c>
      <c r="P2899">
        <f t="shared" si="184"/>
        <v>37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1"/>
        <v>4.2133333333333335E-2</v>
      </c>
      <c r="P2900">
        <f t="shared" si="184"/>
        <v>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1"/>
        <v>0</v>
      </c>
      <c r="P2901">
        <f t="shared" si="184"/>
        <v>25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1"/>
        <v>0.61909090909090914</v>
      </c>
      <c r="P2902">
        <f t="shared" si="184"/>
        <v>10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1"/>
        <v>8.0000000000000002E-3</v>
      </c>
      <c r="P2903">
        <f t="shared" si="184"/>
        <v>46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1"/>
        <v>1.6666666666666666E-4</v>
      </c>
      <c r="P2904">
        <f t="shared" si="184"/>
        <v>15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1"/>
        <v>7.7999999999999996E-3</v>
      </c>
      <c r="P2905" t="e">
        <f t="shared" si="184"/>
        <v>#DIV/0!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1"/>
        <v>0.05</v>
      </c>
      <c r="P2906">
        <f t="shared" si="184"/>
        <v>224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1"/>
        <v>0.17771428571428571</v>
      </c>
      <c r="P2907">
        <f t="shared" si="184"/>
        <v>39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1"/>
        <v>9.4166666666666662E-2</v>
      </c>
      <c r="P2908">
        <f t="shared" si="184"/>
        <v>91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1"/>
        <v>8.0000000000000004E-4</v>
      </c>
      <c r="P2909">
        <f t="shared" si="184"/>
        <v>79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1"/>
        <v>2.75E-2</v>
      </c>
      <c r="P2910">
        <f t="shared" si="184"/>
        <v>12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1"/>
        <v>1.1111111111111112E-4</v>
      </c>
      <c r="P2911">
        <f t="shared" si="184"/>
        <v>18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1"/>
        <v>3.3333333333333335E-5</v>
      </c>
      <c r="P2912">
        <f t="shared" si="184"/>
        <v>41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1"/>
        <v>0.36499999999999999</v>
      </c>
      <c r="P2913">
        <f t="shared" si="184"/>
        <v>72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1"/>
        <v>0.14058171745152354</v>
      </c>
      <c r="P2914">
        <f t="shared" si="184"/>
        <v>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1"/>
        <v>2.0000000000000001E-4</v>
      </c>
      <c r="P2915">
        <f t="shared" si="184"/>
        <v>80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1"/>
        <v>4.0000000000000003E-5</v>
      </c>
      <c r="P2916">
        <f t="shared" si="184"/>
        <v>84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1"/>
        <v>0.61099999999999999</v>
      </c>
      <c r="P2917">
        <f t="shared" si="184"/>
        <v>9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1"/>
        <v>7.8378378378378383E-2</v>
      </c>
      <c r="P2918">
        <f t="shared" si="184"/>
        <v>73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1"/>
        <v>0.2185</v>
      </c>
      <c r="P2919">
        <f t="shared" si="184"/>
        <v>113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1"/>
        <v>0.27239999999999998</v>
      </c>
      <c r="P2920">
        <f t="shared" si="184"/>
        <v>95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1"/>
        <v>8.5000000000000006E-2</v>
      </c>
      <c r="P2921">
        <f t="shared" si="184"/>
        <v>23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1"/>
        <v>0.26840000000000003</v>
      </c>
      <c r="P2922">
        <f t="shared" si="184"/>
        <v>133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1"/>
        <v>1.29</v>
      </c>
      <c r="P2923">
        <f t="shared" si="184"/>
        <v>4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1"/>
        <v>1</v>
      </c>
      <c r="P2924">
        <f t="shared" si="184"/>
        <v>86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1"/>
        <v>1</v>
      </c>
      <c r="P2925">
        <f t="shared" si="184"/>
        <v>267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1"/>
        <v>1.032</v>
      </c>
      <c r="P2926">
        <f t="shared" si="184"/>
        <v>374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1"/>
        <v>1.0244597777777777</v>
      </c>
      <c r="P2927">
        <f t="shared" si="184"/>
        <v>174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1"/>
        <v>1.25</v>
      </c>
      <c r="P2928">
        <f t="shared" si="184"/>
        <v>94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1"/>
        <v>1.3083333333333333</v>
      </c>
      <c r="P2929">
        <f t="shared" si="184"/>
        <v>77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1"/>
        <v>1</v>
      </c>
      <c r="P2930">
        <f t="shared" si="184"/>
        <v>92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1"/>
        <v>1.02069375</v>
      </c>
      <c r="P2931">
        <f t="shared" si="184"/>
        <v>61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1"/>
        <v>1.0092000000000001</v>
      </c>
      <c r="P2932">
        <f t="shared" si="184"/>
        <v>91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1"/>
        <v>1.06</v>
      </c>
      <c r="P2933">
        <f t="shared" si="184"/>
        <v>42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1"/>
        <v>1.0509677419354839</v>
      </c>
      <c r="P2934">
        <f t="shared" si="184"/>
        <v>34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1"/>
        <v>1.0276000000000001</v>
      </c>
      <c r="P2935">
        <f t="shared" si="184"/>
        <v>71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1"/>
        <v>1.08</v>
      </c>
      <c r="P2936">
        <f t="shared" si="184"/>
        <v>167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1"/>
        <v>1.0088571428571429</v>
      </c>
      <c r="P2937">
        <f t="shared" si="184"/>
        <v>129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1"/>
        <v>1.28</v>
      </c>
      <c r="P2938">
        <f t="shared" si="184"/>
        <v>65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1"/>
        <v>1.3333333333333333</v>
      </c>
      <c r="P2939">
        <f t="shared" si="184"/>
        <v>118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1"/>
        <v>1.0137499999999999</v>
      </c>
      <c r="P2940">
        <f t="shared" si="184"/>
        <v>126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1"/>
        <v>1.0287500000000001</v>
      </c>
      <c r="P2941">
        <f t="shared" si="184"/>
        <v>550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1"/>
        <v>1.0724</v>
      </c>
      <c r="P2942">
        <f t="shared" si="184"/>
        <v>44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1"/>
        <v>4.0000000000000003E-5</v>
      </c>
      <c r="P2943">
        <f t="shared" si="184"/>
        <v>69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1"/>
        <v>0.20424999999999999</v>
      </c>
      <c r="P2944">
        <f t="shared" si="184"/>
        <v>28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1"/>
        <v>0</v>
      </c>
      <c r="P2945">
        <f t="shared" si="184"/>
        <v>85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1"/>
        <v>0.01</v>
      </c>
      <c r="P2946">
        <f t="shared" si="184"/>
        <v>12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5">E2947/D2947</f>
        <v>0</v>
      </c>
      <c r="P2947">
        <f t="shared" si="184"/>
        <v>200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5"/>
        <v>1E-3</v>
      </c>
      <c r="P2948">
        <f t="shared" si="184"/>
        <v>10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5"/>
        <v>4.2880000000000001E-2</v>
      </c>
      <c r="P2949" t="e">
        <f t="shared" si="184"/>
        <v>#DIV/0!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5"/>
        <v>4.8000000000000001E-5</v>
      </c>
      <c r="P2950" t="e">
        <f t="shared" si="184"/>
        <v>#DIV/0!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5"/>
        <v>2.5000000000000001E-2</v>
      </c>
      <c r="P2951">
        <f t="shared" si="184"/>
        <v>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5"/>
        <v>0</v>
      </c>
      <c r="P2952">
        <f t="shared" ref="P2952:P3015" si="188">ROUND(E2691/L2691, 0)</f>
        <v>1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5"/>
        <v>2.1919999999999999E-2</v>
      </c>
      <c r="P2953">
        <f t="shared" si="188"/>
        <v>73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5"/>
        <v>8.0250000000000002E-2</v>
      </c>
      <c r="P2954">
        <f t="shared" si="188"/>
        <v>18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5"/>
        <v>1.5125E-3</v>
      </c>
      <c r="P2955">
        <f t="shared" si="188"/>
        <v>25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5"/>
        <v>0</v>
      </c>
      <c r="P2956">
        <f t="shared" si="188"/>
        <v>13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5"/>
        <v>0.59583333333333333</v>
      </c>
      <c r="P2957">
        <f t="shared" si="188"/>
        <v>1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5"/>
        <v>0.16734177215189874</v>
      </c>
      <c r="P2958">
        <f t="shared" si="188"/>
        <v>24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5"/>
        <v>1.8666666666666668E-2</v>
      </c>
      <c r="P2959">
        <f t="shared" si="188"/>
        <v>89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5"/>
        <v>0</v>
      </c>
      <c r="P2960">
        <f t="shared" si="188"/>
        <v>117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5"/>
        <v>0</v>
      </c>
      <c r="P2961">
        <f t="shared" si="188"/>
        <v>13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5"/>
        <v>0</v>
      </c>
      <c r="P2962" t="e">
        <f t="shared" si="188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5"/>
        <v>1.0962000000000001</v>
      </c>
      <c r="P2963">
        <f t="shared" si="188"/>
        <v>18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5"/>
        <v>1.218</v>
      </c>
      <c r="P2964">
        <f t="shared" si="188"/>
        <v>34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5"/>
        <v>1.0685</v>
      </c>
      <c r="P2965">
        <f t="shared" si="188"/>
        <v>132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5"/>
        <v>1.0071379999999999</v>
      </c>
      <c r="P2966">
        <f t="shared" si="188"/>
        <v>922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5"/>
        <v>1.0900000000000001</v>
      </c>
      <c r="P2967">
        <f t="shared" si="188"/>
        <v>164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5"/>
        <v>1.1363000000000001</v>
      </c>
      <c r="P2968">
        <f t="shared" si="188"/>
        <v>217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5"/>
        <v>1.1392</v>
      </c>
      <c r="P2969">
        <f t="shared" si="188"/>
        <v>149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5"/>
        <v>1.06</v>
      </c>
      <c r="P2970">
        <f t="shared" si="188"/>
        <v>71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5"/>
        <v>1.625</v>
      </c>
      <c r="P2971">
        <f t="shared" si="188"/>
        <v>44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5"/>
        <v>1.06</v>
      </c>
      <c r="P2972">
        <f t="shared" si="188"/>
        <v>165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5"/>
        <v>1.0015624999999999</v>
      </c>
      <c r="P2973">
        <f t="shared" si="188"/>
        <v>85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5"/>
        <v>1.0535000000000001</v>
      </c>
      <c r="P2974">
        <f t="shared" si="188"/>
        <v>54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5"/>
        <v>1.748</v>
      </c>
      <c r="P2975">
        <f t="shared" si="188"/>
        <v>51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5"/>
        <v>1.02</v>
      </c>
      <c r="P2976">
        <f t="shared" si="188"/>
        <v>108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5"/>
        <v>1.00125</v>
      </c>
      <c r="P2977">
        <f t="shared" si="188"/>
        <v>95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5"/>
        <v>1.7142857142857142</v>
      </c>
      <c r="P2978">
        <f t="shared" si="188"/>
        <v>58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5"/>
        <v>1.1356666666666666</v>
      </c>
      <c r="P2979">
        <f t="shared" si="188"/>
        <v>64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5"/>
        <v>1.2946666666666666</v>
      </c>
      <c r="P2980">
        <f t="shared" si="188"/>
        <v>92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5"/>
        <v>1.014</v>
      </c>
      <c r="P2981">
        <f t="shared" si="188"/>
        <v>126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5"/>
        <v>1.0916666666666666</v>
      </c>
      <c r="P2982">
        <f t="shared" si="188"/>
        <v>95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5"/>
        <v>1.28925</v>
      </c>
      <c r="P2983">
        <f t="shared" si="188"/>
        <v>171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5"/>
        <v>1.0206</v>
      </c>
      <c r="P2984">
        <f t="shared" si="188"/>
        <v>41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5"/>
        <v>1.465395775862069</v>
      </c>
      <c r="P2985">
        <f t="shared" si="188"/>
        <v>68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5"/>
        <v>1.00352</v>
      </c>
      <c r="P2986">
        <f t="shared" si="188"/>
        <v>95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5"/>
        <v>1.2164999999999999</v>
      </c>
      <c r="P2987">
        <f t="shared" si="188"/>
        <v>7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5"/>
        <v>1.0549999999999999</v>
      </c>
      <c r="P2988">
        <f t="shared" si="188"/>
        <v>512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5"/>
        <v>1.1040080000000001</v>
      </c>
      <c r="P2989">
        <f t="shared" si="188"/>
        <v>262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5"/>
        <v>1</v>
      </c>
      <c r="P2990">
        <f t="shared" si="188"/>
        <v>70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5"/>
        <v>1.76535</v>
      </c>
      <c r="P2991">
        <f t="shared" si="188"/>
        <v>77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5"/>
        <v>1</v>
      </c>
      <c r="P2992">
        <f t="shared" si="188"/>
        <v>341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5"/>
        <v>1.0329411764705883</v>
      </c>
      <c r="P2993">
        <f t="shared" si="188"/>
        <v>67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5"/>
        <v>1.0449999999999999</v>
      </c>
      <c r="P2994">
        <f t="shared" si="188"/>
        <v>846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5"/>
        <v>1.0029999999999999</v>
      </c>
      <c r="P2995">
        <f t="shared" si="188"/>
        <v>97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5"/>
        <v>4.577466666666667</v>
      </c>
      <c r="P2996">
        <f t="shared" si="188"/>
        <v>452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5"/>
        <v>1.0496000000000001</v>
      </c>
      <c r="P2997">
        <f t="shared" si="188"/>
        <v>139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5"/>
        <v>1.7194285714285715</v>
      </c>
      <c r="P2998">
        <f t="shared" si="188"/>
        <v>22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5"/>
        <v>1.0373000000000001</v>
      </c>
      <c r="P2999">
        <f t="shared" si="188"/>
        <v>170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5"/>
        <v>1.0302899999999999</v>
      </c>
      <c r="P3000">
        <f t="shared" si="188"/>
        <v>162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5"/>
        <v>1.1888888888888889</v>
      </c>
      <c r="P3001">
        <f t="shared" si="188"/>
        <v>493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5"/>
        <v>1</v>
      </c>
      <c r="P3002">
        <f t="shared" si="188"/>
        <v>22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5"/>
        <v>3.1869988910451896</v>
      </c>
      <c r="P3003">
        <f t="shared" si="188"/>
        <v>18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5"/>
        <v>1.0850614285714286</v>
      </c>
      <c r="P3004">
        <f t="shared" si="188"/>
        <v>9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5"/>
        <v>1.0116666666666667</v>
      </c>
      <c r="P3005">
        <f t="shared" si="188"/>
        <v>41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5"/>
        <v>1.12815</v>
      </c>
      <c r="P3006" t="e">
        <f t="shared" si="188"/>
        <v>#DIV/0!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5"/>
        <v>1.2049622641509434</v>
      </c>
      <c r="P3007">
        <f t="shared" si="188"/>
        <v>38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5"/>
        <v>1.0774999999999999</v>
      </c>
      <c r="P3008">
        <f t="shared" si="188"/>
        <v>36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5"/>
        <v>1.8</v>
      </c>
      <c r="P3009">
        <f t="shared" si="188"/>
        <v>42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5"/>
        <v>1.0116666666666667</v>
      </c>
      <c r="P3010">
        <f t="shared" si="188"/>
        <v>35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9">E3011/D3011</f>
        <v>1.19756</v>
      </c>
      <c r="P3011">
        <f t="shared" si="188"/>
        <v>13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9"/>
        <v>1.58</v>
      </c>
      <c r="P3012">
        <f t="shared" si="188"/>
        <v>55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9"/>
        <v>1.2366666666666666</v>
      </c>
      <c r="P3013" t="e">
        <f t="shared" si="188"/>
        <v>#DIV/0!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9"/>
        <v>1.1712499999999999</v>
      </c>
      <c r="P3014" t="e">
        <f t="shared" si="188"/>
        <v>#DIV/0!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9"/>
        <v>1.5696000000000001</v>
      </c>
      <c r="P3015">
        <f t="shared" si="188"/>
        <v>39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9"/>
        <v>1.13104</v>
      </c>
      <c r="P3016">
        <f t="shared" ref="P3016:P3079" si="192">ROUND(E2755/L2755, 0)</f>
        <v>48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9"/>
        <v>1.0317647058823529</v>
      </c>
      <c r="P3017" t="e">
        <f t="shared" si="192"/>
        <v>#DIV/0!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9"/>
        <v>1.0261176470588236</v>
      </c>
      <c r="P3018">
        <f t="shared" si="192"/>
        <v>17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9"/>
        <v>1.0584090909090909</v>
      </c>
      <c r="P3019">
        <f t="shared" si="192"/>
        <v>32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9"/>
        <v>1.0071428571428571</v>
      </c>
      <c r="P3020">
        <f t="shared" si="192"/>
        <v>5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9"/>
        <v>1.2123333333333333</v>
      </c>
      <c r="P3021">
        <f t="shared" si="192"/>
        <v>39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9"/>
        <v>1.0057142857142858</v>
      </c>
      <c r="P3022">
        <f t="shared" si="192"/>
        <v>53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9"/>
        <v>1.1602222222222223</v>
      </c>
      <c r="P3023" t="e">
        <f t="shared" si="192"/>
        <v>#DIV/0!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9"/>
        <v>1.0087999999999999</v>
      </c>
      <c r="P3024">
        <f t="shared" si="192"/>
        <v>9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9"/>
        <v>1.03</v>
      </c>
      <c r="P3025">
        <f t="shared" si="192"/>
        <v>25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9"/>
        <v>2.4641999999999999</v>
      </c>
      <c r="P3026">
        <f t="shared" si="192"/>
        <v>30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9"/>
        <v>3.0219999999999998</v>
      </c>
      <c r="P3027">
        <f t="shared" si="192"/>
        <v>11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9"/>
        <v>1.4333333333333333</v>
      </c>
      <c r="P3028" t="e">
        <f t="shared" si="192"/>
        <v>#DIV/0!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9"/>
        <v>1.3144</v>
      </c>
      <c r="P3029">
        <f t="shared" si="192"/>
        <v>25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9"/>
        <v>1.6801999999999999</v>
      </c>
      <c r="P3030">
        <f t="shared" si="192"/>
        <v>11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9"/>
        <v>1.0967666666666667</v>
      </c>
      <c r="P3031">
        <f t="shared" si="192"/>
        <v>29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9"/>
        <v>1.0668571428571429</v>
      </c>
      <c r="P3032">
        <f t="shared" si="192"/>
        <v>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9"/>
        <v>1</v>
      </c>
      <c r="P3033">
        <f t="shared" si="192"/>
        <v>63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9"/>
        <v>1.272</v>
      </c>
      <c r="P3034" t="e">
        <f t="shared" si="192"/>
        <v>#DIV/0!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9"/>
        <v>1.4653333333333334</v>
      </c>
      <c r="P3035" t="e">
        <f t="shared" si="192"/>
        <v>#DIV/0!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9"/>
        <v>1.1253599999999999</v>
      </c>
      <c r="P3036">
        <f t="shared" si="192"/>
        <v>1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9"/>
        <v>1.0878684000000001</v>
      </c>
      <c r="P3037">
        <f t="shared" si="192"/>
        <v>44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9"/>
        <v>1.26732</v>
      </c>
      <c r="P3038">
        <f t="shared" si="192"/>
        <v>75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9"/>
        <v>2.1320000000000001</v>
      </c>
      <c r="P3039">
        <f t="shared" si="192"/>
        <v>46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9"/>
        <v>1.0049999999999999</v>
      </c>
      <c r="P3040">
        <f t="shared" si="192"/>
        <v>10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9"/>
        <v>1.0871389999999999</v>
      </c>
      <c r="P3041">
        <f t="shared" si="192"/>
        <v>94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9"/>
        <v>1.075</v>
      </c>
      <c r="P3042">
        <f t="shared" si="192"/>
        <v>53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9"/>
        <v>1.1048192771084338</v>
      </c>
      <c r="P3043" t="e">
        <f t="shared" si="192"/>
        <v>#DIV/0!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9"/>
        <v>1.28</v>
      </c>
      <c r="P3044">
        <f t="shared" si="192"/>
        <v>47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9"/>
        <v>1.1000666666666667</v>
      </c>
      <c r="P3045">
        <f t="shared" si="192"/>
        <v>67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9"/>
        <v>1.0934166666666667</v>
      </c>
      <c r="P3046">
        <f t="shared" si="192"/>
        <v>19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9"/>
        <v>1.3270650000000002</v>
      </c>
      <c r="P3047">
        <f t="shared" si="192"/>
        <v>66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9"/>
        <v>1.9084810126582279</v>
      </c>
      <c r="P3048">
        <f t="shared" si="192"/>
        <v>37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9"/>
        <v>1.49</v>
      </c>
      <c r="P3049">
        <f t="shared" si="192"/>
        <v>40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9"/>
        <v>1.6639999999999999</v>
      </c>
      <c r="P3050">
        <f t="shared" si="192"/>
        <v>32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9"/>
        <v>1.0666666666666667</v>
      </c>
      <c r="P3051">
        <f t="shared" si="192"/>
        <v>103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9"/>
        <v>1.06</v>
      </c>
      <c r="P3052">
        <f t="shared" si="192"/>
        <v>126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9"/>
        <v>0.23628571428571429</v>
      </c>
      <c r="P3053">
        <f t="shared" si="192"/>
        <v>48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9"/>
        <v>1.5E-3</v>
      </c>
      <c r="P3054">
        <f t="shared" si="192"/>
        <v>73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9"/>
        <v>4.0000000000000001E-3</v>
      </c>
      <c r="P3055">
        <f t="shared" si="192"/>
        <v>90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9"/>
        <v>0</v>
      </c>
      <c r="P3056">
        <f t="shared" si="192"/>
        <v>151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9"/>
        <v>5.0000000000000002E-5</v>
      </c>
      <c r="P3057">
        <f t="shared" si="192"/>
        <v>25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9"/>
        <v>0</v>
      </c>
      <c r="P3058">
        <f t="shared" si="192"/>
        <v>37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9"/>
        <v>0</v>
      </c>
      <c r="P3059">
        <f t="shared" si="192"/>
        <v>44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9"/>
        <v>1.6666666666666666E-4</v>
      </c>
      <c r="P3060">
        <f t="shared" si="192"/>
        <v>87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9"/>
        <v>3.0066666666666665E-2</v>
      </c>
      <c r="P3061">
        <f t="shared" si="192"/>
        <v>36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9"/>
        <v>1.5227272727272728E-3</v>
      </c>
      <c r="P3062">
        <f t="shared" si="192"/>
        <v>45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9"/>
        <v>0</v>
      </c>
      <c r="P3063">
        <f t="shared" si="192"/>
        <v>43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9"/>
        <v>0.66839999999999999</v>
      </c>
      <c r="P3064">
        <f t="shared" si="192"/>
        <v>51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9"/>
        <v>0.19566666666666666</v>
      </c>
      <c r="P3065">
        <f t="shared" si="192"/>
        <v>34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9"/>
        <v>0.11294666666666667</v>
      </c>
      <c r="P3066">
        <f t="shared" si="192"/>
        <v>91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9"/>
        <v>4.0000000000000002E-4</v>
      </c>
      <c r="P3067">
        <f t="shared" si="192"/>
        <v>50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9"/>
        <v>0.11985714285714286</v>
      </c>
      <c r="P3068">
        <f t="shared" si="192"/>
        <v>24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9"/>
        <v>2.5000000000000001E-2</v>
      </c>
      <c r="P3069">
        <f t="shared" si="192"/>
        <v>44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9"/>
        <v>6.9999999999999999E-4</v>
      </c>
      <c r="P3070">
        <f t="shared" si="192"/>
        <v>68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9"/>
        <v>0.14099999999999999</v>
      </c>
      <c r="P3071">
        <f t="shared" si="192"/>
        <v>65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9"/>
        <v>3.3399999999999999E-2</v>
      </c>
      <c r="P3072">
        <f t="shared" si="192"/>
        <v>122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9"/>
        <v>0.59775</v>
      </c>
      <c r="P3073">
        <f t="shared" si="192"/>
        <v>47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9"/>
        <v>1.6666666666666666E-4</v>
      </c>
      <c r="P3074">
        <f t="shared" si="192"/>
        <v>93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3">E3075/D3075</f>
        <v>2.3035714285714285E-4</v>
      </c>
      <c r="P3075">
        <f t="shared" si="192"/>
        <v>68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3"/>
        <v>8.8000000000000003E-4</v>
      </c>
      <c r="P3076">
        <f t="shared" si="192"/>
        <v>37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3"/>
        <v>8.6400000000000005E-2</v>
      </c>
      <c r="P3077">
        <f t="shared" si="192"/>
        <v>25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3"/>
        <v>0.15060000000000001</v>
      </c>
      <c r="P3078">
        <f t="shared" si="192"/>
        <v>43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3"/>
        <v>4.7727272727272731E-3</v>
      </c>
      <c r="P3079">
        <f t="shared" si="192"/>
        <v>25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3"/>
        <v>1.1833333333333333E-3</v>
      </c>
      <c r="P3080">
        <f t="shared" ref="P3080:P3143" si="196">ROUND(E2819/L2819, 0)</f>
        <v>24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3"/>
        <v>8.4173998587352451E-3</v>
      </c>
      <c r="P3081">
        <f t="shared" si="196"/>
        <v>104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3"/>
        <v>1.8799999999999999E-4</v>
      </c>
      <c r="P3082">
        <f t="shared" si="196"/>
        <v>50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3"/>
        <v>2.1029999999999998E-3</v>
      </c>
      <c r="P3083">
        <f t="shared" si="196"/>
        <v>14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3"/>
        <v>0</v>
      </c>
      <c r="P3084">
        <f t="shared" si="196"/>
        <v>29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3"/>
        <v>2.8E-3</v>
      </c>
      <c r="P3085">
        <f t="shared" si="196"/>
        <v>64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3"/>
        <v>0.11579206701157921</v>
      </c>
      <c r="P3086">
        <f t="shared" si="196"/>
        <v>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3"/>
        <v>2.4400000000000002E-2</v>
      </c>
      <c r="P3087">
        <f t="shared" si="196"/>
        <v>51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3"/>
        <v>2.5000000000000001E-3</v>
      </c>
      <c r="P3088">
        <f t="shared" si="196"/>
        <v>61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3"/>
        <v>6.2500000000000003E-3</v>
      </c>
      <c r="P3089">
        <f t="shared" si="196"/>
        <v>113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3"/>
        <v>1.9384615384615384E-3</v>
      </c>
      <c r="P3090">
        <f t="shared" si="196"/>
        <v>105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3"/>
        <v>0.23416000000000001</v>
      </c>
      <c r="P3091">
        <f t="shared" si="196"/>
        <v>98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3"/>
        <v>5.080888888888889E-2</v>
      </c>
      <c r="P3092">
        <f t="shared" si="196"/>
        <v>35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3"/>
        <v>0.15920000000000001</v>
      </c>
      <c r="P3093">
        <f t="shared" si="196"/>
        <v>273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3"/>
        <v>1.1831900000000001E-2</v>
      </c>
      <c r="P3094">
        <f t="shared" si="196"/>
        <v>64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3"/>
        <v>0.22750000000000001</v>
      </c>
      <c r="P3095">
        <f t="shared" si="196"/>
        <v>30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3"/>
        <v>2.5000000000000001E-4</v>
      </c>
      <c r="P3096">
        <f t="shared" si="196"/>
        <v>84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3"/>
        <v>3.351206434316354E-3</v>
      </c>
      <c r="P3097">
        <f t="shared" si="196"/>
        <v>65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3"/>
        <v>3.9750000000000001E-2</v>
      </c>
      <c r="P3098">
        <f t="shared" si="196"/>
        <v>20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3"/>
        <v>0.17150000000000001</v>
      </c>
      <c r="P3099">
        <f t="shared" si="196"/>
        <v>44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3"/>
        <v>3.608004104669061E-2</v>
      </c>
      <c r="P3100">
        <f t="shared" si="196"/>
        <v>40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3"/>
        <v>0.13900000000000001</v>
      </c>
      <c r="P3101">
        <f t="shared" si="196"/>
        <v>45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3"/>
        <v>0.15225</v>
      </c>
      <c r="P3102">
        <f t="shared" si="196"/>
        <v>126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3"/>
        <v>0.12</v>
      </c>
      <c r="P3103">
        <f t="shared" si="196"/>
        <v>20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3"/>
        <v>0.391125</v>
      </c>
      <c r="P3104">
        <f t="shared" si="196"/>
        <v>10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3"/>
        <v>2.6829268292682929E-3</v>
      </c>
      <c r="P3105" t="e">
        <f t="shared" si="196"/>
        <v>#DIV/0!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3"/>
        <v>0.29625000000000001</v>
      </c>
      <c r="P3106" t="e">
        <f t="shared" si="196"/>
        <v>#DIV/0!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3"/>
        <v>0.4236099230111206</v>
      </c>
      <c r="P3107">
        <f t="shared" si="196"/>
        <v>30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3"/>
        <v>4.1000000000000002E-2</v>
      </c>
      <c r="P3108">
        <f t="shared" si="196"/>
        <v>61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3"/>
        <v>0.197625</v>
      </c>
      <c r="P3109" t="e">
        <f t="shared" si="196"/>
        <v>#DIV/0!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3"/>
        <v>5.1999999999999995E-4</v>
      </c>
      <c r="P3110" t="e">
        <f t="shared" si="196"/>
        <v>#DIV/0!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3"/>
        <v>0.25030188679245285</v>
      </c>
      <c r="P3111">
        <f t="shared" si="196"/>
        <v>23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3"/>
        <v>4.0000000000000002E-4</v>
      </c>
      <c r="P3112">
        <f t="shared" si="196"/>
        <v>5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3"/>
        <v>0.26640000000000003</v>
      </c>
      <c r="P3113">
        <f t="shared" si="196"/>
        <v>24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3"/>
        <v>4.7363636363636365E-2</v>
      </c>
      <c r="P3114" t="e">
        <f t="shared" si="196"/>
        <v>#DIV/0!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3"/>
        <v>4.2435339894712751E-2</v>
      </c>
      <c r="P3115">
        <f t="shared" si="196"/>
        <v>16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3"/>
        <v>0</v>
      </c>
      <c r="P3116" t="e">
        <f t="shared" si="196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3"/>
        <v>0.03</v>
      </c>
      <c r="P3117">
        <f t="shared" si="196"/>
        <v>30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3"/>
        <v>0.57333333333333336</v>
      </c>
      <c r="P3118">
        <f t="shared" si="196"/>
        <v>60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3"/>
        <v>1E-3</v>
      </c>
      <c r="P3119">
        <f t="shared" si="196"/>
        <v>24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3"/>
        <v>3.0999999999999999E-3</v>
      </c>
      <c r="P3120">
        <f t="shared" si="196"/>
        <v>500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3"/>
        <v>5.0000000000000001E-4</v>
      </c>
      <c r="P3121" t="e">
        <f t="shared" si="196"/>
        <v>#DIV/0!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3"/>
        <v>9.8461538461538464E-5</v>
      </c>
      <c r="P3122">
        <f t="shared" si="196"/>
        <v>35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3"/>
        <v>6.6666666666666671E-3</v>
      </c>
      <c r="P3123">
        <f t="shared" si="196"/>
        <v>30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3"/>
        <v>0.58291457286432158</v>
      </c>
      <c r="P3124">
        <f t="shared" si="196"/>
        <v>27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3"/>
        <v>0.68153600000000003</v>
      </c>
      <c r="P3125">
        <f t="shared" si="196"/>
        <v>18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3"/>
        <v>3.2499999999999997E-5</v>
      </c>
      <c r="P3126">
        <f t="shared" si="196"/>
        <v>20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3"/>
        <v>0</v>
      </c>
      <c r="P3127">
        <f t="shared" si="196"/>
        <v>13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3"/>
        <v>4.1599999999999998E-2</v>
      </c>
      <c r="P3128" t="e">
        <f t="shared" si="196"/>
        <v>#DIV/0!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3"/>
        <v>0</v>
      </c>
      <c r="P3129">
        <f t="shared" si="196"/>
        <v>23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3"/>
        <v>1.0860666666666667</v>
      </c>
      <c r="P3130">
        <f t="shared" si="196"/>
        <v>50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3"/>
        <v>8.0000000000000002E-3</v>
      </c>
      <c r="P3131">
        <f t="shared" si="196"/>
        <v>105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3"/>
        <v>3.7499999999999999E-2</v>
      </c>
      <c r="P3132">
        <f t="shared" si="196"/>
        <v>35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3"/>
        <v>0.15731707317073171</v>
      </c>
      <c r="P3133">
        <f t="shared" si="196"/>
        <v>83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3"/>
        <v>3.3333333333333332E-4</v>
      </c>
      <c r="P3134">
        <f t="shared" si="196"/>
        <v>36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3"/>
        <v>1.08</v>
      </c>
      <c r="P3135" t="e">
        <f t="shared" si="196"/>
        <v>#DIV/0!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3"/>
        <v>0.22500000000000001</v>
      </c>
      <c r="P3136">
        <f t="shared" si="196"/>
        <v>119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3"/>
        <v>0.20849420849420849</v>
      </c>
      <c r="P3137">
        <f t="shared" si="196"/>
        <v>90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3"/>
        <v>1.278</v>
      </c>
      <c r="P3138">
        <f t="shared" si="196"/>
        <v>2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7">E3139/D3139</f>
        <v>3.3333333333333333E-2</v>
      </c>
      <c r="P3139" t="e">
        <f t="shared" si="196"/>
        <v>#DIV/0!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7"/>
        <v>0</v>
      </c>
      <c r="P3140">
        <f t="shared" si="196"/>
        <v>108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7"/>
        <v>5.3999999999999999E-2</v>
      </c>
      <c r="P3141">
        <f t="shared" si="196"/>
        <v>16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7"/>
        <v>9.5999999999999992E-3</v>
      </c>
      <c r="P3142">
        <f t="shared" si="196"/>
        <v>29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7"/>
        <v>0.51600000000000001</v>
      </c>
      <c r="P3143">
        <f t="shared" si="196"/>
        <v>97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7"/>
        <v>1.6363636363636365E-2</v>
      </c>
      <c r="P3144" t="e">
        <f t="shared" ref="P3144:P3207" si="200">ROUND(E2883/L2883, 0)</f>
        <v>#DIV/0!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7"/>
        <v>0</v>
      </c>
      <c r="P3145">
        <f t="shared" si="200"/>
        <v>63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7"/>
        <v>0.754</v>
      </c>
      <c r="P3146">
        <f t="shared" si="200"/>
        <v>382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7"/>
        <v>0</v>
      </c>
      <c r="P3147">
        <f t="shared" si="200"/>
        <v>46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7"/>
        <v>0.105</v>
      </c>
      <c r="P3148">
        <f t="shared" si="200"/>
        <v>26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7"/>
        <v>1.1752499999999999</v>
      </c>
      <c r="P3149">
        <f t="shared" si="200"/>
        <v>10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7"/>
        <v>1.3116666666666668</v>
      </c>
      <c r="P3150">
        <f t="shared" si="200"/>
        <v>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7"/>
        <v>1.04</v>
      </c>
      <c r="P3151" t="e">
        <f t="shared" si="200"/>
        <v>#DIV/0!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7"/>
        <v>1.01</v>
      </c>
      <c r="P3152">
        <f t="shared" si="200"/>
        <v>82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7"/>
        <v>1.004</v>
      </c>
      <c r="P3153">
        <f t="shared" si="200"/>
        <v>7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7"/>
        <v>1.0595454545454546</v>
      </c>
      <c r="P3154">
        <f t="shared" si="200"/>
        <v>27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7"/>
        <v>3.3558333333333334</v>
      </c>
      <c r="P3155">
        <f t="shared" si="200"/>
        <v>29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7"/>
        <v>1.1292857142857142</v>
      </c>
      <c r="P3156">
        <f t="shared" si="200"/>
        <v>13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7"/>
        <v>1.885046</v>
      </c>
      <c r="P3157" t="e">
        <f t="shared" si="200"/>
        <v>#DIV/0!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7"/>
        <v>1.0181818181818181</v>
      </c>
      <c r="P3158">
        <f t="shared" si="200"/>
        <v>6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7"/>
        <v>1.01</v>
      </c>
      <c r="P3159">
        <f t="shared" si="200"/>
        <v>52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7"/>
        <v>1.1399999999999999</v>
      </c>
      <c r="P3160">
        <f t="shared" si="200"/>
        <v>183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7"/>
        <v>1.3348133333333334</v>
      </c>
      <c r="P3161">
        <f t="shared" si="200"/>
        <v>26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7"/>
        <v>1.0153333333333334</v>
      </c>
      <c r="P3162" t="e">
        <f t="shared" si="200"/>
        <v>#DIV/0!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7"/>
        <v>1.0509999999999999</v>
      </c>
      <c r="P3163">
        <f t="shared" si="200"/>
        <v>486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7"/>
        <v>1.2715000000000001</v>
      </c>
      <c r="P3164">
        <f t="shared" si="200"/>
        <v>3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7"/>
        <v>1.1115384615384616</v>
      </c>
      <c r="P3165">
        <f t="shared" si="200"/>
        <v>25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7"/>
        <v>1.0676000000000001</v>
      </c>
      <c r="P3166">
        <f t="shared" si="200"/>
        <v>10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7"/>
        <v>1.6266666666666667</v>
      </c>
      <c r="P3167">
        <f t="shared" si="200"/>
        <v>19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7"/>
        <v>1.6022808571428573</v>
      </c>
      <c r="P3168">
        <f t="shared" si="200"/>
        <v>37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7"/>
        <v>1.1616666666666666</v>
      </c>
      <c r="P3169">
        <f t="shared" si="200"/>
        <v>81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7"/>
        <v>1.242</v>
      </c>
      <c r="P3170">
        <f t="shared" si="200"/>
        <v>1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7"/>
        <v>1.030125</v>
      </c>
      <c r="P3171">
        <f t="shared" si="200"/>
        <v>53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7"/>
        <v>1.1225000000000001</v>
      </c>
      <c r="P3172">
        <f t="shared" si="200"/>
        <v>20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7"/>
        <v>1.0881428571428571</v>
      </c>
      <c r="P3173">
        <f t="shared" si="200"/>
        <v>1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7"/>
        <v>1.1499999999999999</v>
      </c>
      <c r="P3174">
        <f t="shared" si="200"/>
        <v>47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7"/>
        <v>1.03</v>
      </c>
      <c r="P3175">
        <f t="shared" si="200"/>
        <v>78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7"/>
        <v>1.0113333333333334</v>
      </c>
      <c r="P3176">
        <f t="shared" si="200"/>
        <v>1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7"/>
        <v>1.0955999999999999</v>
      </c>
      <c r="P3177">
        <f t="shared" si="200"/>
        <v>1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7"/>
        <v>1.148421052631579</v>
      </c>
      <c r="P3178">
        <f t="shared" si="200"/>
        <v>204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7"/>
        <v>1.1739999999999999</v>
      </c>
      <c r="P3179">
        <f t="shared" si="200"/>
        <v>21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7"/>
        <v>1.7173333333333334</v>
      </c>
      <c r="P3180">
        <f t="shared" si="200"/>
        <v>49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7"/>
        <v>1.1416238095238094</v>
      </c>
      <c r="P3181">
        <f t="shared" si="200"/>
        <v>68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7"/>
        <v>1.1975</v>
      </c>
      <c r="P3182">
        <f t="shared" si="200"/>
        <v>9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7"/>
        <v>1.0900000000000001</v>
      </c>
      <c r="P3183">
        <f t="shared" si="200"/>
        <v>52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7"/>
        <v>1.0088571428571429</v>
      </c>
      <c r="P3184">
        <f t="shared" si="200"/>
        <v>43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7"/>
        <v>1.0900000000000001</v>
      </c>
      <c r="P3185">
        <f t="shared" si="200"/>
        <v>83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7"/>
        <v>1.0720930232558139</v>
      </c>
      <c r="P3186">
        <f t="shared" si="200"/>
        <v>30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7"/>
        <v>1</v>
      </c>
      <c r="P3187">
        <f t="shared" si="200"/>
        <v>176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7"/>
        <v>1.0218750000000001</v>
      </c>
      <c r="P3188">
        <f t="shared" si="200"/>
        <v>232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7"/>
        <v>1.1629333333333334</v>
      </c>
      <c r="P3189">
        <f t="shared" si="200"/>
        <v>75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7"/>
        <v>0.65</v>
      </c>
      <c r="P3190">
        <f t="shared" si="200"/>
        <v>112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7"/>
        <v>0.12327272727272727</v>
      </c>
      <c r="P3191">
        <f t="shared" si="200"/>
        <v>42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7"/>
        <v>0</v>
      </c>
      <c r="P3192">
        <f t="shared" si="200"/>
        <v>255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7"/>
        <v>4.0266666666666666E-2</v>
      </c>
      <c r="P3193">
        <f t="shared" si="200"/>
        <v>163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7"/>
        <v>1.0200000000000001E-2</v>
      </c>
      <c r="P3194">
        <f t="shared" si="200"/>
        <v>88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7"/>
        <v>0.1174</v>
      </c>
      <c r="P3195">
        <f t="shared" si="200"/>
        <v>86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7"/>
        <v>0</v>
      </c>
      <c r="P3196">
        <f t="shared" si="200"/>
        <v>48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7"/>
        <v>0.59142857142857141</v>
      </c>
      <c r="P3197">
        <f t="shared" si="200"/>
        <v>73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7"/>
        <v>5.9999999999999995E-4</v>
      </c>
      <c r="P3198">
        <f t="shared" si="200"/>
        <v>91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7"/>
        <v>0.1145</v>
      </c>
      <c r="P3199">
        <f t="shared" si="200"/>
        <v>38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7"/>
        <v>3.6666666666666666E-3</v>
      </c>
      <c r="P3200">
        <f t="shared" si="200"/>
        <v>36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7"/>
        <v>0.52159999999999995</v>
      </c>
      <c r="P3201">
        <f t="shared" si="200"/>
        <v>127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7"/>
        <v>2.0000000000000002E-5</v>
      </c>
      <c r="P3202">
        <f t="shared" si="200"/>
        <v>329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1">E3203/D3203</f>
        <v>1.2500000000000001E-2</v>
      </c>
      <c r="P3203">
        <f t="shared" si="200"/>
        <v>81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1"/>
        <v>0.54520000000000002</v>
      </c>
      <c r="P3204">
        <f t="shared" si="200"/>
        <v>1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1"/>
        <v>0.25</v>
      </c>
      <c r="P3205">
        <f t="shared" si="200"/>
        <v>202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1"/>
        <v>0</v>
      </c>
      <c r="P3206" t="e">
        <f t="shared" si="200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1"/>
        <v>3.4125000000000003E-2</v>
      </c>
      <c r="P3207">
        <f t="shared" si="200"/>
        <v>100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1"/>
        <v>0</v>
      </c>
      <c r="P3208" t="e">
        <f t="shared" ref="P3208:P3271" si="204">ROUND(E2947/L2947, 0)</f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1"/>
        <v>0.46363636363636362</v>
      </c>
      <c r="P3209">
        <f t="shared" si="204"/>
        <v>1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1"/>
        <v>1.0349999999999999</v>
      </c>
      <c r="P3210">
        <f t="shared" si="204"/>
        <v>82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1"/>
        <v>1.1932315789473684</v>
      </c>
      <c r="P3211">
        <f t="shared" si="204"/>
        <v>3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1"/>
        <v>1.2576666666666667</v>
      </c>
      <c r="P3212">
        <f t="shared" si="204"/>
        <v>13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1"/>
        <v>1.1974347826086957</v>
      </c>
      <c r="P3213" t="e">
        <f t="shared" si="204"/>
        <v>#DIV/0!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1"/>
        <v>1.2625</v>
      </c>
      <c r="P3214">
        <f t="shared" si="204"/>
        <v>19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1"/>
        <v>1.0011666666666668</v>
      </c>
      <c r="P3215">
        <f t="shared" si="204"/>
        <v>201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1"/>
        <v>1.0213333333333334</v>
      </c>
      <c r="P3216">
        <f t="shared" si="204"/>
        <v>202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1"/>
        <v>1.0035142857142858</v>
      </c>
      <c r="P3217" t="e">
        <f t="shared" si="204"/>
        <v>#DIV/0!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1"/>
        <v>1.0004999999999999</v>
      </c>
      <c r="P3218">
        <f t="shared" si="204"/>
        <v>65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1"/>
        <v>1.1602222222222223</v>
      </c>
      <c r="P3219">
        <f t="shared" si="204"/>
        <v>66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1"/>
        <v>1.0209999999999999</v>
      </c>
      <c r="P3220">
        <f t="shared" si="204"/>
        <v>93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1"/>
        <v>1.0011000000000001</v>
      </c>
      <c r="P3221" t="e">
        <f t="shared" si="204"/>
        <v>#DIV/0!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1"/>
        <v>1.0084</v>
      </c>
      <c r="P3222" t="e">
        <f t="shared" si="204"/>
        <v>#DIV/0!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1"/>
        <v>1.0342499999999999</v>
      </c>
      <c r="P3223" t="e">
        <f t="shared" si="204"/>
        <v>#DIV/0!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1"/>
        <v>1.248</v>
      </c>
      <c r="P3224">
        <f t="shared" si="204"/>
        <v>51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1"/>
        <v>1.0951612903225807</v>
      </c>
      <c r="P3225">
        <f t="shared" si="204"/>
        <v>61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1"/>
        <v>1.0203333333333333</v>
      </c>
      <c r="P3226">
        <f t="shared" si="204"/>
        <v>109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1"/>
        <v>1.0235000000000001</v>
      </c>
      <c r="P3227">
        <f t="shared" si="204"/>
        <v>26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1"/>
        <v>1.0416666666666667</v>
      </c>
      <c r="P3228">
        <f t="shared" si="204"/>
        <v>42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1"/>
        <v>1.25</v>
      </c>
      <c r="P3229">
        <f t="shared" si="204"/>
        <v>89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1"/>
        <v>1.0234285714285714</v>
      </c>
      <c r="P3230">
        <f t="shared" si="204"/>
        <v>80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1"/>
        <v>1.0786500000000001</v>
      </c>
      <c r="P3231">
        <f t="shared" si="204"/>
        <v>79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1"/>
        <v>1.0988461538461538</v>
      </c>
      <c r="P3232">
        <f t="shared" si="204"/>
        <v>96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1"/>
        <v>1.61</v>
      </c>
      <c r="P3233">
        <f t="shared" si="204"/>
        <v>70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1"/>
        <v>1.3120000000000001</v>
      </c>
      <c r="P3234">
        <f t="shared" si="204"/>
        <v>75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1"/>
        <v>1.1879999999999999</v>
      </c>
      <c r="P3235">
        <f t="shared" si="204"/>
        <v>124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1"/>
        <v>1.0039275000000001</v>
      </c>
      <c r="P3236">
        <f t="shared" si="204"/>
        <v>265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1"/>
        <v>1.0320666666666667</v>
      </c>
      <c r="P3237">
        <f t="shared" si="204"/>
        <v>59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1"/>
        <v>1.006</v>
      </c>
      <c r="P3238">
        <f t="shared" si="204"/>
        <v>71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1"/>
        <v>1.0078754285714286</v>
      </c>
      <c r="P3239">
        <f t="shared" si="204"/>
        <v>9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1"/>
        <v>1.1232142857142857</v>
      </c>
      <c r="P3240">
        <f t="shared" si="204"/>
        <v>114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1"/>
        <v>1.0591914022517912</v>
      </c>
      <c r="P3241">
        <f t="shared" si="204"/>
        <v>61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1"/>
        <v>1.0056666666666667</v>
      </c>
      <c r="P3242">
        <f t="shared" si="204"/>
        <v>110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1"/>
        <v>1.1530588235294117</v>
      </c>
      <c r="P3243">
        <f t="shared" si="204"/>
        <v>136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1"/>
        <v>1.273042</v>
      </c>
      <c r="P3244">
        <f t="shared" si="204"/>
        <v>53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1"/>
        <v>1.028375</v>
      </c>
      <c r="P3245">
        <f t="shared" si="204"/>
        <v>86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1"/>
        <v>1.0293749999999999</v>
      </c>
      <c r="P3246">
        <f t="shared" si="204"/>
        <v>155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1"/>
        <v>1.043047619047619</v>
      </c>
      <c r="P3247">
        <f t="shared" si="204"/>
        <v>115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1"/>
        <v>1.1122000000000001</v>
      </c>
      <c r="P3248">
        <f t="shared" si="204"/>
        <v>110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1"/>
        <v>1.0586</v>
      </c>
      <c r="P3249">
        <f t="shared" si="204"/>
        <v>45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1"/>
        <v>1.0079166666666666</v>
      </c>
      <c r="P3250">
        <f t="shared" si="204"/>
        <v>104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1"/>
        <v>1.0492727272727274</v>
      </c>
      <c r="P3251">
        <f t="shared" si="204"/>
        <v>36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1"/>
        <v>1.01552</v>
      </c>
      <c r="P3252">
        <f t="shared" si="204"/>
        <v>97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1"/>
        <v>1.1073333333333333</v>
      </c>
      <c r="P3253">
        <f t="shared" si="204"/>
        <v>370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1"/>
        <v>1.2782222222222221</v>
      </c>
      <c r="P3254">
        <f t="shared" si="204"/>
        <v>94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1"/>
        <v>1.0182500000000001</v>
      </c>
      <c r="P3255">
        <f t="shared" si="204"/>
        <v>49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1"/>
        <v>1.012576923076923</v>
      </c>
      <c r="P3256">
        <f t="shared" si="204"/>
        <v>46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1"/>
        <v>1.75</v>
      </c>
      <c r="P3257">
        <f t="shared" si="204"/>
        <v>23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1"/>
        <v>1.2806</v>
      </c>
      <c r="P3258">
        <f t="shared" si="204"/>
        <v>63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1"/>
        <v>1.0629949999999999</v>
      </c>
      <c r="P3259">
        <f t="shared" si="204"/>
        <v>154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1"/>
        <v>1.052142857142857</v>
      </c>
      <c r="P3260">
        <f t="shared" si="204"/>
        <v>90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1"/>
        <v>1.0616782608695652</v>
      </c>
      <c r="P3261">
        <f t="shared" si="204"/>
        <v>119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1"/>
        <v>1.0924</v>
      </c>
      <c r="P3262">
        <f t="shared" si="204"/>
        <v>80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1"/>
        <v>1.0045454545454546</v>
      </c>
      <c r="P3263">
        <f t="shared" si="204"/>
        <v>63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1"/>
        <v>1.0304098360655738</v>
      </c>
      <c r="P3264">
        <f t="shared" si="204"/>
        <v>131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1"/>
        <v>1.121664</v>
      </c>
      <c r="P3265">
        <f t="shared" si="204"/>
        <v>73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1"/>
        <v>1.03</v>
      </c>
      <c r="P3266">
        <f t="shared" si="204"/>
        <v>179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5">E3267/D3267</f>
        <v>1.64</v>
      </c>
      <c r="P3267">
        <f t="shared" si="204"/>
        <v>163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5"/>
        <v>1.3128333333333333</v>
      </c>
      <c r="P3268">
        <f t="shared" si="204"/>
        <v>108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5"/>
        <v>1.0209999999999999</v>
      </c>
      <c r="P3269">
        <f t="shared" si="204"/>
        <v>89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5"/>
        <v>1.28</v>
      </c>
      <c r="P3270">
        <f t="shared" si="204"/>
        <v>54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5"/>
        <v>1.0149999999999999</v>
      </c>
      <c r="P3271">
        <f t="shared" si="204"/>
        <v>117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5"/>
        <v>1.0166666666666666</v>
      </c>
      <c r="P3272">
        <f t="shared" ref="P3272:P3335" si="208">ROUND(E3011/L3011, 0)</f>
        <v>234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5"/>
        <v>1.3</v>
      </c>
      <c r="P3273">
        <f t="shared" si="208"/>
        <v>158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5"/>
        <v>1.5443</v>
      </c>
      <c r="P3274">
        <f t="shared" si="208"/>
        <v>15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5"/>
        <v>1.0740000000000001</v>
      </c>
      <c r="P3275">
        <f t="shared" si="208"/>
        <v>85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5"/>
        <v>1.0132258064516129</v>
      </c>
      <c r="P3276">
        <f t="shared" si="208"/>
        <v>147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5"/>
        <v>1.0027777777777778</v>
      </c>
      <c r="P3277">
        <f t="shared" si="208"/>
        <v>51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5"/>
        <v>1.1684444444444444</v>
      </c>
      <c r="P3278">
        <f t="shared" si="208"/>
        <v>88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5"/>
        <v>1.0860000000000001</v>
      </c>
      <c r="P3279">
        <f t="shared" si="208"/>
        <v>242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5"/>
        <v>1.034</v>
      </c>
      <c r="P3280">
        <f t="shared" si="208"/>
        <v>146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5"/>
        <v>1.1427586206896552</v>
      </c>
      <c r="P3281">
        <f t="shared" si="208"/>
        <v>103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5"/>
        <v>1.03</v>
      </c>
      <c r="P3282">
        <f t="shared" si="208"/>
        <v>80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5"/>
        <v>1.216</v>
      </c>
      <c r="P3283">
        <f t="shared" si="208"/>
        <v>235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5"/>
        <v>1.026467741935484</v>
      </c>
      <c r="P3284">
        <f t="shared" si="208"/>
        <v>51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5"/>
        <v>1.0475000000000001</v>
      </c>
      <c r="P3285">
        <f t="shared" si="208"/>
        <v>163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5"/>
        <v>1.016</v>
      </c>
      <c r="P3286">
        <f t="shared" si="208"/>
        <v>120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5"/>
        <v>1.1210242048409682</v>
      </c>
      <c r="P3287">
        <f t="shared" si="208"/>
        <v>68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5"/>
        <v>1.0176666666666667</v>
      </c>
      <c r="P3288">
        <f t="shared" si="208"/>
        <v>52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5"/>
        <v>1</v>
      </c>
      <c r="P3289">
        <f t="shared" si="208"/>
        <v>52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5"/>
        <v>1.0026489999999999</v>
      </c>
      <c r="P3290">
        <f t="shared" si="208"/>
        <v>164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5"/>
        <v>1.3304200000000002</v>
      </c>
      <c r="P3291">
        <f t="shared" si="208"/>
        <v>85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5"/>
        <v>1.212</v>
      </c>
      <c r="P3292">
        <f t="shared" si="208"/>
        <v>95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5"/>
        <v>1.1399999999999999</v>
      </c>
      <c r="P3293">
        <f t="shared" si="208"/>
        <v>46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5"/>
        <v>2.8613861386138613</v>
      </c>
      <c r="P3294">
        <f t="shared" si="208"/>
        <v>52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5"/>
        <v>1.7044444444444444</v>
      </c>
      <c r="P3295">
        <f t="shared" si="208"/>
        <v>51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5"/>
        <v>1.1833333333333333</v>
      </c>
      <c r="P3296">
        <f t="shared" si="208"/>
        <v>191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5"/>
        <v>1.0285857142857142</v>
      </c>
      <c r="P3297">
        <f t="shared" si="208"/>
        <v>89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5"/>
        <v>1.4406666666666668</v>
      </c>
      <c r="P3298">
        <f t="shared" si="208"/>
        <v>89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5"/>
        <v>1.0007272727272727</v>
      </c>
      <c r="P3299">
        <f t="shared" si="208"/>
        <v>96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5"/>
        <v>1.0173000000000001</v>
      </c>
      <c r="P3300">
        <f t="shared" si="208"/>
        <v>33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5"/>
        <v>1.1619999999999999</v>
      </c>
      <c r="P3301">
        <f t="shared" si="208"/>
        <v>37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5"/>
        <v>1.3616666666666666</v>
      </c>
      <c r="P3302">
        <f t="shared" si="208"/>
        <v>92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5"/>
        <v>1.3346666666666667</v>
      </c>
      <c r="P3303">
        <f t="shared" si="208"/>
        <v>77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5"/>
        <v>1.0339285714285715</v>
      </c>
      <c r="P3304">
        <f t="shared" si="208"/>
        <v>97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5"/>
        <v>1.1588888888888889</v>
      </c>
      <c r="P3305">
        <f t="shared" si="208"/>
        <v>52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5"/>
        <v>1.0451666666666666</v>
      </c>
      <c r="P3306">
        <f t="shared" si="208"/>
        <v>129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5"/>
        <v>1.0202500000000001</v>
      </c>
      <c r="P3307">
        <f t="shared" si="208"/>
        <v>84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5"/>
        <v>1.7533333333333334</v>
      </c>
      <c r="P3308">
        <f t="shared" si="208"/>
        <v>83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5"/>
        <v>1.0668</v>
      </c>
      <c r="P3309">
        <f t="shared" si="208"/>
        <v>260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5"/>
        <v>1.2228571428571429</v>
      </c>
      <c r="P3310">
        <f t="shared" si="208"/>
        <v>37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5"/>
        <v>1.5942857142857143</v>
      </c>
      <c r="P3311">
        <f t="shared" si="208"/>
        <v>177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5"/>
        <v>1.0007692307692309</v>
      </c>
      <c r="P3312">
        <f t="shared" si="208"/>
        <v>74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5"/>
        <v>1.0984</v>
      </c>
      <c r="P3313">
        <f t="shared" si="208"/>
        <v>71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5"/>
        <v>1.0004</v>
      </c>
      <c r="P3314">
        <f t="shared" si="208"/>
        <v>24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5"/>
        <v>1.1605000000000001</v>
      </c>
      <c r="P3315">
        <f t="shared" si="208"/>
        <v>38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5"/>
        <v>2.1074999999999999</v>
      </c>
      <c r="P3316">
        <f t="shared" si="208"/>
        <v>13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5"/>
        <v>1.1000000000000001</v>
      </c>
      <c r="P3317" t="e">
        <f t="shared" si="208"/>
        <v>#DIV/0!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5"/>
        <v>1.0008673425918038</v>
      </c>
      <c r="P3318">
        <f t="shared" si="208"/>
        <v>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5"/>
        <v>1.0619047619047619</v>
      </c>
      <c r="P3319" t="e">
        <f t="shared" si="208"/>
        <v>#DIV/0!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5"/>
        <v>1.256</v>
      </c>
      <c r="P3320" t="e">
        <f t="shared" si="208"/>
        <v>#DIV/0!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5"/>
        <v>1.08</v>
      </c>
      <c r="P3321">
        <f t="shared" si="208"/>
        <v>1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5"/>
        <v>1.01</v>
      </c>
      <c r="P3322">
        <f t="shared" si="208"/>
        <v>41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5"/>
        <v>1.0740000000000001</v>
      </c>
      <c r="P3323">
        <f t="shared" si="208"/>
        <v>56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5"/>
        <v>1.0151515151515151</v>
      </c>
      <c r="P3324" t="e">
        <f t="shared" si="208"/>
        <v>#DIV/0!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5"/>
        <v>1.2589999999999999</v>
      </c>
      <c r="P3325">
        <f t="shared" si="208"/>
        <v>100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5"/>
        <v>1.0166666666666666</v>
      </c>
      <c r="P3326">
        <f t="shared" si="208"/>
        <v>26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5"/>
        <v>1.125</v>
      </c>
      <c r="P3327">
        <f t="shared" si="208"/>
        <v>118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5"/>
        <v>1.0137499999999999</v>
      </c>
      <c r="P3328">
        <f t="shared" si="208"/>
        <v>5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5"/>
        <v>1.0125</v>
      </c>
      <c r="P3329">
        <f t="shared" si="208"/>
        <v>2797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5"/>
        <v>1.4638888888888888</v>
      </c>
      <c r="P3330">
        <f t="shared" si="208"/>
        <v>200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9">E3331/D3331</f>
        <v>1.1679999999999999</v>
      </c>
      <c r="P3331">
        <f t="shared" si="208"/>
        <v>88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9"/>
        <v>1.0626666666666666</v>
      </c>
      <c r="P3332">
        <f t="shared" si="208"/>
        <v>20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9"/>
        <v>1.0451999999999999</v>
      </c>
      <c r="P3333">
        <f t="shared" si="208"/>
        <v>21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9"/>
        <v>1</v>
      </c>
      <c r="P3334">
        <f t="shared" si="208"/>
        <v>61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9"/>
        <v>1.0457142857142858</v>
      </c>
      <c r="P3335">
        <f t="shared" si="208"/>
        <v>1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9"/>
        <v>1.3862051149573753</v>
      </c>
      <c r="P3336">
        <f t="shared" ref="P3336:P3399" si="212">ROUND(E3075/L3075, 0)</f>
        <v>92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9"/>
        <v>1.0032000000000001</v>
      </c>
      <c r="P3337">
        <f t="shared" si="212"/>
        <v>7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9"/>
        <v>1</v>
      </c>
      <c r="P3338">
        <f t="shared" si="212"/>
        <v>65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9"/>
        <v>1.1020000000000001</v>
      </c>
      <c r="P3339">
        <f t="shared" si="212"/>
        <v>30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9"/>
        <v>1.0218</v>
      </c>
      <c r="P3340">
        <f t="shared" si="212"/>
        <v>53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9"/>
        <v>1.0435000000000001</v>
      </c>
      <c r="P3341">
        <f t="shared" si="212"/>
        <v>24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9"/>
        <v>1.3816666666666666</v>
      </c>
      <c r="P3342">
        <f t="shared" si="212"/>
        <v>416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9"/>
        <v>1</v>
      </c>
      <c r="P3343">
        <f t="shared" si="212"/>
        <v>54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9"/>
        <v>1.0166666666666666</v>
      </c>
      <c r="P3344">
        <f t="shared" si="212"/>
        <v>421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9"/>
        <v>1.7142857142857142</v>
      </c>
      <c r="P3345" t="e">
        <f t="shared" si="212"/>
        <v>#DIV/0!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9"/>
        <v>1.0144444444444445</v>
      </c>
      <c r="P3346">
        <f t="shared" si="212"/>
        <v>19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9"/>
        <v>1.3</v>
      </c>
      <c r="P3347">
        <f t="shared" si="212"/>
        <v>78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9"/>
        <v>1.1000000000000001</v>
      </c>
      <c r="P3348">
        <f t="shared" si="212"/>
        <v>68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9"/>
        <v>1.1944999999999999</v>
      </c>
      <c r="P3349">
        <f t="shared" si="212"/>
        <v>17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9"/>
        <v>1.002909090909091</v>
      </c>
      <c r="P3350">
        <f t="shared" si="212"/>
        <v>63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9"/>
        <v>1.534</v>
      </c>
      <c r="P3351">
        <f t="shared" si="212"/>
        <v>42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9"/>
        <v>1.0442857142857143</v>
      </c>
      <c r="P3352">
        <f t="shared" si="212"/>
        <v>130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9"/>
        <v>1.0109999999999999</v>
      </c>
      <c r="P3353">
        <f t="shared" si="212"/>
        <v>1270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9"/>
        <v>1.0751999999999999</v>
      </c>
      <c r="P3354">
        <f t="shared" si="212"/>
        <v>88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9"/>
        <v>3.15</v>
      </c>
      <c r="P3355">
        <f t="shared" si="212"/>
        <v>56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9"/>
        <v>1.0193333333333334</v>
      </c>
      <c r="P3356">
        <f t="shared" si="212"/>
        <v>54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9"/>
        <v>1.2628571428571429</v>
      </c>
      <c r="P3357">
        <f t="shared" si="212"/>
        <v>25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9"/>
        <v>1.014</v>
      </c>
      <c r="P3358">
        <f t="shared" si="212"/>
        <v>50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9"/>
        <v>1.01</v>
      </c>
      <c r="P3359">
        <f t="shared" si="212"/>
        <v>57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9"/>
        <v>1.0299</v>
      </c>
      <c r="P3360">
        <f t="shared" si="212"/>
        <v>41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9"/>
        <v>1.0625</v>
      </c>
      <c r="P3361">
        <f t="shared" si="212"/>
        <v>65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9"/>
        <v>1.0137777777777779</v>
      </c>
      <c r="P3362">
        <f t="shared" si="212"/>
        <v>56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9"/>
        <v>1.1346000000000001</v>
      </c>
      <c r="P3363">
        <f t="shared" si="212"/>
        <v>141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9"/>
        <v>2.1800000000000002</v>
      </c>
      <c r="P3364">
        <f t="shared" si="212"/>
        <v>25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9"/>
        <v>1.0141935483870967</v>
      </c>
      <c r="P3365">
        <f t="shared" si="212"/>
        <v>70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9"/>
        <v>1.0593333333333332</v>
      </c>
      <c r="P3366">
        <f t="shared" si="212"/>
        <v>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9"/>
        <v>1.04</v>
      </c>
      <c r="P3367">
        <f t="shared" si="212"/>
        <v>237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9"/>
        <v>2.21</v>
      </c>
      <c r="P3368">
        <f t="shared" si="212"/>
        <v>80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9"/>
        <v>1.1866666666666668</v>
      </c>
      <c r="P3369">
        <f t="shared" si="212"/>
        <v>10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9"/>
        <v>1.046</v>
      </c>
      <c r="P3370">
        <f t="shared" si="212"/>
        <v>273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9"/>
        <v>1.0389999999999999</v>
      </c>
      <c r="P3371">
        <f t="shared" si="212"/>
        <v>13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9"/>
        <v>1.1773333333333333</v>
      </c>
      <c r="P3372">
        <f t="shared" si="212"/>
        <v>58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9"/>
        <v>1.385</v>
      </c>
      <c r="P3373">
        <f t="shared" si="212"/>
        <v>10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9"/>
        <v>1.0349999999999999</v>
      </c>
      <c r="P3374">
        <f t="shared" si="212"/>
        <v>70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9"/>
        <v>1.0024999999999999</v>
      </c>
      <c r="P3375">
        <f t="shared" si="212"/>
        <v>58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9"/>
        <v>1.0657142857142856</v>
      </c>
      <c r="P3376">
        <f t="shared" si="212"/>
        <v>125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9"/>
        <v>1</v>
      </c>
      <c r="P3377" t="e">
        <f t="shared" si="212"/>
        <v>#DIV/0!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9"/>
        <v>1.0001249999999999</v>
      </c>
      <c r="P3378">
        <f t="shared" si="212"/>
        <v>300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9"/>
        <v>1.0105</v>
      </c>
      <c r="P3379">
        <f t="shared" si="212"/>
        <v>43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9"/>
        <v>1.0763636363636364</v>
      </c>
      <c r="P3380">
        <f t="shared" si="212"/>
        <v>1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9"/>
        <v>1.0365</v>
      </c>
      <c r="P3381">
        <f t="shared" si="212"/>
        <v>775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9"/>
        <v>1.0443333333333333</v>
      </c>
      <c r="P3382">
        <f t="shared" si="212"/>
        <v>5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9"/>
        <v>1.0225</v>
      </c>
      <c r="P3383">
        <f t="shared" si="212"/>
        <v>13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9"/>
        <v>1.0074285714285713</v>
      </c>
      <c r="P3384">
        <f t="shared" si="212"/>
        <v>10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9"/>
        <v>1.1171428571428572</v>
      </c>
      <c r="P3385">
        <f t="shared" si="212"/>
        <v>58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9"/>
        <v>1.0001100000000001</v>
      </c>
      <c r="P3386">
        <f t="shared" si="212"/>
        <v>245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9"/>
        <v>1</v>
      </c>
      <c r="P3387">
        <f t="shared" si="212"/>
        <v>7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9"/>
        <v>1.05</v>
      </c>
      <c r="P3388" t="e">
        <f t="shared" si="212"/>
        <v>#DIV/0!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9"/>
        <v>1.1686666666666667</v>
      </c>
      <c r="P3389">
        <f t="shared" si="212"/>
        <v>61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9"/>
        <v>1.038</v>
      </c>
      <c r="P3390" t="e">
        <f t="shared" si="212"/>
        <v>#DIV/0!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9"/>
        <v>1.145</v>
      </c>
      <c r="P3391">
        <f t="shared" si="212"/>
        <v>139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9"/>
        <v>1.024</v>
      </c>
      <c r="P3392">
        <f t="shared" si="212"/>
        <v>10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9"/>
        <v>2.23</v>
      </c>
      <c r="P3393">
        <f t="shared" si="212"/>
        <v>94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9"/>
        <v>1</v>
      </c>
      <c r="P3394">
        <f t="shared" si="212"/>
        <v>54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3">E3395/D3395</f>
        <v>1.0580000000000001</v>
      </c>
      <c r="P3395">
        <f t="shared" si="212"/>
        <v>10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3"/>
        <v>1.4236363636363636</v>
      </c>
      <c r="P3396">
        <f t="shared" si="212"/>
        <v>34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3"/>
        <v>1.84</v>
      </c>
      <c r="P3397">
        <f t="shared" si="212"/>
        <v>19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3"/>
        <v>1.0433333333333332</v>
      </c>
      <c r="P3398">
        <f t="shared" si="212"/>
        <v>23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3"/>
        <v>1.1200000000000001</v>
      </c>
      <c r="P3399">
        <f t="shared" si="212"/>
        <v>29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3"/>
        <v>1.1107499999999999</v>
      </c>
      <c r="P3400">
        <f t="shared" ref="P3400:P3463" si="216">ROUND(E3139/L3139, 0)</f>
        <v>50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3"/>
        <v>1.0375000000000001</v>
      </c>
      <c r="P3401" t="e">
        <f t="shared" si="216"/>
        <v>#DIV/0!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3"/>
        <v>1.0041</v>
      </c>
      <c r="P3402">
        <f t="shared" si="216"/>
        <v>450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3"/>
        <v>1.0186206896551724</v>
      </c>
      <c r="P3403">
        <f t="shared" si="216"/>
        <v>24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3"/>
        <v>1.0976666666666666</v>
      </c>
      <c r="P3404">
        <f t="shared" si="216"/>
        <v>32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3"/>
        <v>1</v>
      </c>
      <c r="P3405">
        <f t="shared" si="216"/>
        <v>15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3"/>
        <v>1.22</v>
      </c>
      <c r="P3406" t="e">
        <f t="shared" si="216"/>
        <v>#DIV/0!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3"/>
        <v>1.3757142857142857</v>
      </c>
      <c r="P3407">
        <f t="shared" si="216"/>
        <v>251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3"/>
        <v>1.0031000000000001</v>
      </c>
      <c r="P3408" t="e">
        <f t="shared" si="216"/>
        <v>#DIV/0!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3"/>
        <v>1.071</v>
      </c>
      <c r="P3409">
        <f t="shared" si="216"/>
        <v>438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3"/>
        <v>2.11</v>
      </c>
      <c r="P3410">
        <f t="shared" si="216"/>
        <v>110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3"/>
        <v>1.236</v>
      </c>
      <c r="P3411">
        <f t="shared" si="216"/>
        <v>41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3"/>
        <v>1.085</v>
      </c>
      <c r="P3412">
        <f t="shared" si="216"/>
        <v>52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3"/>
        <v>1.0356666666666667</v>
      </c>
      <c r="P3413">
        <f t="shared" si="216"/>
        <v>34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3"/>
        <v>1</v>
      </c>
      <c r="P3414">
        <f t="shared" si="216"/>
        <v>103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3"/>
        <v>1.3</v>
      </c>
      <c r="P3415">
        <f t="shared" si="216"/>
        <v>35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3"/>
        <v>1.0349999999999999</v>
      </c>
      <c r="P3416">
        <f t="shared" si="216"/>
        <v>42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3"/>
        <v>1</v>
      </c>
      <c r="P3417">
        <f t="shared" si="216"/>
        <v>64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3"/>
        <v>1.196</v>
      </c>
      <c r="P3418">
        <f t="shared" si="216"/>
        <v>31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3"/>
        <v>1.0000058823529412</v>
      </c>
      <c r="P3419">
        <f t="shared" si="216"/>
        <v>63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3"/>
        <v>1.00875</v>
      </c>
      <c r="P3420">
        <f t="shared" si="216"/>
        <v>99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3"/>
        <v>1.0654545454545454</v>
      </c>
      <c r="P3421">
        <f t="shared" si="216"/>
        <v>83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3"/>
        <v>1.38</v>
      </c>
      <c r="P3422">
        <f t="shared" si="216"/>
        <v>39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3"/>
        <v>1.0115000000000001</v>
      </c>
      <c r="P3423">
        <f t="shared" si="216"/>
        <v>80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3"/>
        <v>1.091</v>
      </c>
      <c r="P3424">
        <f t="shared" si="216"/>
        <v>28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3"/>
        <v>1.4</v>
      </c>
      <c r="P3425">
        <f t="shared" si="216"/>
        <v>81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3"/>
        <v>1.0358333333333334</v>
      </c>
      <c r="P3426">
        <f t="shared" si="216"/>
        <v>201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3"/>
        <v>1.0297033333333332</v>
      </c>
      <c r="P3427">
        <f t="shared" si="216"/>
        <v>38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3"/>
        <v>1.0813333333333333</v>
      </c>
      <c r="P3428">
        <f t="shared" si="216"/>
        <v>58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3"/>
        <v>1</v>
      </c>
      <c r="P3429">
        <f t="shared" si="216"/>
        <v>60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3"/>
        <v>1.0275000000000001</v>
      </c>
      <c r="P3430">
        <f t="shared" si="216"/>
        <v>63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3"/>
        <v>1.3</v>
      </c>
      <c r="P3431">
        <f t="shared" si="216"/>
        <v>51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3"/>
        <v>1.0854949999999999</v>
      </c>
      <c r="P3432">
        <f t="shared" si="216"/>
        <v>101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3"/>
        <v>1</v>
      </c>
      <c r="P3433">
        <f t="shared" si="216"/>
        <v>32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3"/>
        <v>1.0965</v>
      </c>
      <c r="P3434">
        <f t="shared" si="216"/>
        <v>65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3"/>
        <v>1.0026315789473683</v>
      </c>
      <c r="P3435">
        <f t="shared" si="216"/>
        <v>79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3"/>
        <v>1.0555000000000001</v>
      </c>
      <c r="P3436">
        <f t="shared" si="216"/>
        <v>139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3"/>
        <v>1.1200000000000001</v>
      </c>
      <c r="P3437">
        <f t="shared" si="216"/>
        <v>132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3"/>
        <v>1.0589999999999999</v>
      </c>
      <c r="P3438">
        <f t="shared" si="216"/>
        <v>91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3"/>
        <v>1.01</v>
      </c>
      <c r="P3439">
        <f t="shared" si="216"/>
        <v>40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3"/>
        <v>1.042</v>
      </c>
      <c r="P3440">
        <f t="shared" si="216"/>
        <v>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3"/>
        <v>1.3467833333333334</v>
      </c>
      <c r="P3441">
        <f t="shared" si="216"/>
        <v>33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3"/>
        <v>1.052184</v>
      </c>
      <c r="P3442">
        <f t="shared" si="216"/>
        <v>77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3"/>
        <v>1.026</v>
      </c>
      <c r="P3443">
        <f t="shared" si="216"/>
        <v>32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3"/>
        <v>1</v>
      </c>
      <c r="P3444">
        <f t="shared" si="216"/>
        <v>36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3"/>
        <v>1.855</v>
      </c>
      <c r="P3445">
        <f t="shared" si="216"/>
        <v>47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3"/>
        <v>2.89</v>
      </c>
      <c r="P3446">
        <f t="shared" si="216"/>
        <v>40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3"/>
        <v>1</v>
      </c>
      <c r="P3447">
        <f t="shared" si="216"/>
        <v>100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3"/>
        <v>1.0820000000000001</v>
      </c>
      <c r="P3448">
        <f t="shared" si="216"/>
        <v>42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3"/>
        <v>1.0780000000000001</v>
      </c>
      <c r="P3449">
        <f t="shared" si="216"/>
        <v>47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3"/>
        <v>1.0976190476190477</v>
      </c>
      <c r="P3450">
        <f t="shared" si="216"/>
        <v>71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3"/>
        <v>1.70625</v>
      </c>
      <c r="P3451">
        <f t="shared" si="216"/>
        <v>14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3"/>
        <v>1.52</v>
      </c>
      <c r="P3452">
        <f t="shared" si="216"/>
        <v>357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3"/>
        <v>1.0123076923076924</v>
      </c>
      <c r="P3453" t="e">
        <f t="shared" si="216"/>
        <v>#DIV/0!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3"/>
        <v>1.532</v>
      </c>
      <c r="P3454">
        <f t="shared" si="216"/>
        <v>38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3"/>
        <v>1.2833333333333334</v>
      </c>
      <c r="P3455">
        <f t="shared" si="216"/>
        <v>13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3"/>
        <v>1.0071428571428571</v>
      </c>
      <c r="P3456">
        <f t="shared" si="216"/>
        <v>24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3"/>
        <v>1.0065</v>
      </c>
      <c r="P3457" t="e">
        <f t="shared" si="216"/>
        <v>#DIV/0!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3"/>
        <v>1.913</v>
      </c>
      <c r="P3458">
        <f t="shared" si="216"/>
        <v>53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7">E3459/D3459</f>
        <v>1.4019999999999999</v>
      </c>
      <c r="P3459">
        <f t="shared" si="216"/>
        <v>300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7"/>
        <v>1.2433537832310839</v>
      </c>
      <c r="P3460">
        <f t="shared" si="216"/>
        <v>286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7"/>
        <v>1.262</v>
      </c>
      <c r="P3461">
        <f t="shared" si="216"/>
        <v>37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7"/>
        <v>1.9</v>
      </c>
      <c r="P3462">
        <f t="shared" si="216"/>
        <v>49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7"/>
        <v>1.39</v>
      </c>
      <c r="P3463">
        <f t="shared" si="216"/>
        <v>1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7"/>
        <v>2.02</v>
      </c>
      <c r="P3464">
        <f t="shared" ref="P3464:P3527" si="220">ROUND(E3203/L3203, 0)</f>
        <v>13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7"/>
        <v>1.0338000000000001</v>
      </c>
      <c r="P3465">
        <f t="shared" si="220"/>
        <v>109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7"/>
        <v>1.023236</v>
      </c>
      <c r="P3466">
        <f t="shared" si="220"/>
        <v>42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7"/>
        <v>1.03</v>
      </c>
      <c r="P3467" t="e">
        <f t="shared" si="220"/>
        <v>#DIV/0!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7"/>
        <v>1.2714285714285714</v>
      </c>
      <c r="P3468">
        <f t="shared" si="220"/>
        <v>23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7"/>
        <v>1.01</v>
      </c>
      <c r="P3469" t="e">
        <f t="shared" si="220"/>
        <v>#DIV/0!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7"/>
        <v>1.2178</v>
      </c>
      <c r="P3470">
        <f t="shared" si="220"/>
        <v>71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7"/>
        <v>1.1339285714285714</v>
      </c>
      <c r="P3471">
        <f t="shared" si="220"/>
        <v>63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7"/>
        <v>1.5</v>
      </c>
      <c r="P3472">
        <f t="shared" si="220"/>
        <v>50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7"/>
        <v>2.1459999999999999</v>
      </c>
      <c r="P3473">
        <f t="shared" si="220"/>
        <v>63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7"/>
        <v>1.0205</v>
      </c>
      <c r="P3474">
        <f t="shared" si="220"/>
        <v>86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7"/>
        <v>1</v>
      </c>
      <c r="P3475">
        <f t="shared" si="220"/>
        <v>54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7"/>
        <v>1.01</v>
      </c>
      <c r="P3476">
        <f t="shared" si="220"/>
        <v>128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7"/>
        <v>1.1333333333333333</v>
      </c>
      <c r="P3477">
        <f t="shared" si="220"/>
        <v>107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7"/>
        <v>1.04</v>
      </c>
      <c r="P3478">
        <f t="shared" si="220"/>
        <v>262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7"/>
        <v>1.1533333333333333</v>
      </c>
      <c r="P3479">
        <f t="shared" si="220"/>
        <v>57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7"/>
        <v>1.1285000000000001</v>
      </c>
      <c r="P3480">
        <f t="shared" si="220"/>
        <v>50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7"/>
        <v>1.2786666666666666</v>
      </c>
      <c r="P3481">
        <f t="shared" si="220"/>
        <v>67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7"/>
        <v>1.4266666666666667</v>
      </c>
      <c r="P3482">
        <f t="shared" si="220"/>
        <v>168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7"/>
        <v>1.1879999999999999</v>
      </c>
      <c r="P3483">
        <f t="shared" si="220"/>
        <v>256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7"/>
        <v>1.3833333333333333</v>
      </c>
      <c r="P3484">
        <f t="shared" si="220"/>
        <v>37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7"/>
        <v>1.599402985074627</v>
      </c>
      <c r="P3485">
        <f t="shared" si="220"/>
        <v>37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7"/>
        <v>1.1424000000000001</v>
      </c>
      <c r="P3486">
        <f t="shared" si="220"/>
        <v>46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7"/>
        <v>1.0060606060606061</v>
      </c>
      <c r="P3487">
        <f t="shared" si="220"/>
        <v>142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7"/>
        <v>1.552</v>
      </c>
      <c r="P3488">
        <f t="shared" si="220"/>
        <v>52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7"/>
        <v>1.2775000000000001</v>
      </c>
      <c r="P3489">
        <f t="shared" si="220"/>
        <v>60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7"/>
        <v>1.212</v>
      </c>
      <c r="P3490">
        <f t="shared" si="220"/>
        <v>50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7"/>
        <v>1.127</v>
      </c>
      <c r="P3491">
        <f t="shared" si="220"/>
        <v>194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7"/>
        <v>1.2749999999999999</v>
      </c>
      <c r="P3492">
        <f t="shared" si="220"/>
        <v>107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7"/>
        <v>1.5820000000000001</v>
      </c>
      <c r="P3493">
        <f t="shared" si="220"/>
        <v>77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7"/>
        <v>1.0526894736842105</v>
      </c>
      <c r="P3494">
        <f t="shared" si="220"/>
        <v>58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7"/>
        <v>1</v>
      </c>
      <c r="P3495">
        <f t="shared" si="220"/>
        <v>50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7"/>
        <v>1</v>
      </c>
      <c r="P3496">
        <f t="shared" si="220"/>
        <v>97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7"/>
        <v>1.0686</v>
      </c>
      <c r="P3497">
        <f t="shared" si="220"/>
        <v>35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7"/>
        <v>1.244</v>
      </c>
      <c r="P3498">
        <f t="shared" si="220"/>
        <v>86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7"/>
        <v>1.0870406189555126</v>
      </c>
      <c r="P3499">
        <f t="shared" si="220"/>
        <v>183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7"/>
        <v>1.0242424242424242</v>
      </c>
      <c r="P3500">
        <f t="shared" si="220"/>
        <v>131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7"/>
        <v>1.0549999999999999</v>
      </c>
      <c r="P3501">
        <f t="shared" si="220"/>
        <v>40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7"/>
        <v>1.0629999999999999</v>
      </c>
      <c r="P3502">
        <f t="shared" si="220"/>
        <v>60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7"/>
        <v>1.0066666666666666</v>
      </c>
      <c r="P3503">
        <f t="shared" si="220"/>
        <v>89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7"/>
        <v>1.054</v>
      </c>
      <c r="P3504">
        <f t="shared" si="220"/>
        <v>59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7"/>
        <v>1.0755999999999999</v>
      </c>
      <c r="P3505">
        <f t="shared" si="220"/>
        <v>70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7"/>
        <v>1</v>
      </c>
      <c r="P3506">
        <f t="shared" si="220"/>
        <v>116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7"/>
        <v>1.0376000000000001</v>
      </c>
      <c r="P3507">
        <f t="shared" si="220"/>
        <v>24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7"/>
        <v>1.0149999999999999</v>
      </c>
      <c r="P3508">
        <f t="shared" si="220"/>
        <v>81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7"/>
        <v>1.044</v>
      </c>
      <c r="P3509">
        <f t="shared" si="220"/>
        <v>58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7"/>
        <v>1.8</v>
      </c>
      <c r="P3510">
        <f t="shared" si="220"/>
        <v>46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7"/>
        <v>1.0633333333333332</v>
      </c>
      <c r="P3511">
        <f t="shared" si="220"/>
        <v>60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7"/>
        <v>1.0055555555555555</v>
      </c>
      <c r="P3512">
        <f t="shared" si="220"/>
        <v>66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7"/>
        <v>1.012</v>
      </c>
      <c r="P3513">
        <f t="shared" si="220"/>
        <v>119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7"/>
        <v>1</v>
      </c>
      <c r="P3514">
        <f t="shared" si="220"/>
        <v>83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7"/>
        <v>1.1839285714285714</v>
      </c>
      <c r="P3515">
        <f t="shared" si="220"/>
        <v>58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7"/>
        <v>1.1000000000000001</v>
      </c>
      <c r="P3516">
        <f t="shared" si="220"/>
        <v>177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7"/>
        <v>1.0266666666666666</v>
      </c>
      <c r="P3517">
        <f t="shared" si="220"/>
        <v>71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7"/>
        <v>1</v>
      </c>
      <c r="P3518">
        <f t="shared" si="220"/>
        <v>29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7"/>
        <v>1</v>
      </c>
      <c r="P3519">
        <f t="shared" si="220"/>
        <v>73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7"/>
        <v>1.10046</v>
      </c>
      <c r="P3520">
        <f t="shared" si="220"/>
        <v>52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7"/>
        <v>1.0135000000000001</v>
      </c>
      <c r="P3521">
        <f t="shared" si="220"/>
        <v>98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7"/>
        <v>1.0075000000000001</v>
      </c>
      <c r="P3522">
        <f t="shared" si="220"/>
        <v>252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1">E3523/D3523</f>
        <v>1.6942857142857144</v>
      </c>
      <c r="P3523">
        <f t="shared" si="220"/>
        <v>75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1"/>
        <v>1</v>
      </c>
      <c r="P3524">
        <f t="shared" si="220"/>
        <v>68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1"/>
        <v>1.1365000000000001</v>
      </c>
      <c r="P3525">
        <f t="shared" si="220"/>
        <v>94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1"/>
        <v>1.0156000000000001</v>
      </c>
      <c r="P3526">
        <f t="shared" si="220"/>
        <v>41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1"/>
        <v>1.06</v>
      </c>
      <c r="P3527">
        <f t="shared" si="220"/>
        <v>53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1"/>
        <v>1.02</v>
      </c>
      <c r="P3528">
        <f t="shared" ref="P3528:P3591" si="224">ROUND(E3267/L3267, 0)</f>
        <v>70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1"/>
        <v>1.1691666666666667</v>
      </c>
      <c r="P3529">
        <f t="shared" si="224"/>
        <v>48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1"/>
        <v>1.0115151515151515</v>
      </c>
      <c r="P3530">
        <f t="shared" si="224"/>
        <v>53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1"/>
        <v>1.32</v>
      </c>
      <c r="P3531">
        <f t="shared" si="224"/>
        <v>61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1"/>
        <v>1</v>
      </c>
      <c r="P3532">
        <f t="shared" si="224"/>
        <v>116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1"/>
        <v>1.28</v>
      </c>
      <c r="P3533">
        <f t="shared" si="224"/>
        <v>61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1"/>
        <v>1.1895833333333334</v>
      </c>
      <c r="P3534">
        <f t="shared" si="224"/>
        <v>38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1"/>
        <v>1.262</v>
      </c>
      <c r="P3535">
        <f t="shared" si="224"/>
        <v>107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1"/>
        <v>1.5620000000000001</v>
      </c>
      <c r="P3536">
        <f t="shared" si="224"/>
        <v>205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1"/>
        <v>1.0315000000000001</v>
      </c>
      <c r="P3537">
        <f t="shared" si="224"/>
        <v>55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1"/>
        <v>1.5333333333333334</v>
      </c>
      <c r="P3538">
        <f t="shared" si="224"/>
        <v>150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1"/>
        <v>1.8044444444444445</v>
      </c>
      <c r="P3539">
        <f t="shared" si="224"/>
        <v>53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1"/>
        <v>1.2845</v>
      </c>
      <c r="P3540">
        <f t="shared" si="224"/>
        <v>54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1"/>
        <v>1.1966666666666668</v>
      </c>
      <c r="P3541">
        <f t="shared" si="224"/>
        <v>76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1"/>
        <v>1.23</v>
      </c>
      <c r="P3542">
        <f t="shared" si="224"/>
        <v>105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1"/>
        <v>1.05</v>
      </c>
      <c r="P3543">
        <f t="shared" si="224"/>
        <v>69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1"/>
        <v>1.0223636363636364</v>
      </c>
      <c r="P3544">
        <f t="shared" si="224"/>
        <v>129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1"/>
        <v>1.0466666666666666</v>
      </c>
      <c r="P3545">
        <f t="shared" si="224"/>
        <v>134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1"/>
        <v>1</v>
      </c>
      <c r="P3546">
        <f t="shared" si="224"/>
        <v>18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1"/>
        <v>1.004</v>
      </c>
      <c r="P3547">
        <f t="shared" si="224"/>
        <v>203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1"/>
        <v>1.0227272727272727</v>
      </c>
      <c r="P3548">
        <f t="shared" si="224"/>
        <v>69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1"/>
        <v>1.1440928571428572</v>
      </c>
      <c r="P3549">
        <f t="shared" si="224"/>
        <v>125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1"/>
        <v>1.019047619047619</v>
      </c>
      <c r="P3550">
        <f t="shared" si="224"/>
        <v>74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1"/>
        <v>1.02</v>
      </c>
      <c r="P3551">
        <f t="shared" si="224"/>
        <v>48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1"/>
        <v>1.048</v>
      </c>
      <c r="P3552">
        <f t="shared" si="224"/>
        <v>27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1"/>
        <v>1.0183333333333333</v>
      </c>
      <c r="P3553">
        <f t="shared" si="224"/>
        <v>34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1"/>
        <v>1</v>
      </c>
      <c r="P3554">
        <f t="shared" si="224"/>
        <v>41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1"/>
        <v>1.0627272727272727</v>
      </c>
      <c r="P3555">
        <f t="shared" si="224"/>
        <v>19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1"/>
        <v>1.1342219999999998</v>
      </c>
      <c r="P3556">
        <f t="shared" si="224"/>
        <v>84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1"/>
        <v>1</v>
      </c>
      <c r="P3557">
        <f t="shared" si="224"/>
        <v>30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1"/>
        <v>1.0045454545454546</v>
      </c>
      <c r="P3558">
        <f t="shared" si="224"/>
        <v>27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1"/>
        <v>1.0003599999999999</v>
      </c>
      <c r="P3559">
        <f t="shared" si="224"/>
        <v>46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1"/>
        <v>1.44</v>
      </c>
      <c r="P3560">
        <f t="shared" si="224"/>
        <v>125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1"/>
        <v>1.0349999999999999</v>
      </c>
      <c r="P3561">
        <f t="shared" si="224"/>
        <v>141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1"/>
        <v>1.0843750000000001</v>
      </c>
      <c r="P3562">
        <f t="shared" si="224"/>
        <v>55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1"/>
        <v>1.024</v>
      </c>
      <c r="P3563">
        <f t="shared" si="224"/>
        <v>46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1"/>
        <v>1.4888888888888889</v>
      </c>
      <c r="P3564">
        <f t="shared" si="224"/>
        <v>57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1"/>
        <v>1.0549000000000002</v>
      </c>
      <c r="P3565">
        <f t="shared" si="224"/>
        <v>174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1"/>
        <v>1.0049999999999999</v>
      </c>
      <c r="P3566">
        <f t="shared" si="224"/>
        <v>60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1"/>
        <v>1.3055555555555556</v>
      </c>
      <c r="P3567">
        <f t="shared" si="224"/>
        <v>90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1"/>
        <v>1.0475000000000001</v>
      </c>
      <c r="P3568">
        <f t="shared" si="224"/>
        <v>204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1"/>
        <v>1.0880000000000001</v>
      </c>
      <c r="P3569">
        <f t="shared" si="224"/>
        <v>49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1"/>
        <v>1.1100000000000001</v>
      </c>
      <c r="P3570">
        <f t="shared" si="224"/>
        <v>53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1"/>
        <v>1.0047999999999999</v>
      </c>
      <c r="P3571">
        <f t="shared" si="224"/>
        <v>75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1"/>
        <v>1.1435</v>
      </c>
      <c r="P3572">
        <f t="shared" si="224"/>
        <v>18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1"/>
        <v>1.2206666666666666</v>
      </c>
      <c r="P3573">
        <f t="shared" si="224"/>
        <v>210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1"/>
        <v>1</v>
      </c>
      <c r="P3574">
        <f t="shared" si="224"/>
        <v>61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1"/>
        <v>1.028</v>
      </c>
      <c r="P3575">
        <f t="shared" si="224"/>
        <v>61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1"/>
        <v>1.0612068965517241</v>
      </c>
      <c r="P3576">
        <f t="shared" si="224"/>
        <v>80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1"/>
        <v>1.0133000000000001</v>
      </c>
      <c r="P3577">
        <f t="shared" si="224"/>
        <v>29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1"/>
        <v>1</v>
      </c>
      <c r="P3578">
        <f t="shared" si="224"/>
        <v>49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1"/>
        <v>1.3</v>
      </c>
      <c r="P3579">
        <f t="shared" si="224"/>
        <v>94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1"/>
        <v>1.0001333333333333</v>
      </c>
      <c r="P3580">
        <f t="shared" si="224"/>
        <v>62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1"/>
        <v>1</v>
      </c>
      <c r="P3581">
        <f t="shared" si="224"/>
        <v>79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1"/>
        <v>1.1388888888888888</v>
      </c>
      <c r="P3582">
        <f t="shared" si="224"/>
        <v>34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1"/>
        <v>1</v>
      </c>
      <c r="P3583">
        <f t="shared" si="224"/>
        <v>66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1"/>
        <v>2.87</v>
      </c>
      <c r="P3584">
        <f t="shared" si="224"/>
        <v>36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1"/>
        <v>1.085</v>
      </c>
      <c r="P3585">
        <f t="shared" si="224"/>
        <v>146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1"/>
        <v>1.155</v>
      </c>
      <c r="P3586">
        <f t="shared" si="224"/>
        <v>26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5">E3587/D3587</f>
        <v>1.1911764705882353</v>
      </c>
      <c r="P3587">
        <f t="shared" si="224"/>
        <v>153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5"/>
        <v>1.0942666666666667</v>
      </c>
      <c r="P3588">
        <f t="shared" si="224"/>
        <v>30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5"/>
        <v>1.266</v>
      </c>
      <c r="P3589">
        <f t="shared" si="224"/>
        <v>142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5"/>
        <v>1.0049999999999999</v>
      </c>
      <c r="P3590">
        <f t="shared" si="224"/>
        <v>25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5"/>
        <v>1.2749999999999999</v>
      </c>
      <c r="P3591">
        <f t="shared" si="224"/>
        <v>293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5"/>
        <v>1.0005999999999999</v>
      </c>
      <c r="P3592">
        <f t="shared" ref="P3592:P3655" si="228">ROUND(E3331/L3331, 0)</f>
        <v>45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5"/>
        <v>1.75</v>
      </c>
      <c r="P3593">
        <f t="shared" si="228"/>
        <v>23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5"/>
        <v>1.2725</v>
      </c>
      <c r="P3594">
        <f t="shared" si="228"/>
        <v>80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5"/>
        <v>1.1063333333333334</v>
      </c>
      <c r="P3595">
        <f t="shared" si="228"/>
        <v>72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5"/>
        <v>1.2593749999999999</v>
      </c>
      <c r="P3596">
        <f t="shared" si="228"/>
        <v>33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5"/>
        <v>1.1850000000000001</v>
      </c>
      <c r="P3597">
        <f t="shared" si="228"/>
        <v>117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5"/>
        <v>1.0772727272727274</v>
      </c>
      <c r="P3598">
        <f t="shared" si="228"/>
        <v>80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5"/>
        <v>1.026</v>
      </c>
      <c r="P3599">
        <f t="shared" si="228"/>
        <v>28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5"/>
        <v>1.101</v>
      </c>
      <c r="P3600">
        <f t="shared" si="228"/>
        <v>81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5"/>
        <v>2.02</v>
      </c>
      <c r="P3601">
        <f t="shared" si="228"/>
        <v>137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5"/>
        <v>1.3</v>
      </c>
      <c r="P3602">
        <f t="shared" si="228"/>
        <v>178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5"/>
        <v>1.0435000000000001</v>
      </c>
      <c r="P3603">
        <f t="shared" si="228"/>
        <v>109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5"/>
        <v>1.0004999999999999</v>
      </c>
      <c r="P3604">
        <f t="shared" si="228"/>
        <v>120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5"/>
        <v>1.7066666666666668</v>
      </c>
      <c r="P3605">
        <f t="shared" si="228"/>
        <v>78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5"/>
        <v>1.1283333333333334</v>
      </c>
      <c r="P3606">
        <f t="shared" si="228"/>
        <v>52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5"/>
        <v>1.84</v>
      </c>
      <c r="P3607">
        <f t="shared" si="228"/>
        <v>114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5"/>
        <v>1.3026666666666666</v>
      </c>
      <c r="P3608">
        <f t="shared" si="228"/>
        <v>50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5"/>
        <v>1.0545454545454545</v>
      </c>
      <c r="P3609">
        <f t="shared" si="228"/>
        <v>92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5"/>
        <v>1</v>
      </c>
      <c r="P3610">
        <f t="shared" si="228"/>
        <v>109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5"/>
        <v>1.5331632653061225</v>
      </c>
      <c r="P3611">
        <f t="shared" si="228"/>
        <v>70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5"/>
        <v>1.623</v>
      </c>
      <c r="P3612">
        <f t="shared" si="228"/>
        <v>110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5"/>
        <v>1.36</v>
      </c>
      <c r="P3613">
        <f t="shared" si="228"/>
        <v>72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5"/>
        <v>1.444</v>
      </c>
      <c r="P3614">
        <f t="shared" si="228"/>
        <v>94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5"/>
        <v>1</v>
      </c>
      <c r="P3615">
        <f t="shared" si="228"/>
        <v>77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5"/>
        <v>1.008</v>
      </c>
      <c r="P3616">
        <f t="shared" si="228"/>
        <v>36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5"/>
        <v>1.0680000000000001</v>
      </c>
      <c r="P3617">
        <f t="shared" si="228"/>
        <v>56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5"/>
        <v>1.248</v>
      </c>
      <c r="P3618">
        <f t="shared" si="228"/>
        <v>147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5"/>
        <v>1.1891891891891893</v>
      </c>
      <c r="P3619">
        <f t="shared" si="228"/>
        <v>56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5"/>
        <v>1.01</v>
      </c>
      <c r="P3620">
        <f t="shared" si="228"/>
        <v>96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5"/>
        <v>1.1299999999999999</v>
      </c>
      <c r="P3621">
        <f t="shared" si="228"/>
        <v>64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5"/>
        <v>1.0519047619047619</v>
      </c>
      <c r="P3622">
        <f t="shared" si="228"/>
        <v>185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5"/>
        <v>1.0973333333333333</v>
      </c>
      <c r="P3623">
        <f t="shared" si="228"/>
        <v>127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5"/>
        <v>1.00099</v>
      </c>
      <c r="P3624">
        <f t="shared" si="228"/>
        <v>83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5"/>
        <v>1.2</v>
      </c>
      <c r="P3625">
        <f t="shared" si="228"/>
        <v>55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5"/>
        <v>1.0493333333333332</v>
      </c>
      <c r="P3626">
        <f t="shared" si="228"/>
        <v>302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5"/>
        <v>1.0266666666666666</v>
      </c>
      <c r="P3627">
        <f t="shared" si="228"/>
        <v>44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5"/>
        <v>1.0182500000000001</v>
      </c>
      <c r="P3628">
        <f t="shared" si="228"/>
        <v>867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5"/>
        <v>1</v>
      </c>
      <c r="P3629">
        <f t="shared" si="228"/>
        <v>61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5"/>
        <v>0</v>
      </c>
      <c r="P3630">
        <f t="shared" si="228"/>
        <v>30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5"/>
        <v>1.9999999999999999E-6</v>
      </c>
      <c r="P3631">
        <f t="shared" si="228"/>
        <v>45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5"/>
        <v>3.3333333333333332E-4</v>
      </c>
      <c r="P3632">
        <f t="shared" si="228"/>
        <v>96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5"/>
        <v>0.51023391812865493</v>
      </c>
      <c r="P3633">
        <f t="shared" si="228"/>
        <v>68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5"/>
        <v>0.2</v>
      </c>
      <c r="P3634">
        <f t="shared" si="228"/>
        <v>31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5"/>
        <v>0.35239999999999999</v>
      </c>
      <c r="P3635">
        <f t="shared" si="228"/>
        <v>38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5"/>
        <v>4.2466666666666666E-2</v>
      </c>
      <c r="P3636">
        <f t="shared" si="228"/>
        <v>67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5"/>
        <v>0.36457142857142855</v>
      </c>
      <c r="P3637">
        <f t="shared" si="228"/>
        <v>72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5"/>
        <v>0</v>
      </c>
      <c r="P3638">
        <f t="shared" si="228"/>
        <v>176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5"/>
        <v>0.30866666666666664</v>
      </c>
      <c r="P3639">
        <f t="shared" si="228"/>
        <v>421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5"/>
        <v>6.545454545454546E-2</v>
      </c>
      <c r="P3640">
        <f t="shared" si="228"/>
        <v>105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5"/>
        <v>4.0000000000000003E-5</v>
      </c>
      <c r="P3641">
        <f t="shared" si="228"/>
        <v>28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5"/>
        <v>5.5E-2</v>
      </c>
      <c r="P3642">
        <f t="shared" si="228"/>
        <v>55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5"/>
        <v>0</v>
      </c>
      <c r="P3643">
        <f t="shared" si="228"/>
        <v>112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5"/>
        <v>2.1428571428571429E-2</v>
      </c>
      <c r="P3644">
        <f t="shared" si="228"/>
        <v>85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5"/>
        <v>0</v>
      </c>
      <c r="P3645">
        <f t="shared" si="228"/>
        <v>77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5"/>
        <v>0.16420000000000001</v>
      </c>
      <c r="P3646">
        <f t="shared" si="228"/>
        <v>65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5"/>
        <v>1E-3</v>
      </c>
      <c r="P3647">
        <f t="shared" si="228"/>
        <v>94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5"/>
        <v>4.8099999999999997E-2</v>
      </c>
      <c r="P3648">
        <f t="shared" si="228"/>
        <v>133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5"/>
        <v>0.06</v>
      </c>
      <c r="P3649">
        <f t="shared" si="228"/>
        <v>51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5"/>
        <v>1.003825</v>
      </c>
      <c r="P3650">
        <f t="shared" si="228"/>
        <v>100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9">E3651/D3651</f>
        <v>1.04</v>
      </c>
      <c r="P3651">
        <f t="shared" si="228"/>
        <v>35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9"/>
        <v>1</v>
      </c>
      <c r="P3652">
        <f t="shared" si="228"/>
        <v>185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9"/>
        <v>1.04</v>
      </c>
      <c r="P3653">
        <f t="shared" si="228"/>
        <v>70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9"/>
        <v>2.5066666666666668</v>
      </c>
      <c r="P3654">
        <f t="shared" si="228"/>
        <v>62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9"/>
        <v>1.0049999999999999</v>
      </c>
      <c r="P3655">
        <f t="shared" si="228"/>
        <v>42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9"/>
        <v>1.744</v>
      </c>
      <c r="P3656">
        <f t="shared" ref="P3656:P3719" si="232">ROUND(E3395/L3395, 0)</f>
        <v>36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9"/>
        <v>1.1626000000000001</v>
      </c>
      <c r="P3657">
        <f t="shared" si="232"/>
        <v>29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9"/>
        <v>1.0582</v>
      </c>
      <c r="P3658">
        <f t="shared" si="232"/>
        <v>24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9"/>
        <v>1.1074999999999999</v>
      </c>
      <c r="P3659">
        <f t="shared" si="232"/>
        <v>56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9"/>
        <v>1.0066666666666666</v>
      </c>
      <c r="P3660">
        <f t="shared" si="232"/>
        <v>12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9"/>
        <v>1.0203333333333333</v>
      </c>
      <c r="P3661">
        <f t="shared" si="232"/>
        <v>68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9"/>
        <v>1</v>
      </c>
      <c r="P3662">
        <f t="shared" si="232"/>
        <v>27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9"/>
        <v>1.1100000000000001</v>
      </c>
      <c r="P3663">
        <f t="shared" si="232"/>
        <v>118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9"/>
        <v>1.0142500000000001</v>
      </c>
      <c r="P3664">
        <f t="shared" si="232"/>
        <v>45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9"/>
        <v>1.04</v>
      </c>
      <c r="P3665">
        <f t="shared" si="232"/>
        <v>100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9"/>
        <v>1.09375</v>
      </c>
      <c r="P3666">
        <f t="shared" si="232"/>
        <v>118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9"/>
        <v>1.1516129032258065</v>
      </c>
      <c r="P3667">
        <f t="shared" si="232"/>
        <v>203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9"/>
        <v>1</v>
      </c>
      <c r="P3668">
        <f t="shared" si="232"/>
        <v>28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9"/>
        <v>1.0317033333333334</v>
      </c>
      <c r="P3669">
        <f t="shared" si="232"/>
        <v>110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9"/>
        <v>1.0349999999999999</v>
      </c>
      <c r="P3670">
        <f t="shared" si="232"/>
        <v>32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9"/>
        <v>1.3819999999999999</v>
      </c>
      <c r="P3671">
        <f t="shared" si="232"/>
        <v>59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9"/>
        <v>1.0954545454545455</v>
      </c>
      <c r="P3672">
        <f t="shared" si="232"/>
        <v>29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9"/>
        <v>1.0085714285714287</v>
      </c>
      <c r="P3673">
        <f t="shared" si="232"/>
        <v>81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9"/>
        <v>1.0153333333333334</v>
      </c>
      <c r="P3674">
        <f t="shared" si="232"/>
        <v>199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9"/>
        <v>1.13625</v>
      </c>
      <c r="P3675">
        <f t="shared" si="232"/>
        <v>115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9"/>
        <v>1</v>
      </c>
      <c r="P3676">
        <f t="shared" si="232"/>
        <v>46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9"/>
        <v>1.4</v>
      </c>
      <c r="P3677">
        <f t="shared" si="232"/>
        <v>71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9"/>
        <v>1.2875000000000001</v>
      </c>
      <c r="P3678">
        <f t="shared" si="232"/>
        <v>22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9"/>
        <v>1.0290416666666666</v>
      </c>
      <c r="P3679">
        <f t="shared" si="232"/>
        <v>159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9"/>
        <v>1.0249999999999999</v>
      </c>
      <c r="P3680">
        <f t="shared" si="232"/>
        <v>38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9"/>
        <v>1.101</v>
      </c>
      <c r="P3681">
        <f t="shared" si="232"/>
        <v>72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9"/>
        <v>1.1276666666666666</v>
      </c>
      <c r="P3682">
        <f t="shared" si="232"/>
        <v>64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9"/>
        <v>1.119</v>
      </c>
      <c r="P3683">
        <f t="shared" si="232"/>
        <v>28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9"/>
        <v>1.3919999999999999</v>
      </c>
      <c r="P3684">
        <f t="shared" si="232"/>
        <v>103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9"/>
        <v>1.1085714285714285</v>
      </c>
      <c r="P3685">
        <f t="shared" si="232"/>
        <v>71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9"/>
        <v>1.3906666666666667</v>
      </c>
      <c r="P3686">
        <f t="shared" si="232"/>
        <v>35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9"/>
        <v>1.0569999999999999</v>
      </c>
      <c r="P3687">
        <f t="shared" si="232"/>
        <v>82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9"/>
        <v>1.0142857142857142</v>
      </c>
      <c r="P3688">
        <f t="shared" si="232"/>
        <v>297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9"/>
        <v>1.0024500000000001</v>
      </c>
      <c r="P3689">
        <f t="shared" si="232"/>
        <v>47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9"/>
        <v>1.0916666666666666</v>
      </c>
      <c r="P3690">
        <f t="shared" si="232"/>
        <v>52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9"/>
        <v>1.1833333333333333</v>
      </c>
      <c r="P3691">
        <f t="shared" si="232"/>
        <v>40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9"/>
        <v>1.2</v>
      </c>
      <c r="P3692">
        <f t="shared" si="232"/>
        <v>16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9"/>
        <v>1.2796000000000001</v>
      </c>
      <c r="P3693">
        <f t="shared" si="232"/>
        <v>30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9"/>
        <v>1.26</v>
      </c>
      <c r="P3694">
        <f t="shared" si="232"/>
        <v>95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9"/>
        <v>1.2912912912912913</v>
      </c>
      <c r="P3695">
        <f t="shared" si="232"/>
        <v>52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9"/>
        <v>1.0742857142857143</v>
      </c>
      <c r="P3696">
        <f t="shared" si="232"/>
        <v>134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9"/>
        <v>1.00125</v>
      </c>
      <c r="P3697">
        <f t="shared" si="232"/>
        <v>63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9"/>
        <v>1.55</v>
      </c>
      <c r="P3698">
        <f t="shared" si="232"/>
        <v>59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9"/>
        <v>1.08</v>
      </c>
      <c r="P3699">
        <f t="shared" si="232"/>
        <v>143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9"/>
        <v>1.1052</v>
      </c>
      <c r="P3700">
        <f t="shared" si="232"/>
        <v>84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9"/>
        <v>1.008</v>
      </c>
      <c r="P3701">
        <f t="shared" si="232"/>
        <v>186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9"/>
        <v>1.212</v>
      </c>
      <c r="P3702">
        <f t="shared" si="232"/>
        <v>90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9"/>
        <v>1.0033333333333334</v>
      </c>
      <c r="P3703">
        <f t="shared" si="232"/>
        <v>64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9"/>
        <v>1.0916666666666666</v>
      </c>
      <c r="P3704">
        <f t="shared" si="232"/>
        <v>60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9"/>
        <v>1.2342857142857142</v>
      </c>
      <c r="P3705">
        <f t="shared" si="232"/>
        <v>31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9"/>
        <v>1.3633666666666666</v>
      </c>
      <c r="P3706">
        <f t="shared" si="232"/>
        <v>41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9"/>
        <v>1.0346657233816767</v>
      </c>
      <c r="P3707">
        <f t="shared" si="232"/>
        <v>43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9"/>
        <v>1.2133333333333334</v>
      </c>
      <c r="P3708">
        <f t="shared" si="232"/>
        <v>65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9"/>
        <v>1.86</v>
      </c>
      <c r="P3709">
        <f t="shared" si="232"/>
        <v>43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9"/>
        <v>3</v>
      </c>
      <c r="P3710">
        <f t="shared" si="232"/>
        <v>77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9"/>
        <v>1.0825</v>
      </c>
      <c r="P3711">
        <f t="shared" si="232"/>
        <v>51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9"/>
        <v>1.4115384615384616</v>
      </c>
      <c r="P3712">
        <f t="shared" si="232"/>
        <v>68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9"/>
        <v>1.1399999999999999</v>
      </c>
      <c r="P3713">
        <f t="shared" si="232"/>
        <v>19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9"/>
        <v>1.5373333333333334</v>
      </c>
      <c r="P3714">
        <f t="shared" si="232"/>
        <v>41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3">E3715/D3715</f>
        <v>1.0149999999999999</v>
      </c>
      <c r="P3715">
        <f t="shared" si="232"/>
        <v>41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3"/>
        <v>1.0235000000000001</v>
      </c>
      <c r="P3716">
        <f t="shared" si="232"/>
        <v>28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3"/>
        <v>1.0257142857142858</v>
      </c>
      <c r="P3717">
        <f t="shared" si="232"/>
        <v>34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3"/>
        <v>1.5575000000000001</v>
      </c>
      <c r="P3718">
        <f t="shared" si="232"/>
        <v>146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3"/>
        <v>1.0075000000000001</v>
      </c>
      <c r="P3719">
        <f t="shared" si="232"/>
        <v>359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3"/>
        <v>2.3940000000000001</v>
      </c>
      <c r="P3720">
        <f t="shared" ref="P3720:P3783" si="236">ROUND(E3459/L3459, 0)</f>
        <v>51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3"/>
        <v>2.1</v>
      </c>
      <c r="P3721">
        <f t="shared" si="236"/>
        <v>45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3"/>
        <v>1.0451515151515152</v>
      </c>
      <c r="P3722">
        <f t="shared" si="236"/>
        <v>18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3"/>
        <v>1.008</v>
      </c>
      <c r="P3723">
        <f t="shared" si="236"/>
        <v>50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3"/>
        <v>1.1120000000000001</v>
      </c>
      <c r="P3724">
        <f t="shared" si="236"/>
        <v>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3"/>
        <v>1.0204444444444445</v>
      </c>
      <c r="P3725">
        <f t="shared" si="236"/>
        <v>30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3"/>
        <v>1.0254767441860466</v>
      </c>
      <c r="P3726">
        <f t="shared" si="236"/>
        <v>91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3"/>
        <v>1.27</v>
      </c>
      <c r="P3727">
        <f t="shared" si="236"/>
        <v>55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3"/>
        <v>3.3870588235294119</v>
      </c>
      <c r="P3728">
        <f t="shared" si="236"/>
        <v>57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3"/>
        <v>1.0075000000000001</v>
      </c>
      <c r="P3729">
        <f t="shared" si="236"/>
        <v>73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3"/>
        <v>9.3100000000000002E-2</v>
      </c>
      <c r="P3730">
        <f t="shared" si="236"/>
        <v>64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3"/>
        <v>7.2400000000000006E-2</v>
      </c>
      <c r="P3731">
        <f t="shared" si="236"/>
        <v>716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3"/>
        <v>0.1</v>
      </c>
      <c r="P3732">
        <f t="shared" si="236"/>
        <v>50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3"/>
        <v>0.11272727272727273</v>
      </c>
      <c r="P3733">
        <f t="shared" si="236"/>
        <v>42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3"/>
        <v>0.15411764705882353</v>
      </c>
      <c r="P3734">
        <f t="shared" si="236"/>
        <v>36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3"/>
        <v>0</v>
      </c>
      <c r="P3735">
        <f t="shared" si="236"/>
        <v>89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3"/>
        <v>0.28466666666666668</v>
      </c>
      <c r="P3736">
        <f t="shared" si="236"/>
        <v>148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3"/>
        <v>0.13333333333333333</v>
      </c>
      <c r="P3737">
        <f t="shared" si="236"/>
        <v>52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3"/>
        <v>6.6666666666666671E-3</v>
      </c>
      <c r="P3738">
        <f t="shared" si="236"/>
        <v>20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3"/>
        <v>0.21428571428571427</v>
      </c>
      <c r="P3739">
        <f t="shared" si="236"/>
        <v>52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3"/>
        <v>0.18</v>
      </c>
      <c r="P3740">
        <f t="shared" si="236"/>
        <v>53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3"/>
        <v>0.20125000000000001</v>
      </c>
      <c r="P3741">
        <f t="shared" si="236"/>
        <v>40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3"/>
        <v>0.17899999999999999</v>
      </c>
      <c r="P3742">
        <f t="shared" si="236"/>
        <v>34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3"/>
        <v>0</v>
      </c>
      <c r="P3743">
        <f t="shared" si="236"/>
        <v>165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3"/>
        <v>0.02</v>
      </c>
      <c r="P3744">
        <f t="shared" si="236"/>
        <v>125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3"/>
        <v>0</v>
      </c>
      <c r="P3745">
        <f t="shared" si="236"/>
        <v>52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3"/>
        <v>0</v>
      </c>
      <c r="P3746">
        <f t="shared" si="236"/>
        <v>40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3"/>
        <v>0.1</v>
      </c>
      <c r="P3747">
        <f t="shared" si="236"/>
        <v>65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3"/>
        <v>2.3764705882352941E-2</v>
      </c>
      <c r="P3748">
        <f t="shared" si="236"/>
        <v>55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3"/>
        <v>0.01</v>
      </c>
      <c r="P3749">
        <f t="shared" si="236"/>
        <v>83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3"/>
        <v>1.0351999999999999</v>
      </c>
      <c r="P3750">
        <f t="shared" si="236"/>
        <v>39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3"/>
        <v>1.05</v>
      </c>
      <c r="P3751">
        <f t="shared" si="236"/>
        <v>125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3"/>
        <v>1.0044999999999999</v>
      </c>
      <c r="P3752">
        <f t="shared" si="236"/>
        <v>78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3"/>
        <v>1.3260000000000001</v>
      </c>
      <c r="P3753">
        <f t="shared" si="236"/>
        <v>47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3"/>
        <v>1.1299999999999999</v>
      </c>
      <c r="P3754">
        <f t="shared" si="236"/>
        <v>79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3"/>
        <v>1.0334000000000001</v>
      </c>
      <c r="P3755">
        <f t="shared" si="236"/>
        <v>114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3"/>
        <v>1.2</v>
      </c>
      <c r="P3756">
        <f t="shared" si="236"/>
        <v>52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3"/>
        <v>1.2963636363636364</v>
      </c>
      <c r="P3757">
        <f t="shared" si="236"/>
        <v>31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3"/>
        <v>1.0111111111111111</v>
      </c>
      <c r="P3758">
        <f t="shared" si="236"/>
        <v>74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3"/>
        <v>1.0851428571428572</v>
      </c>
      <c r="P3759">
        <f t="shared" si="236"/>
        <v>48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3"/>
        <v>1.0233333333333334</v>
      </c>
      <c r="P3760">
        <f t="shared" si="236"/>
        <v>34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3"/>
        <v>1.1024425000000002</v>
      </c>
      <c r="P3761">
        <f t="shared" si="236"/>
        <v>40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3"/>
        <v>1.010154</v>
      </c>
      <c r="P3762">
        <f t="shared" si="236"/>
        <v>60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3"/>
        <v>1</v>
      </c>
      <c r="P3763">
        <f t="shared" si="236"/>
        <v>25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3"/>
        <v>1.0624</v>
      </c>
      <c r="P3764">
        <f t="shared" si="236"/>
        <v>36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3"/>
        <v>1</v>
      </c>
      <c r="P3765">
        <f t="shared" si="236"/>
        <v>136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3"/>
        <v>1</v>
      </c>
      <c r="P3766">
        <f t="shared" si="236"/>
        <v>71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3"/>
        <v>1.1345714285714286</v>
      </c>
      <c r="P3767">
        <f t="shared" si="236"/>
        <v>125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3"/>
        <v>1.0265010000000001</v>
      </c>
      <c r="P3768">
        <f t="shared" si="236"/>
        <v>67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3"/>
        <v>1.1675</v>
      </c>
      <c r="P3769">
        <f t="shared" si="236"/>
        <v>105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3"/>
        <v>1.0765274999999999</v>
      </c>
      <c r="P3770">
        <f t="shared" si="236"/>
        <v>145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3"/>
        <v>1</v>
      </c>
      <c r="P3771">
        <f t="shared" si="236"/>
        <v>12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3"/>
        <v>1</v>
      </c>
      <c r="P3772">
        <f t="shared" si="236"/>
        <v>97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3"/>
        <v>1.46</v>
      </c>
      <c r="P3773">
        <f t="shared" si="236"/>
        <v>60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3"/>
        <v>1.1020000000000001</v>
      </c>
      <c r="P3774">
        <f t="shared" si="236"/>
        <v>80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3"/>
        <v>1.0820000000000001</v>
      </c>
      <c r="P3775">
        <f t="shared" si="236"/>
        <v>59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3"/>
        <v>1</v>
      </c>
      <c r="P3776">
        <f t="shared" si="236"/>
        <v>75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3"/>
        <v>1.0024999999999999</v>
      </c>
      <c r="P3777">
        <f t="shared" si="236"/>
        <v>55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3"/>
        <v>1.0671250000000001</v>
      </c>
      <c r="P3778">
        <f t="shared" si="236"/>
        <v>67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7">E3779/D3779</f>
        <v>1.4319999999999999</v>
      </c>
      <c r="P3779">
        <f t="shared" si="236"/>
        <v>227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7"/>
        <v>1.0504166666666668</v>
      </c>
      <c r="P3780">
        <f t="shared" si="236"/>
        <v>308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7"/>
        <v>1.0398000000000001</v>
      </c>
      <c r="P3781">
        <f t="shared" si="236"/>
        <v>50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7"/>
        <v>1.2</v>
      </c>
      <c r="P3782">
        <f t="shared" si="236"/>
        <v>72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7"/>
        <v>1.0966666666666667</v>
      </c>
      <c r="P3783">
        <f t="shared" si="236"/>
        <v>96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7"/>
        <v>1.0175000000000001</v>
      </c>
      <c r="P3784">
        <f t="shared" ref="P3784:P3847" si="240">ROUND(E3523/L3523, 0)</f>
        <v>46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7"/>
        <v>1.2891666666666666</v>
      </c>
      <c r="P3785">
        <f t="shared" si="240"/>
        <v>41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7"/>
        <v>1.1499999999999999</v>
      </c>
      <c r="P3786">
        <f t="shared" si="240"/>
        <v>57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7"/>
        <v>1.5075000000000001</v>
      </c>
      <c r="P3787">
        <f t="shared" si="240"/>
        <v>137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7"/>
        <v>1.1096666666666666</v>
      </c>
      <c r="P3788">
        <f t="shared" si="240"/>
        <v>76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7"/>
        <v>1.0028571428571429</v>
      </c>
      <c r="P3789">
        <f t="shared" si="240"/>
        <v>99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7"/>
        <v>6.6666666666666671E-3</v>
      </c>
      <c r="P3790">
        <f t="shared" si="240"/>
        <v>82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7"/>
        <v>3.267605633802817E-2</v>
      </c>
      <c r="P3791">
        <f t="shared" si="240"/>
        <v>45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7"/>
        <v>0</v>
      </c>
      <c r="P3792">
        <f t="shared" si="240"/>
        <v>37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7"/>
        <v>0</v>
      </c>
      <c r="P3793">
        <f t="shared" si="240"/>
        <v>125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7"/>
        <v>2.8E-3</v>
      </c>
      <c r="P3794">
        <f t="shared" si="240"/>
        <v>49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7"/>
        <v>0.59657142857142853</v>
      </c>
      <c r="P3795">
        <f t="shared" si="240"/>
        <v>42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7"/>
        <v>0.01</v>
      </c>
      <c r="P3796">
        <f t="shared" si="240"/>
        <v>79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7"/>
        <v>1.6666666666666666E-2</v>
      </c>
      <c r="P3797">
        <f t="shared" si="240"/>
        <v>38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7"/>
        <v>4.4444444444444447E-5</v>
      </c>
      <c r="P3798">
        <f t="shared" si="240"/>
        <v>45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7"/>
        <v>0.89666666666666661</v>
      </c>
      <c r="P3799">
        <f t="shared" si="240"/>
        <v>14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7"/>
        <v>1.4642857142857143E-2</v>
      </c>
      <c r="P3800">
        <f t="shared" si="240"/>
        <v>44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7"/>
        <v>4.02E-2</v>
      </c>
      <c r="P3801">
        <f t="shared" si="240"/>
        <v>31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7"/>
        <v>4.0045454545454544E-2</v>
      </c>
      <c r="P3802">
        <f t="shared" si="240"/>
        <v>55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7"/>
        <v>8.5199999999999998E-2</v>
      </c>
      <c r="P3803">
        <f t="shared" si="240"/>
        <v>46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7"/>
        <v>0</v>
      </c>
      <c r="P3804">
        <f t="shared" si="240"/>
        <v>39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7"/>
        <v>0.19650000000000001</v>
      </c>
      <c r="P3805">
        <f t="shared" si="240"/>
        <v>66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7"/>
        <v>0</v>
      </c>
      <c r="P3806">
        <f t="shared" si="240"/>
        <v>54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7"/>
        <v>2.0000000000000002E-5</v>
      </c>
      <c r="P3807">
        <f t="shared" si="240"/>
        <v>104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7"/>
        <v>6.6666666666666664E-4</v>
      </c>
      <c r="P3808">
        <f t="shared" si="240"/>
        <v>31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7"/>
        <v>0.30333333333333334</v>
      </c>
      <c r="P3809">
        <f t="shared" si="240"/>
        <v>59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7"/>
        <v>1</v>
      </c>
      <c r="P3810">
        <f t="shared" si="240"/>
        <v>119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7"/>
        <v>1.0125</v>
      </c>
      <c r="P3811">
        <f t="shared" si="240"/>
        <v>165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7"/>
        <v>1.2173333333333334</v>
      </c>
      <c r="P3812">
        <f t="shared" si="240"/>
        <v>24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7"/>
        <v>3.3</v>
      </c>
      <c r="P3813">
        <f t="shared" si="240"/>
        <v>41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7"/>
        <v>1.0954999999999999</v>
      </c>
      <c r="P3814">
        <f t="shared" si="240"/>
        <v>61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7"/>
        <v>1.0095190476190474</v>
      </c>
      <c r="P3815">
        <f t="shared" si="240"/>
        <v>39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7"/>
        <v>1.4013333333333333</v>
      </c>
      <c r="P3816">
        <f t="shared" si="240"/>
        <v>56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7"/>
        <v>1.0000100000000001</v>
      </c>
      <c r="P3817">
        <f t="shared" si="240"/>
        <v>107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7"/>
        <v>1.19238</v>
      </c>
      <c r="P3818">
        <f t="shared" si="240"/>
        <v>171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7"/>
        <v>1.0725</v>
      </c>
      <c r="P3819">
        <f t="shared" si="240"/>
        <v>111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7"/>
        <v>2.2799999999999998</v>
      </c>
      <c r="P3820">
        <f t="shared" si="240"/>
        <v>179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7"/>
        <v>1.0640000000000001</v>
      </c>
      <c r="P3821">
        <f t="shared" si="240"/>
        <v>23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7"/>
        <v>1.4333333333333333</v>
      </c>
      <c r="P3822">
        <f t="shared" si="240"/>
        <v>43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7"/>
        <v>1.0454285714285714</v>
      </c>
      <c r="P3823">
        <f t="shared" si="240"/>
        <v>47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7"/>
        <v>1.1002000000000001</v>
      </c>
      <c r="P3824">
        <f t="shared" si="240"/>
        <v>47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7"/>
        <v>1.06</v>
      </c>
      <c r="P3825">
        <f t="shared" si="240"/>
        <v>15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7"/>
        <v>1.08</v>
      </c>
      <c r="P3826">
        <f t="shared" si="240"/>
        <v>21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7"/>
        <v>1.0542</v>
      </c>
      <c r="P3827">
        <f t="shared" si="240"/>
        <v>59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7"/>
        <v>1.1916666666666667</v>
      </c>
      <c r="P3828">
        <f t="shared" si="240"/>
        <v>98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7"/>
        <v>1.5266666666666666</v>
      </c>
      <c r="P3829">
        <f t="shared" si="240"/>
        <v>55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7"/>
        <v>1</v>
      </c>
      <c r="P3830">
        <f t="shared" si="240"/>
        <v>27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7"/>
        <v>1.002</v>
      </c>
      <c r="P3831">
        <f t="shared" si="240"/>
        <v>58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7"/>
        <v>2.25</v>
      </c>
      <c r="P3832">
        <f t="shared" si="240"/>
        <v>123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7"/>
        <v>1.0602199999999999</v>
      </c>
      <c r="P3833">
        <f t="shared" si="240"/>
        <v>88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7"/>
        <v>1.0466666666666666</v>
      </c>
      <c r="P3834">
        <f t="shared" si="240"/>
        <v>73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7"/>
        <v>1.1666666666666667</v>
      </c>
      <c r="P3835">
        <f t="shared" si="240"/>
        <v>56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7"/>
        <v>1.0903333333333334</v>
      </c>
      <c r="P3836">
        <f t="shared" si="240"/>
        <v>40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7"/>
        <v>1.6</v>
      </c>
      <c r="P3837">
        <f t="shared" si="240"/>
        <v>137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7"/>
        <v>1.125</v>
      </c>
      <c r="P3838">
        <f t="shared" si="240"/>
        <v>99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7"/>
        <v>1.0209999999999999</v>
      </c>
      <c r="P3839">
        <f t="shared" si="240"/>
        <v>20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7"/>
        <v>1.00824</v>
      </c>
      <c r="P3840">
        <f t="shared" si="240"/>
        <v>29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7"/>
        <v>1.0125</v>
      </c>
      <c r="P3841">
        <f t="shared" si="240"/>
        <v>41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7"/>
        <v>65</v>
      </c>
      <c r="P3842">
        <f t="shared" si="240"/>
        <v>36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1">E3843/D3843</f>
        <v>8.72E-2</v>
      </c>
      <c r="P3843">
        <f t="shared" si="240"/>
        <v>38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1"/>
        <v>0.21940000000000001</v>
      </c>
      <c r="P3844">
        <f t="shared" si="240"/>
        <v>33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1"/>
        <v>0.21299999999999999</v>
      </c>
      <c r="P3845">
        <f t="shared" si="240"/>
        <v>59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1"/>
        <v>0.41489795918367345</v>
      </c>
      <c r="P3846">
        <f t="shared" si="240"/>
        <v>136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1"/>
        <v>2.1049999999999999E-2</v>
      </c>
      <c r="P3847">
        <f t="shared" si="240"/>
        <v>31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1"/>
        <v>2.7E-2</v>
      </c>
      <c r="P3848">
        <f t="shared" ref="P3848:P3911" si="244">ROUND(E3587/L3587, 0)</f>
        <v>176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1"/>
        <v>0.16161904761904761</v>
      </c>
      <c r="P3849">
        <f t="shared" si="244"/>
        <v>152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1"/>
        <v>0.16376923076923078</v>
      </c>
      <c r="P3850">
        <f t="shared" si="244"/>
        <v>23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1"/>
        <v>7.0433333333333334E-2</v>
      </c>
      <c r="P3851">
        <f t="shared" si="244"/>
        <v>18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1"/>
        <v>3.7999999999999999E-2</v>
      </c>
      <c r="P3852">
        <f t="shared" si="244"/>
        <v>82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1"/>
        <v>0.34079999999999999</v>
      </c>
      <c r="P3853">
        <f t="shared" si="244"/>
        <v>69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1"/>
        <v>2E-3</v>
      </c>
      <c r="P3854">
        <f t="shared" si="244"/>
        <v>68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1"/>
        <v>2.5999999999999998E-4</v>
      </c>
      <c r="P3855">
        <f t="shared" si="244"/>
        <v>73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1"/>
        <v>0.16254545454545455</v>
      </c>
      <c r="P3856">
        <f t="shared" si="244"/>
        <v>77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1"/>
        <v>2.5000000000000001E-2</v>
      </c>
      <c r="P3857">
        <f t="shared" si="244"/>
        <v>56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1"/>
        <v>2.0000000000000001E-4</v>
      </c>
      <c r="P3858">
        <f t="shared" si="244"/>
        <v>50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1"/>
        <v>5.1999999999999998E-2</v>
      </c>
      <c r="P3859">
        <f t="shared" si="244"/>
        <v>79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1"/>
        <v>0.02</v>
      </c>
      <c r="P3860">
        <f t="shared" si="244"/>
        <v>78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1"/>
        <v>4.0000000000000002E-4</v>
      </c>
      <c r="P3861">
        <f t="shared" si="244"/>
        <v>41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1"/>
        <v>0.17666666666666667</v>
      </c>
      <c r="P3862">
        <f t="shared" si="244"/>
        <v>59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1"/>
        <v>0.05</v>
      </c>
      <c r="P3863">
        <f t="shared" si="244"/>
        <v>3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1"/>
        <v>1.3333333333333334E-4</v>
      </c>
      <c r="P3864">
        <f t="shared" si="244"/>
        <v>39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1"/>
        <v>0</v>
      </c>
      <c r="P3865">
        <f t="shared" si="244"/>
        <v>82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1"/>
        <v>1.2E-2</v>
      </c>
      <c r="P3866">
        <f t="shared" si="244"/>
        <v>45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1"/>
        <v>0.26937422295897223</v>
      </c>
      <c r="P3867">
        <f t="shared" si="244"/>
        <v>49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1"/>
        <v>5.4999999999999997E-3</v>
      </c>
      <c r="P3868">
        <f t="shared" si="244"/>
        <v>31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1"/>
        <v>0.1255</v>
      </c>
      <c r="P3869">
        <f t="shared" si="244"/>
        <v>61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1"/>
        <v>2E-3</v>
      </c>
      <c r="P3870">
        <f t="shared" si="244"/>
        <v>29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1"/>
        <v>3.44748684310884E-2</v>
      </c>
      <c r="P3871">
        <f t="shared" si="244"/>
        <v>30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1"/>
        <v>0.15</v>
      </c>
      <c r="P3872">
        <f t="shared" si="244"/>
        <v>143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1"/>
        <v>2.6666666666666668E-2</v>
      </c>
      <c r="P3873">
        <f t="shared" si="244"/>
        <v>52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1"/>
        <v>0</v>
      </c>
      <c r="P3874">
        <f t="shared" si="244"/>
        <v>67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1"/>
        <v>0</v>
      </c>
      <c r="P3875">
        <f t="shared" si="244"/>
        <v>127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1"/>
        <v>0</v>
      </c>
      <c r="P3876">
        <f t="shared" si="244"/>
        <v>63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1"/>
        <v>0</v>
      </c>
      <c r="P3877">
        <f t="shared" si="244"/>
        <v>35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1"/>
        <v>0.52794871794871789</v>
      </c>
      <c r="P3878">
        <f t="shared" si="244"/>
        <v>37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1"/>
        <v>4.9639999999999997E-2</v>
      </c>
      <c r="P3879">
        <f t="shared" si="244"/>
        <v>69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1"/>
        <v>5.5555555555555556E-4</v>
      </c>
      <c r="P3880">
        <f t="shared" si="244"/>
        <v>17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1"/>
        <v>0</v>
      </c>
      <c r="P3881">
        <f t="shared" si="244"/>
        <v>36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1"/>
        <v>0.13066666666666665</v>
      </c>
      <c r="P3882">
        <f t="shared" si="244"/>
        <v>66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1"/>
        <v>0.05</v>
      </c>
      <c r="P3883">
        <f t="shared" si="244"/>
        <v>56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1"/>
        <v>0</v>
      </c>
      <c r="P3884">
        <f t="shared" si="244"/>
        <v>47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1"/>
        <v>0</v>
      </c>
      <c r="P3885">
        <f t="shared" si="244"/>
        <v>48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1"/>
        <v>0</v>
      </c>
      <c r="P3886">
        <f t="shared" si="244"/>
        <v>88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1"/>
        <v>0</v>
      </c>
      <c r="P3887">
        <f t="shared" si="244"/>
        <v>81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1"/>
        <v>0</v>
      </c>
      <c r="P3888">
        <f t="shared" si="244"/>
        <v>39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1"/>
        <v>1.7500000000000002E-2</v>
      </c>
      <c r="P3889">
        <f t="shared" si="244"/>
        <v>85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1"/>
        <v>0.27100000000000002</v>
      </c>
      <c r="P3890">
        <f t="shared" si="244"/>
        <v>69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1"/>
        <v>1.4749999999999999E-2</v>
      </c>
      <c r="P3891" t="e">
        <f t="shared" si="244"/>
        <v>#DIV/0!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1"/>
        <v>0.16826666666666668</v>
      </c>
      <c r="P3892">
        <f t="shared" si="244"/>
        <v>1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1"/>
        <v>0.32500000000000001</v>
      </c>
      <c r="P3893">
        <f t="shared" si="244"/>
        <v>1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1"/>
        <v>0</v>
      </c>
      <c r="P3894">
        <f t="shared" si="244"/>
        <v>148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1"/>
        <v>0.2155</v>
      </c>
      <c r="P3895">
        <f t="shared" si="244"/>
        <v>100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1"/>
        <v>3.4666666666666665E-2</v>
      </c>
      <c r="P3896">
        <f t="shared" si="244"/>
        <v>57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1"/>
        <v>0.05</v>
      </c>
      <c r="P3897">
        <f t="shared" si="244"/>
        <v>177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1"/>
        <v>0.10625</v>
      </c>
      <c r="P3898">
        <f t="shared" si="244"/>
        <v>128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1"/>
        <v>0.17599999999999999</v>
      </c>
      <c r="P3899" t="e">
        <f t="shared" si="244"/>
        <v>#DIV/0!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1"/>
        <v>0.3256</v>
      </c>
      <c r="P3900">
        <f t="shared" si="244"/>
        <v>66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1"/>
        <v>1.2500000000000001E-2</v>
      </c>
      <c r="P3901">
        <f t="shared" si="244"/>
        <v>108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1"/>
        <v>5.3999999999999999E-2</v>
      </c>
      <c r="P3902">
        <f t="shared" si="244"/>
        <v>1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1"/>
        <v>8.3333333333333332E-3</v>
      </c>
      <c r="P3903">
        <f t="shared" si="244"/>
        <v>18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1"/>
        <v>0.48833333333333334</v>
      </c>
      <c r="P3904" t="e">
        <f t="shared" si="244"/>
        <v>#DIV/0!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1"/>
        <v>0</v>
      </c>
      <c r="P3905">
        <f t="shared" si="244"/>
        <v>8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1"/>
        <v>2.9999999999999997E-4</v>
      </c>
      <c r="P3906" t="e">
        <f t="shared" si="244"/>
        <v>#DIV/0!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5">E3907/D3907</f>
        <v>0.11533333333333333</v>
      </c>
      <c r="P3907">
        <f t="shared" si="244"/>
        <v>68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5"/>
        <v>0.67333333333333334</v>
      </c>
      <c r="P3908">
        <f t="shared" si="244"/>
        <v>1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5"/>
        <v>0.153</v>
      </c>
      <c r="P3909">
        <f t="shared" si="244"/>
        <v>60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5"/>
        <v>8.666666666666667E-2</v>
      </c>
      <c r="P3910">
        <f t="shared" si="244"/>
        <v>15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5"/>
        <v>2.2499999999999998E-3</v>
      </c>
      <c r="P3911">
        <f t="shared" si="244"/>
        <v>550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5"/>
        <v>3.0833333333333334E-2</v>
      </c>
      <c r="P3912">
        <f t="shared" ref="P3912:P3975" si="248">ROUND(E3651/L3651, 0)</f>
        <v>98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5"/>
        <v>0.37412499999999999</v>
      </c>
      <c r="P3913">
        <f t="shared" si="248"/>
        <v>29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5"/>
        <v>6.666666666666667E-5</v>
      </c>
      <c r="P3914">
        <f t="shared" si="248"/>
        <v>58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5"/>
        <v>0.1</v>
      </c>
      <c r="P3915">
        <f t="shared" si="248"/>
        <v>44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5"/>
        <v>0.36359999999999998</v>
      </c>
      <c r="P3916">
        <f t="shared" si="248"/>
        <v>61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5"/>
        <v>3.3333333333333335E-3</v>
      </c>
      <c r="P3917">
        <f t="shared" si="248"/>
        <v>69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5"/>
        <v>0</v>
      </c>
      <c r="P3918">
        <f t="shared" si="248"/>
        <v>74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5"/>
        <v>2.8571428571428571E-3</v>
      </c>
      <c r="P3919">
        <f t="shared" si="248"/>
        <v>115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5"/>
        <v>2E-3</v>
      </c>
      <c r="P3920">
        <f t="shared" si="248"/>
        <v>111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5"/>
        <v>1.7999999999999999E-2</v>
      </c>
      <c r="P3921">
        <f t="shared" si="248"/>
        <v>76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5"/>
        <v>5.3999999999999999E-2</v>
      </c>
      <c r="P3922">
        <f t="shared" si="248"/>
        <v>235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5"/>
        <v>0</v>
      </c>
      <c r="P3923">
        <f t="shared" si="248"/>
        <v>11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5"/>
        <v>8.1333333333333327E-2</v>
      </c>
      <c r="P3924">
        <f t="shared" si="248"/>
        <v>93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5"/>
        <v>0.12034782608695652</v>
      </c>
      <c r="P3925">
        <f t="shared" si="248"/>
        <v>203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5"/>
        <v>0.15266666666666667</v>
      </c>
      <c r="P3926">
        <f t="shared" si="248"/>
        <v>26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5"/>
        <v>0.1</v>
      </c>
      <c r="P3927">
        <f t="shared" si="248"/>
        <v>46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5"/>
        <v>3.0000000000000001E-3</v>
      </c>
      <c r="P3928">
        <f t="shared" si="248"/>
        <v>51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5"/>
        <v>0.01</v>
      </c>
      <c r="P3929">
        <f t="shared" si="248"/>
        <v>32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5"/>
        <v>0.13020000000000001</v>
      </c>
      <c r="P3930">
        <f t="shared" si="248"/>
        <v>53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5"/>
        <v>2.265E-2</v>
      </c>
      <c r="P3931">
        <f t="shared" si="248"/>
        <v>37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5"/>
        <v>0</v>
      </c>
      <c r="P3932">
        <f t="shared" si="248"/>
        <v>81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5"/>
        <v>0</v>
      </c>
      <c r="P3933">
        <f t="shared" si="248"/>
        <v>20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5"/>
        <v>8.3333333333333331E-5</v>
      </c>
      <c r="P3934">
        <f t="shared" si="248"/>
        <v>88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5"/>
        <v>0.15742857142857142</v>
      </c>
      <c r="P3935">
        <f t="shared" si="248"/>
        <v>53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5"/>
        <v>0.11</v>
      </c>
      <c r="P3936">
        <f t="shared" si="248"/>
        <v>40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5"/>
        <v>0.43833333333333335</v>
      </c>
      <c r="P3937">
        <f t="shared" si="248"/>
        <v>145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5"/>
        <v>0</v>
      </c>
      <c r="P3938">
        <f t="shared" si="248"/>
        <v>23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5"/>
        <v>0.86135181975736563</v>
      </c>
      <c r="P3939">
        <f t="shared" si="248"/>
        <v>64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5"/>
        <v>0.12196620583717357</v>
      </c>
      <c r="P3940">
        <f t="shared" si="248"/>
        <v>62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5"/>
        <v>1E-3</v>
      </c>
      <c r="P3941">
        <f t="shared" si="248"/>
        <v>66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5"/>
        <v>2.2000000000000001E-3</v>
      </c>
      <c r="P3942">
        <f t="shared" si="248"/>
        <v>73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5"/>
        <v>9.0909090909090905E-3</v>
      </c>
      <c r="P3943">
        <f t="shared" si="248"/>
        <v>100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5"/>
        <v>0</v>
      </c>
      <c r="P3944">
        <f t="shared" si="248"/>
        <v>62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5"/>
        <v>0.35639999999999999</v>
      </c>
      <c r="P3945">
        <f t="shared" si="248"/>
        <v>62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5"/>
        <v>0</v>
      </c>
      <c r="P3946">
        <f t="shared" si="248"/>
        <v>59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5"/>
        <v>2.5000000000000001E-3</v>
      </c>
      <c r="P3947">
        <f t="shared" si="248"/>
        <v>45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5"/>
        <v>3.2500000000000001E-2</v>
      </c>
      <c r="P3948">
        <f t="shared" si="248"/>
        <v>42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5"/>
        <v>3.3666666666666664E-2</v>
      </c>
      <c r="P3949">
        <f t="shared" si="248"/>
        <v>59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5"/>
        <v>0</v>
      </c>
      <c r="P3950">
        <f t="shared" si="248"/>
        <v>200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5"/>
        <v>0.15770000000000001</v>
      </c>
      <c r="P3951">
        <f t="shared" si="248"/>
        <v>84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5"/>
        <v>6.2500000000000003E-3</v>
      </c>
      <c r="P3952">
        <f t="shared" si="248"/>
        <v>57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5"/>
        <v>5.0000000000000004E-6</v>
      </c>
      <c r="P3953">
        <f t="shared" si="248"/>
        <v>58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5"/>
        <v>9.6153846153846159E-4</v>
      </c>
      <c r="P3954">
        <f t="shared" si="248"/>
        <v>187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5"/>
        <v>0</v>
      </c>
      <c r="P3955">
        <f t="shared" si="248"/>
        <v>74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5"/>
        <v>0</v>
      </c>
      <c r="P3956">
        <f t="shared" si="248"/>
        <v>31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5"/>
        <v>0.24285714285714285</v>
      </c>
      <c r="P3957">
        <f t="shared" si="248"/>
        <v>63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5"/>
        <v>0</v>
      </c>
      <c r="P3958">
        <f t="shared" si="248"/>
        <v>121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5"/>
        <v>2.5000000000000001E-4</v>
      </c>
      <c r="P3959">
        <f t="shared" si="248"/>
        <v>40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5"/>
        <v>0.32050000000000001</v>
      </c>
      <c r="P3960">
        <f t="shared" si="248"/>
        <v>72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5"/>
        <v>0.24333333333333335</v>
      </c>
      <c r="P3961">
        <f t="shared" si="248"/>
        <v>41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5"/>
        <v>1.4999999999999999E-2</v>
      </c>
      <c r="P3962">
        <f t="shared" si="248"/>
        <v>63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5"/>
        <v>4.1999999999999997E-3</v>
      </c>
      <c r="P3963">
        <f t="shared" si="248"/>
        <v>34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5"/>
        <v>3.214285714285714E-2</v>
      </c>
      <c r="P3964">
        <f t="shared" si="248"/>
        <v>39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5"/>
        <v>0</v>
      </c>
      <c r="P3965">
        <f t="shared" si="248"/>
        <v>156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5"/>
        <v>6.3E-2</v>
      </c>
      <c r="P3966">
        <f t="shared" si="248"/>
        <v>43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5"/>
        <v>0.14249999999999999</v>
      </c>
      <c r="P3967">
        <f t="shared" si="248"/>
        <v>15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5"/>
        <v>6.0000000000000001E-3</v>
      </c>
      <c r="P3968">
        <f t="shared" si="248"/>
        <v>84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5"/>
        <v>0.2411764705882353</v>
      </c>
      <c r="P3969">
        <f t="shared" si="248"/>
        <v>140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5"/>
        <v>0.10539999999999999</v>
      </c>
      <c r="P3970">
        <f t="shared" si="248"/>
        <v>81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9">E3971/D3971</f>
        <v>7.4690265486725665E-2</v>
      </c>
      <c r="P3971">
        <f t="shared" si="248"/>
        <v>54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9"/>
        <v>7.3333333333333334E-4</v>
      </c>
      <c r="P3972">
        <f t="shared" si="248"/>
        <v>31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9"/>
        <v>9.7142857142857135E-3</v>
      </c>
      <c r="P3973">
        <f t="shared" si="248"/>
        <v>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9"/>
        <v>0.21099999999999999</v>
      </c>
      <c r="P3974">
        <f t="shared" si="248"/>
        <v>27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9"/>
        <v>0.78100000000000003</v>
      </c>
      <c r="P3975">
        <f t="shared" si="248"/>
        <v>111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9"/>
        <v>0.32</v>
      </c>
      <c r="P3976">
        <f t="shared" ref="P3976:P4039" si="252">ROUND(E3715/L3715, 0)</f>
        <v>107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9"/>
        <v>0</v>
      </c>
      <c r="P3977">
        <f t="shared" si="252"/>
        <v>106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9"/>
        <v>0.47692307692307695</v>
      </c>
      <c r="P3978">
        <f t="shared" si="252"/>
        <v>133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9"/>
        <v>1.4500000000000001E-2</v>
      </c>
      <c r="P3979">
        <f t="shared" si="252"/>
        <v>52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9"/>
        <v>0.107</v>
      </c>
      <c r="P3980">
        <f t="shared" si="252"/>
        <v>310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9"/>
        <v>1.8333333333333333E-2</v>
      </c>
      <c r="P3981">
        <f t="shared" si="252"/>
        <v>26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9"/>
        <v>0.18</v>
      </c>
      <c r="P3982">
        <f t="shared" si="252"/>
        <v>105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9"/>
        <v>4.0833333333333333E-2</v>
      </c>
      <c r="P3983">
        <f t="shared" si="252"/>
        <v>86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9"/>
        <v>0.2</v>
      </c>
      <c r="P3984">
        <f t="shared" si="252"/>
        <v>115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9"/>
        <v>0.34802513464991025</v>
      </c>
      <c r="P3985">
        <f t="shared" si="252"/>
        <v>48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9"/>
        <v>6.3333333333333339E-2</v>
      </c>
      <c r="P3986">
        <f t="shared" si="252"/>
        <v>73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9"/>
        <v>0.32050000000000001</v>
      </c>
      <c r="P3987">
        <f t="shared" si="252"/>
        <v>50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9"/>
        <v>9.7600000000000006E-2</v>
      </c>
      <c r="P3988">
        <f t="shared" si="252"/>
        <v>25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9"/>
        <v>0.3775</v>
      </c>
      <c r="P3989">
        <f t="shared" si="252"/>
        <v>63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9"/>
        <v>2.1333333333333333E-2</v>
      </c>
      <c r="P3990">
        <f t="shared" si="252"/>
        <v>61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9"/>
        <v>0</v>
      </c>
      <c r="P3991">
        <f t="shared" si="252"/>
        <v>60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9"/>
        <v>4.1818181818181817E-2</v>
      </c>
      <c r="P3992">
        <f t="shared" si="252"/>
        <v>72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9"/>
        <v>0.2</v>
      </c>
      <c r="P3993">
        <f t="shared" si="252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9"/>
        <v>5.4100000000000002E-2</v>
      </c>
      <c r="P3994">
        <f t="shared" si="252"/>
        <v>52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9"/>
        <v>6.0000000000000002E-5</v>
      </c>
      <c r="P3995">
        <f t="shared" si="252"/>
        <v>33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9"/>
        <v>2.5000000000000001E-3</v>
      </c>
      <c r="P3996" t="e">
        <f t="shared" si="252"/>
        <v>#DIV/0!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9"/>
        <v>0.35</v>
      </c>
      <c r="P3997">
        <f t="shared" si="252"/>
        <v>61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9"/>
        <v>0.16566666666666666</v>
      </c>
      <c r="P3998">
        <f t="shared" si="252"/>
        <v>10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9"/>
        <v>0</v>
      </c>
      <c r="P3999">
        <f t="shared" si="252"/>
        <v>10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9"/>
        <v>0.57199999999999995</v>
      </c>
      <c r="P4000">
        <f t="shared" si="252"/>
        <v>38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9"/>
        <v>0.16514285714285715</v>
      </c>
      <c r="P4001">
        <f t="shared" si="252"/>
        <v>45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9"/>
        <v>1.25E-3</v>
      </c>
      <c r="P4002">
        <f t="shared" si="252"/>
        <v>101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9"/>
        <v>0.3775</v>
      </c>
      <c r="P4003">
        <f t="shared" si="252"/>
        <v>26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9"/>
        <v>1.84E-2</v>
      </c>
      <c r="P4004" t="e">
        <f t="shared" si="252"/>
        <v>#DIV/0!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9"/>
        <v>0.10050000000000001</v>
      </c>
      <c r="P4005">
        <f t="shared" si="252"/>
        <v>25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9"/>
        <v>2E-3</v>
      </c>
      <c r="P4006" t="e">
        <f t="shared" si="252"/>
        <v>#DIV/0!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9"/>
        <v>1.3333333333333334E-2</v>
      </c>
      <c r="P4007" t="e">
        <f t="shared" si="252"/>
        <v>#DIV/0!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9"/>
        <v>6.666666666666667E-5</v>
      </c>
      <c r="P4008">
        <f t="shared" si="252"/>
        <v>10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9"/>
        <v>2.5000000000000001E-3</v>
      </c>
      <c r="P4009">
        <f t="shared" si="252"/>
        <v>202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9"/>
        <v>0.06</v>
      </c>
      <c r="P4010">
        <f t="shared" si="252"/>
        <v>25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9"/>
        <v>3.8860103626943004E-2</v>
      </c>
      <c r="P4011">
        <f t="shared" si="252"/>
        <v>100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9"/>
        <v>0.24194444444444443</v>
      </c>
      <c r="P4012">
        <f t="shared" si="252"/>
        <v>75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9"/>
        <v>7.5999999999999998E-2</v>
      </c>
      <c r="P4013">
        <f t="shared" si="252"/>
        <v>215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9"/>
        <v>0</v>
      </c>
      <c r="P4014">
        <f t="shared" si="252"/>
        <v>121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9"/>
        <v>1.2999999999999999E-2</v>
      </c>
      <c r="P4015">
        <f t="shared" si="252"/>
        <v>38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9"/>
        <v>0</v>
      </c>
      <c r="P4016">
        <f t="shared" si="252"/>
        <v>172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9"/>
        <v>1.4285714285714287E-4</v>
      </c>
      <c r="P4017">
        <f t="shared" si="252"/>
        <v>111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9"/>
        <v>0.14000000000000001</v>
      </c>
      <c r="P4018">
        <f t="shared" si="252"/>
        <v>25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9"/>
        <v>1.0500000000000001E-2</v>
      </c>
      <c r="P4019">
        <f t="shared" si="252"/>
        <v>268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9"/>
        <v>8.666666666666667E-2</v>
      </c>
      <c r="P4020">
        <f t="shared" si="252"/>
        <v>76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9"/>
        <v>8.2857142857142851E-3</v>
      </c>
      <c r="P4021">
        <f t="shared" si="252"/>
        <v>59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9"/>
        <v>0.16666666666666666</v>
      </c>
      <c r="P4022">
        <f t="shared" si="252"/>
        <v>50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9"/>
        <v>8.3333333333333332E-3</v>
      </c>
      <c r="P4023">
        <f t="shared" si="252"/>
        <v>56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9"/>
        <v>0.69561111111111107</v>
      </c>
      <c r="P4024">
        <f t="shared" si="252"/>
        <v>167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9"/>
        <v>0</v>
      </c>
      <c r="P4025">
        <f t="shared" si="252"/>
        <v>47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9"/>
        <v>1.2500000000000001E-2</v>
      </c>
      <c r="P4026">
        <f t="shared" si="252"/>
        <v>65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9"/>
        <v>0.05</v>
      </c>
      <c r="P4027">
        <f t="shared" si="252"/>
        <v>56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9"/>
        <v>0</v>
      </c>
      <c r="P4028">
        <f t="shared" si="252"/>
        <v>74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9"/>
        <v>7.166666666666667E-2</v>
      </c>
      <c r="P4029">
        <f t="shared" si="252"/>
        <v>107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9"/>
        <v>0.28050000000000003</v>
      </c>
      <c r="P4030">
        <f t="shared" si="252"/>
        <v>42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9"/>
        <v>0</v>
      </c>
      <c r="P4031">
        <f t="shared" si="252"/>
        <v>74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9"/>
        <v>0.16</v>
      </c>
      <c r="P4032">
        <f t="shared" si="252"/>
        <v>73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9"/>
        <v>0</v>
      </c>
      <c r="P4033">
        <f t="shared" si="252"/>
        <v>100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9"/>
        <v>6.8287037037037035E-2</v>
      </c>
      <c r="P4034">
        <f t="shared" si="252"/>
        <v>38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3">E4035/D4035</f>
        <v>0.25698702928870293</v>
      </c>
      <c r="P4035">
        <f t="shared" si="252"/>
        <v>167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3"/>
        <v>1.4814814814814815E-2</v>
      </c>
      <c r="P4036">
        <f t="shared" si="252"/>
        <v>95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3"/>
        <v>0.36849999999999999</v>
      </c>
      <c r="P4037">
        <f t="shared" si="252"/>
        <v>100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3"/>
        <v>0.47049999999999997</v>
      </c>
      <c r="P4038">
        <f t="shared" si="252"/>
        <v>143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3"/>
        <v>0.11428571428571428</v>
      </c>
      <c r="P4039">
        <f t="shared" si="252"/>
        <v>91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3"/>
        <v>0.12039999999999999</v>
      </c>
      <c r="P4040">
        <f t="shared" ref="P4040:P4103" si="256">ROUND(E3779/L3779, 0)</f>
        <v>49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3"/>
        <v>0.6</v>
      </c>
      <c r="P4041">
        <f t="shared" si="256"/>
        <v>70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3"/>
        <v>0.3125</v>
      </c>
      <c r="P4042">
        <f t="shared" si="256"/>
        <v>136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3"/>
        <v>4.1999999999999997E-3</v>
      </c>
      <c r="P4043">
        <f t="shared" si="256"/>
        <v>100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3"/>
        <v>2.0999999999999999E-3</v>
      </c>
      <c r="P4044">
        <f t="shared" si="256"/>
        <v>95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3"/>
        <v>0</v>
      </c>
      <c r="P4045">
        <f t="shared" si="256"/>
        <v>75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3"/>
        <v>0.375</v>
      </c>
      <c r="P4046">
        <f t="shared" si="256"/>
        <v>64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3"/>
        <v>2.0000000000000001E-4</v>
      </c>
      <c r="P4047">
        <f t="shared" si="256"/>
        <v>115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3"/>
        <v>8.2142857142857142E-2</v>
      </c>
      <c r="P4048">
        <f t="shared" si="256"/>
        <v>101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3"/>
        <v>2.1999999999999999E-2</v>
      </c>
      <c r="P4049">
        <f t="shared" si="256"/>
        <v>94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3"/>
        <v>0.17652941176470588</v>
      </c>
      <c r="P4050">
        <f t="shared" si="256"/>
        <v>35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3"/>
        <v>8.0000000000000004E-4</v>
      </c>
      <c r="P4051">
        <f t="shared" si="256"/>
        <v>500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3"/>
        <v>6.6666666666666664E-4</v>
      </c>
      <c r="P4052">
        <f t="shared" si="256"/>
        <v>29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3"/>
        <v>0</v>
      </c>
      <c r="P4053" t="e">
        <f t="shared" si="256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3"/>
        <v>0.37533333333333335</v>
      </c>
      <c r="P4054" t="e">
        <f t="shared" si="256"/>
        <v>#DIV/0!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3"/>
        <v>0.22</v>
      </c>
      <c r="P4055">
        <f t="shared" si="256"/>
        <v>18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3"/>
        <v>0</v>
      </c>
      <c r="P4056">
        <f t="shared" si="256"/>
        <v>174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3"/>
        <v>0.1762</v>
      </c>
      <c r="P4057">
        <f t="shared" si="256"/>
        <v>50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3"/>
        <v>0.53</v>
      </c>
      <c r="P4058">
        <f t="shared" si="256"/>
        <v>5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3"/>
        <v>0.22142857142857142</v>
      </c>
      <c r="P4059">
        <f t="shared" si="256"/>
        <v>1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3"/>
        <v>2.5333333333333333E-2</v>
      </c>
      <c r="P4060">
        <f t="shared" si="256"/>
        <v>145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3"/>
        <v>2.5000000000000001E-2</v>
      </c>
      <c r="P4061">
        <f t="shared" si="256"/>
        <v>205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3"/>
        <v>2.8500000000000001E-2</v>
      </c>
      <c r="P4062">
        <f t="shared" si="256"/>
        <v>101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3"/>
        <v>0</v>
      </c>
      <c r="P4063">
        <f t="shared" si="256"/>
        <v>55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3"/>
        <v>2.4500000000000001E-2</v>
      </c>
      <c r="P4064">
        <f t="shared" si="256"/>
        <v>47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3"/>
        <v>1.4210526315789474E-2</v>
      </c>
      <c r="P4065" t="e">
        <f t="shared" si="256"/>
        <v>#DIV/0!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3"/>
        <v>0.1925</v>
      </c>
      <c r="P4066">
        <f t="shared" si="256"/>
        <v>59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3"/>
        <v>6.7499999999999999E-3</v>
      </c>
      <c r="P4067" t="e">
        <f t="shared" si="256"/>
        <v>#DIV/0!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3"/>
        <v>1.6666666666666668E-3</v>
      </c>
      <c r="P4068">
        <f t="shared" si="256"/>
        <v>2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3"/>
        <v>0.60899999999999999</v>
      </c>
      <c r="P4069">
        <f t="shared" si="256"/>
        <v>5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3"/>
        <v>0.01</v>
      </c>
      <c r="P4070">
        <f t="shared" si="256"/>
        <v>51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3"/>
        <v>0.34399999999999997</v>
      </c>
      <c r="P4071">
        <f t="shared" si="256"/>
        <v>42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3"/>
        <v>0.16500000000000001</v>
      </c>
      <c r="P4072">
        <f t="shared" si="256"/>
        <v>53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3"/>
        <v>0</v>
      </c>
      <c r="P4073">
        <f t="shared" si="256"/>
        <v>70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3"/>
        <v>4.0000000000000001E-3</v>
      </c>
      <c r="P4074">
        <f t="shared" si="256"/>
        <v>43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3"/>
        <v>1.0571428571428572E-2</v>
      </c>
      <c r="P4075">
        <f t="shared" si="256"/>
        <v>199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3"/>
        <v>0.26727272727272727</v>
      </c>
      <c r="P4076">
        <f t="shared" si="256"/>
        <v>79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3"/>
        <v>0.28799999999999998</v>
      </c>
      <c r="P4077">
        <f t="shared" si="256"/>
        <v>62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3"/>
        <v>0</v>
      </c>
      <c r="P4078">
        <f t="shared" si="256"/>
        <v>50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3"/>
        <v>8.8999999999999996E-2</v>
      </c>
      <c r="P4079">
        <f t="shared" si="256"/>
        <v>48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3"/>
        <v>0</v>
      </c>
      <c r="P4080">
        <f t="shared" si="256"/>
        <v>107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3"/>
        <v>1.6666666666666668E-3</v>
      </c>
      <c r="P4081">
        <f t="shared" si="256"/>
        <v>57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3"/>
        <v>0</v>
      </c>
      <c r="P4082">
        <f t="shared" si="256"/>
        <v>41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3"/>
        <v>0.15737410071942445</v>
      </c>
      <c r="P4083">
        <f t="shared" si="256"/>
        <v>22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3"/>
        <v>0.02</v>
      </c>
      <c r="P4084">
        <f t="shared" si="256"/>
        <v>80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3"/>
        <v>0.21685714285714286</v>
      </c>
      <c r="P4085">
        <f t="shared" si="256"/>
        <v>72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3"/>
        <v>3.3333333333333335E-3</v>
      </c>
      <c r="P4086">
        <f t="shared" si="256"/>
        <v>65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3"/>
        <v>2.8571428571428571E-3</v>
      </c>
      <c r="P4087">
        <f t="shared" si="256"/>
        <v>39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3"/>
        <v>4.7E-2</v>
      </c>
      <c r="P4088">
        <f t="shared" si="256"/>
        <v>108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3"/>
        <v>0</v>
      </c>
      <c r="P4089">
        <f t="shared" si="256"/>
        <v>28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3"/>
        <v>0.108</v>
      </c>
      <c r="P4090">
        <f t="shared" si="256"/>
        <v>70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3"/>
        <v>4.8000000000000001E-2</v>
      </c>
      <c r="P4091">
        <f t="shared" si="256"/>
        <v>179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3"/>
        <v>3.2000000000000001E-2</v>
      </c>
      <c r="P4092">
        <f t="shared" si="256"/>
        <v>63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3"/>
        <v>0.1275</v>
      </c>
      <c r="P4093">
        <f t="shared" si="256"/>
        <v>75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3"/>
        <v>1.8181818181818181E-4</v>
      </c>
      <c r="P4094">
        <f t="shared" si="256"/>
        <v>59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3"/>
        <v>2.4E-2</v>
      </c>
      <c r="P4095">
        <f t="shared" si="256"/>
        <v>140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3"/>
        <v>0.36499999999999999</v>
      </c>
      <c r="P4096">
        <f t="shared" si="256"/>
        <v>70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3"/>
        <v>2.6666666666666668E-2</v>
      </c>
      <c r="P4097">
        <f t="shared" si="256"/>
        <v>57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3"/>
        <v>0.11428571428571428</v>
      </c>
      <c r="P4098">
        <f t="shared" si="256"/>
        <v>40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7">E4099/D4099</f>
        <v>0</v>
      </c>
      <c r="P4099">
        <f t="shared" si="256"/>
        <v>64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7"/>
        <v>0</v>
      </c>
      <c r="P4100">
        <f t="shared" si="256"/>
        <v>120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7"/>
        <v>1.1111111111111112E-2</v>
      </c>
      <c r="P4101">
        <f t="shared" si="256"/>
        <v>1008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7"/>
        <v>0</v>
      </c>
      <c r="P4102">
        <f t="shared" si="256"/>
        <v>63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7"/>
        <v>0</v>
      </c>
      <c r="P4103">
        <f t="shared" si="256"/>
        <v>22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7"/>
        <v>0.27400000000000002</v>
      </c>
      <c r="P4104">
        <f t="shared" ref="P4104:P4115" si="260">ROUND(E3843/L3843, 0)</f>
        <v>26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7"/>
        <v>0.1</v>
      </c>
      <c r="P4105">
        <f t="shared" si="260"/>
        <v>48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7"/>
        <v>0.21366666666666667</v>
      </c>
      <c r="P4106">
        <f t="shared" si="260"/>
        <v>56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7"/>
        <v>6.9696969696969702E-2</v>
      </c>
      <c r="P4107">
        <f t="shared" si="260"/>
        <v>81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7"/>
        <v>0.70599999999999996</v>
      </c>
      <c r="P4108">
        <f t="shared" si="260"/>
        <v>70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7"/>
        <v>2.0500000000000001E-2</v>
      </c>
      <c r="P4109">
        <f t="shared" si="260"/>
        <v>24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7"/>
        <v>1.9666666666666666E-2</v>
      </c>
      <c r="P4110">
        <f t="shared" si="260"/>
        <v>189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7"/>
        <v>0</v>
      </c>
      <c r="P4111">
        <f t="shared" si="260"/>
        <v>50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7"/>
        <v>0.28666666666666668</v>
      </c>
      <c r="P4112">
        <f t="shared" si="260"/>
        <v>75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7"/>
        <v>3.1333333333333331E-2</v>
      </c>
      <c r="P4113">
        <f t="shared" si="260"/>
        <v>10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7"/>
        <v>4.0000000000000002E-4</v>
      </c>
      <c r="P4114">
        <f t="shared" si="260"/>
        <v>36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7"/>
        <v>2E-3</v>
      </c>
      <c r="P4115">
        <f t="shared" si="260"/>
        <v>10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3" priority="4" operator="equal">
      <formula>"canceled"</formula>
    </cfRule>
    <cfRule type="cellIs" dxfId="2" priority="5" operator="equal">
      <formula>"live"</formula>
    </cfRule>
    <cfRule type="cellIs" dxfId="1" priority="6" operator="equal">
      <formula>"successful"</formula>
    </cfRule>
    <cfRule type="cellIs" dxfId="0" priority="7" operator="equal">
      <formula>"failed"</formula>
    </cfRule>
  </conditionalFormatting>
  <conditionalFormatting sqref="Q1:S1 O1:O1048576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5191A-B473-45C3-8E86-99E191B641E0}">
  <sheetPr codeName="Sheet1"/>
  <dimension ref="A1:F18"/>
  <sheetViews>
    <sheetView topLeftCell="A4"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8365</v>
      </c>
    </row>
    <row r="2" spans="1:6" x14ac:dyDescent="0.25">
      <c r="A2" s="6" t="s">
        <v>8368</v>
      </c>
      <c r="B2" t="s">
        <v>8365</v>
      </c>
    </row>
    <row r="4" spans="1:6" x14ac:dyDescent="0.25">
      <c r="A4" s="6" t="s">
        <v>8362</v>
      </c>
      <c r="B4" s="6" t="s">
        <v>8363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8369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2" t="s">
        <v>8370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2" t="s">
        <v>8371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2" t="s">
        <v>8372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2" t="s">
        <v>8373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2" t="s">
        <v>8374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2" t="s">
        <v>8375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2" t="s">
        <v>8376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2" t="s">
        <v>8377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2" t="s">
        <v>8378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2" t="s">
        <v>8379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2" t="s">
        <v>8380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2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B37D6-9DA1-4526-97CA-61D61A04A839}">
  <sheetPr codeName="Sheet3"/>
  <dimension ref="A1:K48"/>
  <sheetViews>
    <sheetView workbookViewId="0">
      <selection activeCell="O10" sqref="O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13.5703125" bestFit="1" customWidth="1"/>
    <col min="13" max="13" width="15.85546875" bestFit="1" customWidth="1"/>
    <col min="14" max="14" width="13.5703125" bestFit="1" customWidth="1"/>
    <col min="15" max="15" width="15.85546875" bestFit="1" customWidth="1"/>
    <col min="16" max="16" width="13.5703125" bestFit="1" customWidth="1"/>
    <col min="17" max="17" width="15.85546875" bestFit="1" customWidth="1"/>
    <col min="18" max="18" width="13.5703125" bestFit="1" customWidth="1"/>
    <col min="19" max="19" width="15.85546875" bestFit="1" customWidth="1"/>
    <col min="20" max="20" width="18.5703125" bestFit="1" customWidth="1"/>
    <col min="21" max="21" width="20.85546875" bestFit="1" customWidth="1"/>
  </cols>
  <sheetData>
    <row r="1" spans="1:11" x14ac:dyDescent="0.25">
      <c r="A1" s="6" t="s">
        <v>8223</v>
      </c>
      <c r="B1" t="s">
        <v>8365</v>
      </c>
    </row>
    <row r="3" spans="1:11" x14ac:dyDescent="0.25">
      <c r="A3" s="6" t="s">
        <v>8362</v>
      </c>
      <c r="B3" s="6" t="s">
        <v>8363</v>
      </c>
    </row>
    <row r="4" spans="1:11" x14ac:dyDescent="0.25">
      <c r="A4" s="6" t="s">
        <v>8360</v>
      </c>
      <c r="B4" t="s">
        <v>8310</v>
      </c>
      <c r="C4" t="s">
        <v>8336</v>
      </c>
      <c r="D4" t="s">
        <v>8333</v>
      </c>
      <c r="E4" t="s">
        <v>8331</v>
      </c>
      <c r="F4" t="s">
        <v>8325</v>
      </c>
      <c r="G4" t="s">
        <v>8338</v>
      </c>
      <c r="H4" t="s">
        <v>8322</v>
      </c>
      <c r="I4" t="s">
        <v>8319</v>
      </c>
      <c r="J4" t="s">
        <v>8317</v>
      </c>
      <c r="K4" t="s">
        <v>8361</v>
      </c>
    </row>
    <row r="5" spans="1:11" x14ac:dyDescent="0.25">
      <c r="A5" s="7" t="s">
        <v>8220</v>
      </c>
      <c r="B5" s="8">
        <v>40</v>
      </c>
      <c r="C5" s="8">
        <v>20</v>
      </c>
      <c r="D5" s="8"/>
      <c r="E5" s="8">
        <v>24</v>
      </c>
      <c r="F5" s="8">
        <v>20</v>
      </c>
      <c r="G5" s="8"/>
      <c r="H5" s="8">
        <v>30</v>
      </c>
      <c r="I5" s="8">
        <v>178</v>
      </c>
      <c r="J5" s="8">
        <v>37</v>
      </c>
      <c r="K5" s="8">
        <v>349</v>
      </c>
    </row>
    <row r="6" spans="1:11" x14ac:dyDescent="0.25">
      <c r="A6" s="9" t="s">
        <v>8248</v>
      </c>
      <c r="B6" s="8">
        <v>2</v>
      </c>
      <c r="C6" s="8">
        <v>1</v>
      </c>
      <c r="D6" s="8"/>
      <c r="E6" s="8"/>
      <c r="F6" s="8"/>
      <c r="G6" s="8"/>
      <c r="H6" s="8"/>
      <c r="I6" s="8">
        <v>9</v>
      </c>
      <c r="J6" s="8">
        <v>2</v>
      </c>
      <c r="K6" s="8">
        <v>14</v>
      </c>
    </row>
    <row r="7" spans="1:11" x14ac:dyDescent="0.25">
      <c r="A7" s="9" t="s">
        <v>8251</v>
      </c>
      <c r="B7" s="8">
        <v>3</v>
      </c>
      <c r="C7" s="8">
        <v>2</v>
      </c>
      <c r="D7" s="8"/>
      <c r="E7" s="8"/>
      <c r="F7" s="8"/>
      <c r="G7" s="8"/>
      <c r="H7" s="8">
        <v>1</v>
      </c>
      <c r="I7" s="8">
        <v>10</v>
      </c>
      <c r="J7" s="8">
        <v>1</v>
      </c>
      <c r="K7" s="8">
        <v>17</v>
      </c>
    </row>
    <row r="8" spans="1:11" x14ac:dyDescent="0.25">
      <c r="A8" s="9" t="s">
        <v>8257</v>
      </c>
      <c r="B8" s="8"/>
      <c r="C8" s="8"/>
      <c r="D8" s="8"/>
      <c r="E8" s="8"/>
      <c r="F8" s="8"/>
      <c r="G8" s="8"/>
      <c r="H8" s="8"/>
      <c r="I8" s="8">
        <v>3</v>
      </c>
      <c r="J8" s="8"/>
      <c r="K8" s="8">
        <v>3</v>
      </c>
    </row>
    <row r="9" spans="1:11" x14ac:dyDescent="0.25">
      <c r="A9" s="9" t="s">
        <v>8253</v>
      </c>
      <c r="B9" s="8">
        <v>1</v>
      </c>
      <c r="C9" s="8"/>
      <c r="D9" s="8"/>
      <c r="E9" s="8"/>
      <c r="F9" s="8"/>
      <c r="G9" s="8"/>
      <c r="H9" s="8">
        <v>1</v>
      </c>
      <c r="I9" s="8">
        <v>1</v>
      </c>
      <c r="J9" s="8">
        <v>1</v>
      </c>
      <c r="K9" s="8">
        <v>4</v>
      </c>
    </row>
    <row r="10" spans="1:11" x14ac:dyDescent="0.25">
      <c r="A10" s="9" t="s">
        <v>8249</v>
      </c>
      <c r="B10" s="8"/>
      <c r="C10" s="8">
        <v>1</v>
      </c>
      <c r="D10" s="8"/>
      <c r="E10" s="8">
        <v>1</v>
      </c>
      <c r="F10" s="8"/>
      <c r="G10" s="8"/>
      <c r="H10" s="8">
        <v>3</v>
      </c>
      <c r="I10" s="8">
        <v>13</v>
      </c>
      <c r="J10" s="8"/>
      <c r="K10" s="8">
        <v>18</v>
      </c>
    </row>
    <row r="11" spans="1:11" x14ac:dyDescent="0.25">
      <c r="A11" s="9" t="s">
        <v>8247</v>
      </c>
      <c r="B11" s="8">
        <v>2</v>
      </c>
      <c r="C11" s="8">
        <v>1</v>
      </c>
      <c r="D11" s="8"/>
      <c r="E11" s="8"/>
      <c r="F11" s="8">
        <v>1</v>
      </c>
      <c r="G11" s="8"/>
      <c r="H11" s="8">
        <v>3</v>
      </c>
      <c r="I11" s="8">
        <v>12</v>
      </c>
      <c r="J11" s="8">
        <v>6</v>
      </c>
      <c r="K11" s="8">
        <v>25</v>
      </c>
    </row>
    <row r="12" spans="1:11" x14ac:dyDescent="0.25">
      <c r="A12" s="9" t="s">
        <v>8252</v>
      </c>
      <c r="B12" s="8">
        <v>1</v>
      </c>
      <c r="C12" s="8"/>
      <c r="D12" s="8"/>
      <c r="E12" s="8"/>
      <c r="F12" s="8"/>
      <c r="G12" s="8"/>
      <c r="H12" s="8"/>
      <c r="I12" s="8"/>
      <c r="J12" s="8"/>
      <c r="K12" s="8">
        <v>1</v>
      </c>
    </row>
    <row r="13" spans="1:11" x14ac:dyDescent="0.25">
      <c r="A13" s="9" t="s">
        <v>8256</v>
      </c>
      <c r="B13" s="8"/>
      <c r="C13" s="8"/>
      <c r="D13" s="8"/>
      <c r="E13" s="8"/>
      <c r="F13" s="8"/>
      <c r="G13" s="8"/>
      <c r="H13" s="8"/>
      <c r="I13" s="8">
        <v>1</v>
      </c>
      <c r="J13" s="8"/>
      <c r="K13" s="8">
        <v>1</v>
      </c>
    </row>
    <row r="14" spans="1:11" x14ac:dyDescent="0.25">
      <c r="A14" s="9" t="s">
        <v>8250</v>
      </c>
      <c r="B14" s="8"/>
      <c r="C14" s="8"/>
      <c r="D14" s="8"/>
      <c r="E14" s="8"/>
      <c r="F14" s="8"/>
      <c r="G14" s="8"/>
      <c r="H14" s="8"/>
      <c r="I14" s="8">
        <v>3</v>
      </c>
      <c r="J14" s="8">
        <v>1</v>
      </c>
      <c r="K14" s="8">
        <v>4</v>
      </c>
    </row>
    <row r="15" spans="1:11" x14ac:dyDescent="0.25">
      <c r="A15" s="9" t="s">
        <v>8255</v>
      </c>
      <c r="B15" s="8"/>
      <c r="C15" s="8"/>
      <c r="D15" s="8"/>
      <c r="E15" s="8"/>
      <c r="F15" s="8"/>
      <c r="G15" s="8"/>
      <c r="H15" s="8"/>
      <c r="I15" s="8">
        <v>5</v>
      </c>
      <c r="J15" s="8"/>
      <c r="K15" s="8">
        <v>5</v>
      </c>
    </row>
    <row r="16" spans="1:11" x14ac:dyDescent="0.25">
      <c r="A16" s="9" t="s">
        <v>8246</v>
      </c>
      <c r="B16" s="8">
        <v>31</v>
      </c>
      <c r="C16" s="8">
        <v>15</v>
      </c>
      <c r="D16" s="8"/>
      <c r="E16" s="8">
        <v>23</v>
      </c>
      <c r="F16" s="8">
        <v>19</v>
      </c>
      <c r="G16" s="8"/>
      <c r="H16" s="8">
        <v>22</v>
      </c>
      <c r="I16" s="8">
        <v>121</v>
      </c>
      <c r="J16" s="8">
        <v>26</v>
      </c>
      <c r="K16" s="8">
        <v>257</v>
      </c>
    </row>
    <row r="17" spans="1:11" x14ac:dyDescent="0.25">
      <c r="A17" s="7" t="s">
        <v>8221</v>
      </c>
      <c r="B17" s="8">
        <v>180</v>
      </c>
      <c r="C17" s="8">
        <v>140</v>
      </c>
      <c r="D17" s="8">
        <v>140</v>
      </c>
      <c r="E17" s="8"/>
      <c r="F17" s="8">
        <v>120</v>
      </c>
      <c r="G17" s="8">
        <v>117</v>
      </c>
      <c r="H17" s="8">
        <v>127</v>
      </c>
      <c r="I17" s="8">
        <v>213</v>
      </c>
      <c r="J17" s="8">
        <v>493</v>
      </c>
      <c r="K17" s="8">
        <v>1530</v>
      </c>
    </row>
    <row r="18" spans="1:11" x14ac:dyDescent="0.25">
      <c r="A18" s="9" t="s">
        <v>8248</v>
      </c>
      <c r="B18" s="8">
        <v>6</v>
      </c>
      <c r="C18" s="8">
        <v>3</v>
      </c>
      <c r="D18" s="8">
        <v>7</v>
      </c>
      <c r="E18" s="8"/>
      <c r="F18" s="8"/>
      <c r="G18" s="8">
        <v>3</v>
      </c>
      <c r="H18" s="8">
        <v>5</v>
      </c>
      <c r="I18" s="8">
        <v>4</v>
      </c>
      <c r="J18" s="8">
        <v>13</v>
      </c>
      <c r="K18" s="8">
        <v>41</v>
      </c>
    </row>
    <row r="19" spans="1:11" x14ac:dyDescent="0.25">
      <c r="A19" s="9" t="s">
        <v>8251</v>
      </c>
      <c r="B19" s="8">
        <v>7</v>
      </c>
      <c r="C19" s="8">
        <v>8</v>
      </c>
      <c r="D19" s="8">
        <v>7</v>
      </c>
      <c r="E19" s="8"/>
      <c r="F19" s="8">
        <v>1</v>
      </c>
      <c r="G19" s="8">
        <v>7</v>
      </c>
      <c r="H19" s="8">
        <v>5</v>
      </c>
      <c r="I19" s="8">
        <v>14</v>
      </c>
      <c r="J19" s="8">
        <v>15</v>
      </c>
      <c r="K19" s="8">
        <v>64</v>
      </c>
    </row>
    <row r="20" spans="1:11" x14ac:dyDescent="0.25">
      <c r="A20" s="9" t="s">
        <v>8257</v>
      </c>
      <c r="B20" s="8"/>
      <c r="C20" s="8"/>
      <c r="D20" s="8">
        <v>1</v>
      </c>
      <c r="E20" s="8"/>
      <c r="F20" s="8"/>
      <c r="G20" s="8">
        <v>1</v>
      </c>
      <c r="H20" s="8"/>
      <c r="I20" s="8"/>
      <c r="J20" s="8"/>
      <c r="K20" s="8">
        <v>2</v>
      </c>
    </row>
    <row r="21" spans="1:11" x14ac:dyDescent="0.25">
      <c r="A21" s="9" t="s">
        <v>8253</v>
      </c>
      <c r="B21" s="8"/>
      <c r="C21" s="8">
        <v>1</v>
      </c>
      <c r="D21" s="8"/>
      <c r="E21" s="8"/>
      <c r="F21" s="8"/>
      <c r="G21" s="8"/>
      <c r="H21" s="8">
        <v>2</v>
      </c>
      <c r="I21" s="8">
        <v>1</v>
      </c>
      <c r="J21" s="8">
        <v>2</v>
      </c>
      <c r="K21" s="8">
        <v>6</v>
      </c>
    </row>
    <row r="22" spans="1:11" x14ac:dyDescent="0.25">
      <c r="A22" s="9" t="s">
        <v>8249</v>
      </c>
      <c r="B22" s="8">
        <v>4</v>
      </c>
      <c r="C22" s="8">
        <v>3</v>
      </c>
      <c r="D22" s="8">
        <v>9</v>
      </c>
      <c r="E22" s="8"/>
      <c r="F22" s="8">
        <v>2</v>
      </c>
      <c r="G22" s="8">
        <v>6</v>
      </c>
      <c r="H22" s="8">
        <v>17</v>
      </c>
      <c r="I22" s="8">
        <v>30</v>
      </c>
      <c r="J22" s="8">
        <v>15</v>
      </c>
      <c r="K22" s="8">
        <v>86</v>
      </c>
    </row>
    <row r="23" spans="1:11" x14ac:dyDescent="0.25">
      <c r="A23" s="9" t="s">
        <v>8247</v>
      </c>
      <c r="B23" s="8">
        <v>30</v>
      </c>
      <c r="C23" s="8">
        <v>8</v>
      </c>
      <c r="D23" s="8">
        <v>17</v>
      </c>
      <c r="E23" s="8"/>
      <c r="F23" s="8">
        <v>7</v>
      </c>
      <c r="G23" s="8">
        <v>27</v>
      </c>
      <c r="H23" s="8">
        <v>8</v>
      </c>
      <c r="I23" s="8">
        <v>19</v>
      </c>
      <c r="J23" s="8">
        <v>89</v>
      </c>
      <c r="K23" s="8">
        <v>205</v>
      </c>
    </row>
    <row r="24" spans="1:11" x14ac:dyDescent="0.25">
      <c r="A24" s="9" t="s">
        <v>8252</v>
      </c>
      <c r="B24" s="8"/>
      <c r="C24" s="8"/>
      <c r="D24" s="8"/>
      <c r="E24" s="8"/>
      <c r="F24" s="8"/>
      <c r="G24" s="8">
        <v>1</v>
      </c>
      <c r="H24" s="8"/>
      <c r="I24" s="8">
        <v>1</v>
      </c>
      <c r="J24" s="8"/>
      <c r="K24" s="8">
        <v>2</v>
      </c>
    </row>
    <row r="25" spans="1:11" x14ac:dyDescent="0.25">
      <c r="A25" s="9" t="s">
        <v>8256</v>
      </c>
      <c r="B25" s="8"/>
      <c r="C25" s="8"/>
      <c r="D25" s="8">
        <v>1</v>
      </c>
      <c r="E25" s="8"/>
      <c r="F25" s="8"/>
      <c r="G25" s="8"/>
      <c r="H25" s="8">
        <v>1</v>
      </c>
      <c r="I25" s="8">
        <v>2</v>
      </c>
      <c r="J25" s="8">
        <v>4</v>
      </c>
      <c r="K25" s="8">
        <v>8</v>
      </c>
    </row>
    <row r="26" spans="1:11" x14ac:dyDescent="0.25">
      <c r="A26" s="9" t="s">
        <v>8254</v>
      </c>
      <c r="B26" s="8">
        <v>1</v>
      </c>
      <c r="C26" s="8">
        <v>1</v>
      </c>
      <c r="D26" s="8">
        <v>2</v>
      </c>
      <c r="E26" s="8"/>
      <c r="F26" s="8"/>
      <c r="G26" s="8"/>
      <c r="H26" s="8"/>
      <c r="I26" s="8"/>
      <c r="J26" s="8">
        <v>1</v>
      </c>
      <c r="K26" s="8">
        <v>5</v>
      </c>
    </row>
    <row r="27" spans="1:11" x14ac:dyDescent="0.25">
      <c r="A27" s="9" t="s">
        <v>8250</v>
      </c>
      <c r="B27" s="8"/>
      <c r="C27" s="8"/>
      <c r="D27" s="8"/>
      <c r="E27" s="8"/>
      <c r="F27" s="8"/>
      <c r="G27" s="8"/>
      <c r="H27" s="8">
        <v>1</v>
      </c>
      <c r="I27" s="8">
        <v>2</v>
      </c>
      <c r="J27" s="8">
        <v>2</v>
      </c>
      <c r="K27" s="8">
        <v>5</v>
      </c>
    </row>
    <row r="28" spans="1:11" x14ac:dyDescent="0.25">
      <c r="A28" s="9" t="s">
        <v>8255</v>
      </c>
      <c r="B28" s="8">
        <v>2</v>
      </c>
      <c r="C28" s="8">
        <v>1</v>
      </c>
      <c r="D28" s="8"/>
      <c r="E28" s="8"/>
      <c r="F28" s="8"/>
      <c r="G28" s="8"/>
      <c r="H28" s="8">
        <v>1</v>
      </c>
      <c r="I28" s="8">
        <v>2</v>
      </c>
      <c r="J28" s="8">
        <v>3</v>
      </c>
      <c r="K28" s="8">
        <v>9</v>
      </c>
    </row>
    <row r="29" spans="1:11" x14ac:dyDescent="0.25">
      <c r="A29" s="9" t="s">
        <v>8246</v>
      </c>
      <c r="B29" s="8">
        <v>130</v>
      </c>
      <c r="C29" s="8">
        <v>115</v>
      </c>
      <c r="D29" s="8">
        <v>96</v>
      </c>
      <c r="E29" s="8"/>
      <c r="F29" s="8">
        <v>110</v>
      </c>
      <c r="G29" s="8">
        <v>72</v>
      </c>
      <c r="H29" s="8">
        <v>87</v>
      </c>
      <c r="I29" s="8">
        <v>138</v>
      </c>
      <c r="J29" s="8">
        <v>349</v>
      </c>
      <c r="K29" s="8">
        <v>1097</v>
      </c>
    </row>
    <row r="30" spans="1:11" x14ac:dyDescent="0.25">
      <c r="A30" s="7" t="s">
        <v>8222</v>
      </c>
      <c r="B30" s="8"/>
      <c r="C30" s="8">
        <v>6</v>
      </c>
      <c r="D30" s="8"/>
      <c r="E30" s="8"/>
      <c r="F30" s="8">
        <v>20</v>
      </c>
      <c r="G30" s="8"/>
      <c r="H30" s="8"/>
      <c r="I30" s="8"/>
      <c r="J30" s="8">
        <v>24</v>
      </c>
      <c r="K30" s="8">
        <v>50</v>
      </c>
    </row>
    <row r="31" spans="1:11" x14ac:dyDescent="0.25">
      <c r="A31" s="9" t="s">
        <v>8251</v>
      </c>
      <c r="B31" s="8"/>
      <c r="C31" s="8"/>
      <c r="D31" s="8"/>
      <c r="E31" s="8"/>
      <c r="F31" s="8">
        <v>1</v>
      </c>
      <c r="G31" s="8"/>
      <c r="H31" s="8"/>
      <c r="I31" s="8"/>
      <c r="J31" s="8"/>
      <c r="K31" s="8">
        <v>1</v>
      </c>
    </row>
    <row r="32" spans="1:11" x14ac:dyDescent="0.25">
      <c r="A32" s="9" t="s">
        <v>8249</v>
      </c>
      <c r="B32" s="8"/>
      <c r="C32" s="8">
        <v>1</v>
      </c>
      <c r="D32" s="8"/>
      <c r="E32" s="8"/>
      <c r="F32" s="8">
        <v>1</v>
      </c>
      <c r="G32" s="8"/>
      <c r="H32" s="8"/>
      <c r="I32" s="8"/>
      <c r="J32" s="8">
        <v>3</v>
      </c>
      <c r="K32" s="8">
        <v>5</v>
      </c>
    </row>
    <row r="33" spans="1:11" x14ac:dyDescent="0.25">
      <c r="A33" s="9" t="s">
        <v>8247</v>
      </c>
      <c r="B33" s="8"/>
      <c r="C33" s="8">
        <v>1</v>
      </c>
      <c r="D33" s="8"/>
      <c r="E33" s="8"/>
      <c r="F33" s="8">
        <v>1</v>
      </c>
      <c r="G33" s="8"/>
      <c r="H33" s="8"/>
      <c r="I33" s="8"/>
      <c r="J33" s="8">
        <v>6</v>
      </c>
      <c r="K33" s="8">
        <v>8</v>
      </c>
    </row>
    <row r="34" spans="1:11" x14ac:dyDescent="0.25">
      <c r="A34" s="9" t="s">
        <v>8256</v>
      </c>
      <c r="B34" s="8"/>
      <c r="C34" s="8"/>
      <c r="D34" s="8"/>
      <c r="E34" s="8"/>
      <c r="F34" s="8"/>
      <c r="G34" s="8"/>
      <c r="H34" s="8"/>
      <c r="I34" s="8"/>
      <c r="J34" s="8">
        <v>3</v>
      </c>
      <c r="K34" s="8">
        <v>3</v>
      </c>
    </row>
    <row r="35" spans="1:11" x14ac:dyDescent="0.25">
      <c r="A35" s="9" t="s">
        <v>8246</v>
      </c>
      <c r="B35" s="8"/>
      <c r="C35" s="8">
        <v>4</v>
      </c>
      <c r="D35" s="8"/>
      <c r="E35" s="8"/>
      <c r="F35" s="8">
        <v>17</v>
      </c>
      <c r="G35" s="8"/>
      <c r="H35" s="8"/>
      <c r="I35" s="8"/>
      <c r="J35" s="8">
        <v>12</v>
      </c>
      <c r="K35" s="8">
        <v>33</v>
      </c>
    </row>
    <row r="36" spans="1:11" x14ac:dyDescent="0.25">
      <c r="A36" s="7" t="s">
        <v>8219</v>
      </c>
      <c r="B36" s="8">
        <v>300</v>
      </c>
      <c r="C36" s="8">
        <v>34</v>
      </c>
      <c r="D36" s="8">
        <v>80</v>
      </c>
      <c r="E36" s="8"/>
      <c r="F36" s="8">
        <v>540</v>
      </c>
      <c r="G36" s="8">
        <v>103</v>
      </c>
      <c r="H36" s="8">
        <v>80</v>
      </c>
      <c r="I36" s="8">
        <v>209</v>
      </c>
      <c r="J36" s="8">
        <v>839</v>
      </c>
      <c r="K36" s="8">
        <v>2185</v>
      </c>
    </row>
    <row r="37" spans="1:11" x14ac:dyDescent="0.25">
      <c r="A37" s="9" t="s">
        <v>8248</v>
      </c>
      <c r="B37" s="8">
        <v>4</v>
      </c>
      <c r="C37" s="8"/>
      <c r="D37" s="8">
        <v>2</v>
      </c>
      <c r="E37" s="8"/>
      <c r="F37" s="8">
        <v>1</v>
      </c>
      <c r="G37" s="8">
        <v>2</v>
      </c>
      <c r="H37" s="8">
        <v>1</v>
      </c>
      <c r="I37" s="8">
        <v>3</v>
      </c>
      <c r="J37" s="8">
        <v>6</v>
      </c>
      <c r="K37" s="8">
        <v>19</v>
      </c>
    </row>
    <row r="38" spans="1:11" x14ac:dyDescent="0.25">
      <c r="A38" s="9" t="s">
        <v>8251</v>
      </c>
      <c r="B38" s="8">
        <v>6</v>
      </c>
      <c r="C38" s="8"/>
      <c r="D38" s="8">
        <v>4</v>
      </c>
      <c r="E38" s="8"/>
      <c r="F38" s="8">
        <v>10</v>
      </c>
      <c r="G38" s="8">
        <v>6</v>
      </c>
      <c r="H38" s="8">
        <v>3</v>
      </c>
      <c r="I38" s="8">
        <v>7</v>
      </c>
      <c r="J38" s="8">
        <v>28</v>
      </c>
      <c r="K38" s="8">
        <v>64</v>
      </c>
    </row>
    <row r="39" spans="1:11" x14ac:dyDescent="0.25">
      <c r="A39" s="9" t="s">
        <v>8257</v>
      </c>
      <c r="B39" s="8"/>
      <c r="C39" s="8"/>
      <c r="D39" s="8"/>
      <c r="E39" s="8"/>
      <c r="F39" s="8"/>
      <c r="G39" s="8"/>
      <c r="H39" s="8"/>
      <c r="I39" s="8"/>
      <c r="J39" s="8">
        <v>1</v>
      </c>
      <c r="K39" s="8">
        <v>1</v>
      </c>
    </row>
    <row r="40" spans="1:11" x14ac:dyDescent="0.25">
      <c r="A40" s="9" t="s">
        <v>8253</v>
      </c>
      <c r="B40" s="8"/>
      <c r="C40" s="8"/>
      <c r="D40" s="8"/>
      <c r="E40" s="8"/>
      <c r="F40" s="8">
        <v>1</v>
      </c>
      <c r="G40" s="8">
        <v>1</v>
      </c>
      <c r="H40" s="8"/>
      <c r="I40" s="8">
        <v>1</v>
      </c>
      <c r="J40" s="8">
        <v>1</v>
      </c>
      <c r="K40" s="8">
        <v>4</v>
      </c>
    </row>
    <row r="41" spans="1:11" x14ac:dyDescent="0.25">
      <c r="A41" s="9" t="s">
        <v>8249</v>
      </c>
      <c r="B41" s="8">
        <v>7</v>
      </c>
      <c r="C41" s="8"/>
      <c r="D41" s="8">
        <v>5</v>
      </c>
      <c r="E41" s="8"/>
      <c r="F41" s="8">
        <v>11</v>
      </c>
      <c r="G41" s="8">
        <v>11</v>
      </c>
      <c r="H41" s="8">
        <v>1</v>
      </c>
      <c r="I41" s="8">
        <v>17</v>
      </c>
      <c r="J41" s="8">
        <v>15</v>
      </c>
      <c r="K41" s="8">
        <v>67</v>
      </c>
    </row>
    <row r="42" spans="1:11" x14ac:dyDescent="0.25">
      <c r="A42" s="9" t="s">
        <v>8247</v>
      </c>
      <c r="B42" s="8">
        <v>21</v>
      </c>
      <c r="C42" s="8"/>
      <c r="D42" s="8">
        <v>16</v>
      </c>
      <c r="E42" s="8"/>
      <c r="F42" s="8">
        <v>25</v>
      </c>
      <c r="G42" s="8">
        <v>18</v>
      </c>
      <c r="H42" s="8">
        <v>6</v>
      </c>
      <c r="I42" s="8">
        <v>22</v>
      </c>
      <c r="J42" s="8">
        <v>258</v>
      </c>
      <c r="K42" s="8">
        <v>366</v>
      </c>
    </row>
    <row r="43" spans="1:11" x14ac:dyDescent="0.25">
      <c r="A43" s="9" t="s">
        <v>8254</v>
      </c>
      <c r="B43" s="8"/>
      <c r="C43" s="8"/>
      <c r="D43" s="8"/>
      <c r="E43" s="8"/>
      <c r="F43" s="8"/>
      <c r="G43" s="8">
        <v>1</v>
      </c>
      <c r="H43" s="8"/>
      <c r="I43" s="8"/>
      <c r="J43" s="8">
        <v>1</v>
      </c>
      <c r="K43" s="8">
        <v>2</v>
      </c>
    </row>
    <row r="44" spans="1:11" x14ac:dyDescent="0.25">
      <c r="A44" s="9" t="s">
        <v>8250</v>
      </c>
      <c r="B44" s="8">
        <v>1</v>
      </c>
      <c r="C44" s="8"/>
      <c r="D44" s="8"/>
      <c r="E44" s="8"/>
      <c r="F44" s="8"/>
      <c r="G44" s="8"/>
      <c r="H44" s="8"/>
      <c r="I44" s="8"/>
      <c r="J44" s="8">
        <v>2</v>
      </c>
      <c r="K44" s="8">
        <v>3</v>
      </c>
    </row>
    <row r="45" spans="1:11" x14ac:dyDescent="0.25">
      <c r="A45" s="9" t="s">
        <v>8255</v>
      </c>
      <c r="B45" s="8"/>
      <c r="C45" s="8"/>
      <c r="D45" s="8">
        <v>1</v>
      </c>
      <c r="E45" s="8"/>
      <c r="F45" s="8">
        <v>2</v>
      </c>
      <c r="G45" s="8">
        <v>2</v>
      </c>
      <c r="H45" s="8"/>
      <c r="I45" s="8">
        <v>1</v>
      </c>
      <c r="J45" s="8">
        <v>1</v>
      </c>
      <c r="K45" s="8">
        <v>7</v>
      </c>
    </row>
    <row r="46" spans="1:11" x14ac:dyDescent="0.25">
      <c r="A46" s="9" t="s">
        <v>8258</v>
      </c>
      <c r="B46" s="8"/>
      <c r="C46" s="8"/>
      <c r="D46" s="8"/>
      <c r="E46" s="8"/>
      <c r="F46" s="8"/>
      <c r="G46" s="8"/>
      <c r="H46" s="8"/>
      <c r="I46" s="8"/>
      <c r="J46" s="8">
        <v>1</v>
      </c>
      <c r="K46" s="8">
        <v>1</v>
      </c>
    </row>
    <row r="47" spans="1:11" x14ac:dyDescent="0.25">
      <c r="A47" s="9" t="s">
        <v>8246</v>
      </c>
      <c r="B47" s="8">
        <v>261</v>
      </c>
      <c r="C47" s="8">
        <v>34</v>
      </c>
      <c r="D47" s="8">
        <v>52</v>
      </c>
      <c r="E47" s="8"/>
      <c r="F47" s="8">
        <v>490</v>
      </c>
      <c r="G47" s="8">
        <v>62</v>
      </c>
      <c r="H47" s="8">
        <v>69</v>
      </c>
      <c r="I47" s="8">
        <v>158</v>
      </c>
      <c r="J47" s="8">
        <v>525</v>
      </c>
      <c r="K47" s="8">
        <v>1651</v>
      </c>
    </row>
    <row r="48" spans="1:11" x14ac:dyDescent="0.25">
      <c r="A48" s="7" t="s">
        <v>8361</v>
      </c>
      <c r="B48" s="8">
        <v>520</v>
      </c>
      <c r="C48" s="8">
        <v>200</v>
      </c>
      <c r="D48" s="8">
        <v>220</v>
      </c>
      <c r="E48" s="8">
        <v>24</v>
      </c>
      <c r="F48" s="8">
        <v>700</v>
      </c>
      <c r="G48" s="8">
        <v>220</v>
      </c>
      <c r="H48" s="8">
        <v>237</v>
      </c>
      <c r="I48" s="8">
        <v>600</v>
      </c>
      <c r="J48" s="8">
        <v>1393</v>
      </c>
      <c r="K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0AF76-0E5E-464F-8E61-08D9CB54A976}">
  <sheetPr codeName="Sheet4"/>
  <dimension ref="A1:B62"/>
  <sheetViews>
    <sheetView workbookViewId="0">
      <selection activeCell="A35" sqref="A35"/>
    </sheetView>
  </sheetViews>
  <sheetFormatPr defaultRowHeight="15" x14ac:dyDescent="0.25"/>
  <cols>
    <col min="1" max="1" width="29.85546875" bestFit="1" customWidth="1"/>
    <col min="2" max="2" width="33.5703125" bestFit="1" customWidth="1"/>
    <col min="3" max="3" width="13.5703125" bestFit="1" customWidth="1"/>
    <col min="4" max="4" width="18.7109375" bestFit="1" customWidth="1"/>
    <col min="5" max="5" width="26.140625" bestFit="1" customWidth="1"/>
    <col min="6" max="6" width="18.57031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7.28515625" bestFit="1" customWidth="1"/>
    <col min="44" max="44" width="11.28515625" bestFit="1" customWidth="1"/>
  </cols>
  <sheetData>
    <row r="1" spans="1:2" x14ac:dyDescent="0.25">
      <c r="A1" s="6" t="s">
        <v>8308</v>
      </c>
      <c r="B1" t="s">
        <v>8365</v>
      </c>
    </row>
    <row r="2" spans="1:2" x14ac:dyDescent="0.25">
      <c r="A2" s="6" t="s">
        <v>8223</v>
      </c>
      <c r="B2" t="s">
        <v>8365</v>
      </c>
    </row>
    <row r="4" spans="1:2" x14ac:dyDescent="0.25">
      <c r="A4" s="6" t="s">
        <v>8360</v>
      </c>
      <c r="B4" t="s">
        <v>8364</v>
      </c>
    </row>
    <row r="5" spans="1:2" x14ac:dyDescent="0.25">
      <c r="A5" s="7" t="s">
        <v>8270</v>
      </c>
      <c r="B5" s="8">
        <v>100</v>
      </c>
    </row>
    <row r="6" spans="1:2" x14ac:dyDescent="0.25">
      <c r="A6" s="9" t="s">
        <v>8221</v>
      </c>
      <c r="B6" s="8">
        <v>100</v>
      </c>
    </row>
    <row r="7" spans="1:2" x14ac:dyDescent="0.25">
      <c r="A7" s="7" t="s">
        <v>8269</v>
      </c>
      <c r="B7" s="8">
        <v>180</v>
      </c>
    </row>
    <row r="8" spans="1:2" x14ac:dyDescent="0.25">
      <c r="A8" s="9" t="s">
        <v>8219</v>
      </c>
      <c r="B8" s="8">
        <v>180</v>
      </c>
    </row>
    <row r="9" spans="1:2" x14ac:dyDescent="0.25">
      <c r="A9" s="7" t="s">
        <v>8268</v>
      </c>
      <c r="B9" s="8">
        <v>80</v>
      </c>
    </row>
    <row r="10" spans="1:2" x14ac:dyDescent="0.25">
      <c r="A10" s="9" t="s">
        <v>8221</v>
      </c>
      <c r="B10" s="8">
        <v>80</v>
      </c>
    </row>
    <row r="11" spans="1:2" x14ac:dyDescent="0.25">
      <c r="A11" s="7" t="s">
        <v>8267</v>
      </c>
      <c r="B11" s="8">
        <v>40</v>
      </c>
    </row>
    <row r="12" spans="1:2" x14ac:dyDescent="0.25">
      <c r="A12" s="9" t="s">
        <v>8220</v>
      </c>
      <c r="B12" s="8">
        <v>40</v>
      </c>
    </row>
    <row r="13" spans="1:2" x14ac:dyDescent="0.25">
      <c r="A13" s="7" t="s">
        <v>8266</v>
      </c>
      <c r="B13" s="8">
        <v>60</v>
      </c>
    </row>
    <row r="14" spans="1:2" x14ac:dyDescent="0.25">
      <c r="A14" s="9" t="s">
        <v>8219</v>
      </c>
      <c r="B14" s="8">
        <v>60</v>
      </c>
    </row>
    <row r="15" spans="1:2" x14ac:dyDescent="0.25">
      <c r="A15" s="7" t="s">
        <v>8265</v>
      </c>
      <c r="B15" s="8">
        <v>60</v>
      </c>
    </row>
    <row r="16" spans="1:2" x14ac:dyDescent="0.25">
      <c r="A16" s="9" t="s">
        <v>8219</v>
      </c>
      <c r="B16" s="8">
        <v>60</v>
      </c>
    </row>
    <row r="17" spans="1:2" x14ac:dyDescent="0.25">
      <c r="A17" s="7" t="s">
        <v>8284</v>
      </c>
      <c r="B17" s="8">
        <v>140</v>
      </c>
    </row>
    <row r="18" spans="1:2" x14ac:dyDescent="0.25">
      <c r="A18" s="7" t="s">
        <v>8299</v>
      </c>
      <c r="B18" s="8">
        <v>20</v>
      </c>
    </row>
    <row r="19" spans="1:2" x14ac:dyDescent="0.25">
      <c r="A19" s="7" t="s">
        <v>8298</v>
      </c>
      <c r="B19" s="8">
        <v>40</v>
      </c>
    </row>
    <row r="20" spans="1:2" x14ac:dyDescent="0.25">
      <c r="A20" s="7" t="s">
        <v>8283</v>
      </c>
      <c r="B20" s="8">
        <v>40</v>
      </c>
    </row>
    <row r="21" spans="1:2" x14ac:dyDescent="0.25">
      <c r="A21" s="7" t="s">
        <v>8297</v>
      </c>
      <c r="B21" s="8">
        <v>80</v>
      </c>
    </row>
    <row r="22" spans="1:2" x14ac:dyDescent="0.25">
      <c r="A22" s="7" t="s">
        <v>8282</v>
      </c>
      <c r="B22" s="8">
        <v>100</v>
      </c>
    </row>
    <row r="23" spans="1:2" x14ac:dyDescent="0.25">
      <c r="A23" s="7" t="s">
        <v>8281</v>
      </c>
      <c r="B23" s="8">
        <v>24</v>
      </c>
    </row>
    <row r="24" spans="1:2" x14ac:dyDescent="0.25">
      <c r="A24" s="9" t="s">
        <v>8220</v>
      </c>
      <c r="B24" s="8">
        <v>24</v>
      </c>
    </row>
    <row r="25" spans="1:2" x14ac:dyDescent="0.25">
      <c r="A25" s="7" t="s">
        <v>8300</v>
      </c>
      <c r="B25" s="8">
        <v>40</v>
      </c>
    </row>
    <row r="26" spans="1:2" x14ac:dyDescent="0.25">
      <c r="A26" s="9" t="s">
        <v>8219</v>
      </c>
      <c r="B26" s="8">
        <v>40</v>
      </c>
    </row>
    <row r="27" spans="1:2" x14ac:dyDescent="0.25">
      <c r="A27" s="7" t="s">
        <v>8280</v>
      </c>
      <c r="B27" s="8">
        <v>40</v>
      </c>
    </row>
    <row r="28" spans="1:2" x14ac:dyDescent="0.25">
      <c r="A28" s="9" t="s">
        <v>8219</v>
      </c>
      <c r="B28" s="8">
        <v>40</v>
      </c>
    </row>
    <row r="29" spans="1:2" x14ac:dyDescent="0.25">
      <c r="A29" s="7" t="s">
        <v>8293</v>
      </c>
      <c r="B29" s="8">
        <v>60</v>
      </c>
    </row>
    <row r="30" spans="1:2" x14ac:dyDescent="0.25">
      <c r="A30" s="9" t="s">
        <v>8221</v>
      </c>
      <c r="B30" s="8">
        <v>40</v>
      </c>
    </row>
    <row r="31" spans="1:2" x14ac:dyDescent="0.25">
      <c r="A31" s="9" t="s">
        <v>8222</v>
      </c>
      <c r="B31" s="8">
        <v>20</v>
      </c>
    </row>
    <row r="32" spans="1:2" x14ac:dyDescent="0.25">
      <c r="A32" s="7" t="s">
        <v>8279</v>
      </c>
      <c r="B32" s="8">
        <v>160</v>
      </c>
    </row>
    <row r="33" spans="1:2" x14ac:dyDescent="0.25">
      <c r="A33" s="9" t="s">
        <v>8221</v>
      </c>
      <c r="B33" s="8">
        <v>20</v>
      </c>
    </row>
    <row r="34" spans="1:2" x14ac:dyDescent="0.25">
      <c r="A34" s="9" t="s">
        <v>8219</v>
      </c>
      <c r="B34" s="8">
        <v>140</v>
      </c>
    </row>
    <row r="35" spans="1:2" x14ac:dyDescent="0.25">
      <c r="A35" s="7" t="s">
        <v>8278</v>
      </c>
      <c r="B35" s="8">
        <v>60</v>
      </c>
    </row>
    <row r="36" spans="1:2" x14ac:dyDescent="0.25">
      <c r="A36" s="9" t="s">
        <v>8221</v>
      </c>
      <c r="B36" s="8">
        <v>60</v>
      </c>
    </row>
    <row r="37" spans="1:2" x14ac:dyDescent="0.25">
      <c r="A37" s="7" t="s">
        <v>8277</v>
      </c>
      <c r="B37" s="8">
        <v>20</v>
      </c>
    </row>
    <row r="38" spans="1:2" x14ac:dyDescent="0.25">
      <c r="A38" s="9" t="s">
        <v>8219</v>
      </c>
      <c r="B38" s="8">
        <v>20</v>
      </c>
    </row>
    <row r="39" spans="1:2" x14ac:dyDescent="0.25">
      <c r="A39" s="7" t="s">
        <v>8292</v>
      </c>
      <c r="B39" s="8">
        <v>40</v>
      </c>
    </row>
    <row r="40" spans="1:2" x14ac:dyDescent="0.25">
      <c r="A40" s="7" t="s">
        <v>8276</v>
      </c>
      <c r="B40" s="8">
        <v>260</v>
      </c>
    </row>
    <row r="41" spans="1:2" x14ac:dyDescent="0.25">
      <c r="A41" s="7" t="s">
        <v>8286</v>
      </c>
      <c r="B41" s="8">
        <v>20</v>
      </c>
    </row>
    <row r="42" spans="1:2" x14ac:dyDescent="0.25">
      <c r="A42" s="7" t="s">
        <v>8289</v>
      </c>
      <c r="B42" s="8">
        <v>20</v>
      </c>
    </row>
    <row r="43" spans="1:2" x14ac:dyDescent="0.25">
      <c r="A43" s="7" t="s">
        <v>8296</v>
      </c>
      <c r="B43" s="8">
        <v>20</v>
      </c>
    </row>
    <row r="44" spans="1:2" x14ac:dyDescent="0.25">
      <c r="A44" s="7" t="s">
        <v>8285</v>
      </c>
      <c r="B44" s="8">
        <v>160</v>
      </c>
    </row>
    <row r="45" spans="1:2" x14ac:dyDescent="0.25">
      <c r="A45" s="7" t="s">
        <v>8291</v>
      </c>
      <c r="B45" s="8">
        <v>20</v>
      </c>
    </row>
    <row r="46" spans="1:2" x14ac:dyDescent="0.25">
      <c r="A46" s="7" t="s">
        <v>8290</v>
      </c>
      <c r="B46" s="8">
        <v>20</v>
      </c>
    </row>
    <row r="47" spans="1:2" x14ac:dyDescent="0.25">
      <c r="A47" s="7" t="s">
        <v>8304</v>
      </c>
      <c r="B47" s="8">
        <v>40</v>
      </c>
    </row>
    <row r="48" spans="1:2" x14ac:dyDescent="0.25">
      <c r="A48" s="7" t="s">
        <v>8275</v>
      </c>
      <c r="B48" s="8">
        <v>40</v>
      </c>
    </row>
    <row r="49" spans="1:2" x14ac:dyDescent="0.25">
      <c r="A49" s="7" t="s">
        <v>8274</v>
      </c>
      <c r="B49" s="8">
        <v>60</v>
      </c>
    </row>
    <row r="50" spans="1:2" x14ac:dyDescent="0.25">
      <c r="A50" s="7" t="s">
        <v>8288</v>
      </c>
      <c r="B50" s="8">
        <v>20</v>
      </c>
    </row>
    <row r="51" spans="1:2" x14ac:dyDescent="0.25">
      <c r="A51" s="7" t="s">
        <v>8287</v>
      </c>
      <c r="B51" s="8">
        <v>57</v>
      </c>
    </row>
    <row r="52" spans="1:2" x14ac:dyDescent="0.25">
      <c r="A52" s="7" t="s">
        <v>8294</v>
      </c>
      <c r="B52" s="8">
        <v>20</v>
      </c>
    </row>
    <row r="53" spans="1:2" x14ac:dyDescent="0.25">
      <c r="A53" s="7" t="s">
        <v>8295</v>
      </c>
      <c r="B53" s="8">
        <v>140</v>
      </c>
    </row>
    <row r="54" spans="1:2" x14ac:dyDescent="0.25">
      <c r="A54" s="7" t="s">
        <v>8302</v>
      </c>
      <c r="B54" s="8">
        <v>20</v>
      </c>
    </row>
    <row r="55" spans="1:2" x14ac:dyDescent="0.25">
      <c r="A55" s="7" t="s">
        <v>8301</v>
      </c>
      <c r="B55" s="8">
        <v>60</v>
      </c>
    </row>
    <row r="56" spans="1:2" x14ac:dyDescent="0.25">
      <c r="A56" s="7" t="s">
        <v>8273</v>
      </c>
      <c r="B56" s="8">
        <v>200</v>
      </c>
    </row>
    <row r="57" spans="1:2" x14ac:dyDescent="0.25">
      <c r="A57" s="7" t="s">
        <v>8272</v>
      </c>
      <c r="B57" s="8">
        <v>160</v>
      </c>
    </row>
    <row r="58" spans="1:2" x14ac:dyDescent="0.25">
      <c r="A58" s="7" t="s">
        <v>8305</v>
      </c>
      <c r="B58" s="8">
        <v>140</v>
      </c>
    </row>
    <row r="59" spans="1:2" x14ac:dyDescent="0.25">
      <c r="A59" s="7" t="s">
        <v>8271</v>
      </c>
      <c r="B59" s="8">
        <v>1066</v>
      </c>
    </row>
    <row r="60" spans="1:2" x14ac:dyDescent="0.25">
      <c r="A60" s="7" t="s">
        <v>8303</v>
      </c>
      <c r="B60" s="8">
        <v>187</v>
      </c>
    </row>
    <row r="61" spans="1:2" x14ac:dyDescent="0.25">
      <c r="A61" s="7" t="s">
        <v>8401</v>
      </c>
      <c r="B61" s="8"/>
    </row>
    <row r="62" spans="1:2" x14ac:dyDescent="0.25">
      <c r="A62" s="7" t="s">
        <v>8361</v>
      </c>
      <c r="B62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DAA63-46B1-471B-A9F3-0258213783DD}">
  <sheetPr codeName="Sheet6"/>
  <dimension ref="A1:H13"/>
  <sheetViews>
    <sheetView workbookViewId="0">
      <selection activeCell="B23" sqref="B23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2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8399</v>
      </c>
      <c r="B2">
        <f>COUNTIFS(Sheet1!$D$2:$D$4115, "&lt; 1000 ",Sheet1!$F$2:$F$4115, "successful")</f>
        <v>322</v>
      </c>
      <c r="C2">
        <f>COUNTIFS(Sheet1!$D$2:$D$4115, "&lt; 1000 ",Sheet1!$F$2:$F$4115, "failed")</f>
        <v>113</v>
      </c>
      <c r="D2">
        <f>COUNTIFS(Sheet1!$D$2:$D$4115, "&lt; 1000 ",Sheet1!$F$2:$F$4115, "canceled")</f>
        <v>18</v>
      </c>
      <c r="E2">
        <f>SUM(B2:D2)</f>
        <v>453</v>
      </c>
      <c r="F2" s="11">
        <f>ROUND(B2/$E2, 2)</f>
        <v>0.71</v>
      </c>
      <c r="G2" s="11">
        <f>ROUND(C2/$E2, 2)</f>
        <v>0.25</v>
      </c>
      <c r="H2" s="11">
        <f>ROUND(D2/$E2, 2)</f>
        <v>0.04</v>
      </c>
    </row>
    <row r="3" spans="1:8" x14ac:dyDescent="0.25">
      <c r="A3" t="s">
        <v>8389</v>
      </c>
      <c r="B3">
        <f>COUNTIFS(Sheet1!$D$2:$D$4115, "&gt;= 1000 ", Sheet1!$D$2:$D$4115, "&lt; 5000",Sheet1!$F$2:$F$4115, "successful")</f>
        <v>932</v>
      </c>
      <c r="C3">
        <f>COUNTIFS(Sheet1!$D$2:$D$4115, "&gt;= 1000 ", Sheet1!$D$2:$D$4115, "&lt; 5000",Sheet1!$F$2:$F$4115, "failed")</f>
        <v>420</v>
      </c>
      <c r="D3">
        <f>COUNTIFS(Sheet1!$D$2:$D$4115, "&gt;= 1000 ", Sheet1!$D$2:$D$4115, "&lt; 5000",Sheet1!$F$2:$F$4115, "canceled")</f>
        <v>60</v>
      </c>
      <c r="E3">
        <f t="shared" ref="E3:E13" si="0">SUM(B3:D3)</f>
        <v>1412</v>
      </c>
      <c r="F3" s="11">
        <f t="shared" ref="F3:F13" si="1">ROUND(B3/E3, 2)</f>
        <v>0.66</v>
      </c>
      <c r="G3" s="11">
        <f t="shared" ref="G3:G13" si="2">ROUND(C3/$E3, 2)</f>
        <v>0.3</v>
      </c>
      <c r="H3" s="11">
        <f t="shared" ref="H3:H13" si="3">ROUND(D3/$E3, 2)</f>
        <v>0.04</v>
      </c>
    </row>
    <row r="4" spans="1:8" x14ac:dyDescent="0.25">
      <c r="A4" t="s">
        <v>8390</v>
      </c>
      <c r="B4">
        <f>COUNTIFS(Sheet1!$D$2:$D$4115, "&gt;= 5000 ", Sheet1!$D$2:$D$4115, "&lt; 9999",Sheet1!$F$2:$F$4115, "successful")</f>
        <v>380</v>
      </c>
      <c r="C4">
        <f>COUNTIFS(Sheet1!$D$2:$D$4115, "&gt;= 5000 ", Sheet1!$D$2:$D$4115, "&lt; 9999",Sheet1!$F$2:$F$4115, "failed")</f>
        <v>282</v>
      </c>
      <c r="D4">
        <f>COUNTIFS(Sheet1!$D$2:$D$4115, "&gt;= 5000 ", Sheet1!$D$2:$D$4115, "&lt; 9999",Sheet1!$F$2:$F$4115, "canceled")</f>
        <v>51</v>
      </c>
      <c r="E4">
        <f t="shared" si="0"/>
        <v>713</v>
      </c>
      <c r="F4" s="11">
        <f t="shared" si="1"/>
        <v>0.53</v>
      </c>
      <c r="G4" s="11">
        <f t="shared" si="2"/>
        <v>0.4</v>
      </c>
      <c r="H4" s="11">
        <f t="shared" si="3"/>
        <v>7.0000000000000007E-2</v>
      </c>
    </row>
    <row r="5" spans="1:8" x14ac:dyDescent="0.25">
      <c r="A5" t="s">
        <v>8391</v>
      </c>
      <c r="B5">
        <f>COUNTIFS(Sheet1!$D$2:$D$4115, "&gt;= 10000 ", Sheet1!$D$2:$D$4115, "&lt;14999",Sheet1!$F$2:$F$4115, "successful")</f>
        <v>168</v>
      </c>
      <c r="C5">
        <f>COUNTIFS(Sheet1!$D$2:$D$4115, "&gt;= 10000 ", Sheet1!$D$2:$D$4115, "&lt;14999",Sheet1!$F$2:$F$4115, "failed")</f>
        <v>144</v>
      </c>
      <c r="D5">
        <f>COUNTIFS(Sheet1!$D$2:$D$4115, "&gt;= 10000 ", Sheet1!$D$2:$D$4115, "&lt;14999",Sheet1!$F$2:$F$4115, "canceled")</f>
        <v>40</v>
      </c>
      <c r="E5">
        <f t="shared" si="0"/>
        <v>352</v>
      </c>
      <c r="F5" s="11">
        <f t="shared" si="1"/>
        <v>0.48</v>
      </c>
      <c r="G5" s="11">
        <f t="shared" si="2"/>
        <v>0.41</v>
      </c>
      <c r="H5" s="11">
        <f t="shared" si="3"/>
        <v>0.11</v>
      </c>
    </row>
    <row r="6" spans="1:8" x14ac:dyDescent="0.25">
      <c r="A6" t="s">
        <v>8392</v>
      </c>
      <c r="B6">
        <f>COUNTIFS(Sheet1!$D$2:$D$4115, "&gt;= 15000 ", Sheet1!$D$2:$D$4115, "&lt; 19999",Sheet1!$F$2:$F$4115, "successful")</f>
        <v>94</v>
      </c>
      <c r="C6">
        <f>COUNTIFS(Sheet1!$D$2:$D$4115, "&gt;= 15000 ", Sheet1!$D$2:$D$4115, "&lt; 19999",Sheet1!$F$2:$F$4115, "failed")</f>
        <v>90</v>
      </c>
      <c r="D6">
        <f>COUNTIFS(Sheet1!$D$2:$D$4115, "&gt;= 15000 ", Sheet1!$D$2:$D$4115, "&lt; 19999",Sheet1!$F$2:$F$4115, "canceled")</f>
        <v>17</v>
      </c>
      <c r="E6">
        <f t="shared" si="0"/>
        <v>201</v>
      </c>
      <c r="F6" s="11">
        <f t="shared" si="1"/>
        <v>0.47</v>
      </c>
      <c r="G6" s="11">
        <f t="shared" si="2"/>
        <v>0.45</v>
      </c>
      <c r="H6" s="11">
        <f t="shared" si="3"/>
        <v>0.08</v>
      </c>
    </row>
    <row r="7" spans="1:8" x14ac:dyDescent="0.25">
      <c r="A7" t="s">
        <v>8393</v>
      </c>
      <c r="B7">
        <f>COUNTIFS(Sheet1!$D$2:$D$4115, "&gt;= 20000 ", Sheet1!$D$2:$D$4115, "&lt;24999",Sheet1!$F$2:$F$4115, "successful")</f>
        <v>62</v>
      </c>
      <c r="C7">
        <f>COUNTIFS(Sheet1!$D$2:$D$4115, "&gt;= 20000 ", Sheet1!$D$2:$D$4115, "&lt;24999",Sheet1!$F$2:$F$4115, "failed")</f>
        <v>72</v>
      </c>
      <c r="D7">
        <f>COUNTIFS(Sheet1!$D$2:$D$4115, "&gt;= 20000 ", Sheet1!$D$2:$D$4115, "&lt;24999",Sheet1!$F$2:$F$4115, "canceled")</f>
        <v>14</v>
      </c>
      <c r="E7">
        <f t="shared" si="0"/>
        <v>148</v>
      </c>
      <c r="F7" s="11">
        <f t="shared" si="1"/>
        <v>0.42</v>
      </c>
      <c r="G7" s="11">
        <f t="shared" si="2"/>
        <v>0.49</v>
      </c>
      <c r="H7" s="11">
        <f t="shared" si="3"/>
        <v>0.09</v>
      </c>
    </row>
    <row r="8" spans="1:8" x14ac:dyDescent="0.25">
      <c r="A8" t="s">
        <v>8394</v>
      </c>
      <c r="B8">
        <f>COUNTIFS(Sheet1!$D$2:$D$4115, "&gt;= 25000 ", Sheet1!$D$2:$D$4115, "&lt; 29999",Sheet1!$F$2:$F$4115, "successful")</f>
        <v>55</v>
      </c>
      <c r="C8">
        <f>COUNTIFS(Sheet1!$D$2:$D$4115, "&gt;= 25000 ", Sheet1!$D$2:$D$4115, "&lt; 29999",Sheet1!$F$2:$F$4115, "failed")</f>
        <v>64</v>
      </c>
      <c r="D8">
        <f>COUNTIFS(Sheet1!$D$2:$D$4115, "&gt;= 25000 ", Sheet1!$D$2:$D$4115, "&lt; 29999",Sheet1!$F$2:$F$4115, "canceled")</f>
        <v>18</v>
      </c>
      <c r="E8">
        <f t="shared" si="0"/>
        <v>137</v>
      </c>
      <c r="F8" s="11">
        <f t="shared" si="1"/>
        <v>0.4</v>
      </c>
      <c r="G8" s="11">
        <f t="shared" si="2"/>
        <v>0.47</v>
      </c>
      <c r="H8" s="11">
        <f t="shared" si="3"/>
        <v>0.13</v>
      </c>
    </row>
    <row r="9" spans="1:8" x14ac:dyDescent="0.25">
      <c r="A9" t="s">
        <v>8395</v>
      </c>
      <c r="B9">
        <f>COUNTIFS(Sheet1!$D$2:$D$4115, "&gt;= 30000 ", Sheet1!$D$2:$D$4115, "&lt; 34999",Sheet1!$F$2:$F$4115, "successful")</f>
        <v>32</v>
      </c>
      <c r="C9">
        <f>COUNTIFS(Sheet1!$D$2:$D$4115, "&gt;= 30000 ", Sheet1!$D$2:$D$4115, "&lt; 34999",Sheet1!$F$2:$F$4115, "failed")</f>
        <v>37</v>
      </c>
      <c r="D9">
        <f>COUNTIFS(Sheet1!$D$2:$D$4115, "&gt;= 30000 ", Sheet1!$D$2:$D$4115, "&lt; 34999",Sheet1!$F$2:$F$4115, "canceled")</f>
        <v>13</v>
      </c>
      <c r="E9">
        <f t="shared" si="0"/>
        <v>82</v>
      </c>
      <c r="F9" s="11">
        <f t="shared" si="1"/>
        <v>0.39</v>
      </c>
      <c r="G9" s="11">
        <f t="shared" si="2"/>
        <v>0.45</v>
      </c>
      <c r="H9" s="11">
        <f t="shared" si="3"/>
        <v>0.16</v>
      </c>
    </row>
    <row r="10" spans="1:8" x14ac:dyDescent="0.25">
      <c r="A10" t="s">
        <v>8396</v>
      </c>
      <c r="B10">
        <f>COUNTIFS(Sheet1!$D$2:$D$4115, "&gt;= 35000 ", Sheet1!$D$2:$D$4115, "&lt; 39999",Sheet1!$F$2:$F$4115, "successful")</f>
        <v>26</v>
      </c>
      <c r="C10">
        <f>COUNTIFS(Sheet1!$D$2:$D$4115, "&gt;= 35000 ", Sheet1!$D$2:$D$4115, "&lt; 39999",Sheet1!$F$2:$F$4115, "failed")</f>
        <v>22</v>
      </c>
      <c r="D10">
        <f>COUNTIFS(Sheet1!$D$2:$D$4115, "&gt;= 35000 ", Sheet1!$D$2:$D$4115, "&lt; 39999",Sheet1!$F$2:$F$4115, "canceled")</f>
        <v>7</v>
      </c>
      <c r="E10">
        <f t="shared" si="0"/>
        <v>55</v>
      </c>
      <c r="F10" s="11">
        <f t="shared" si="1"/>
        <v>0.47</v>
      </c>
      <c r="G10" s="11">
        <f t="shared" si="2"/>
        <v>0.4</v>
      </c>
      <c r="H10" s="11">
        <f t="shared" si="3"/>
        <v>0.13</v>
      </c>
    </row>
    <row r="11" spans="1:8" x14ac:dyDescent="0.25">
      <c r="A11" t="s">
        <v>8397</v>
      </c>
      <c r="B11">
        <f>COUNTIFS(Sheet1!$D$2:$D$4115, "&gt;=40000 ", Sheet1!$D$2:$D$4115, "&lt;44999",Sheet1!$F$2:$F$4115, "successful")</f>
        <v>21</v>
      </c>
      <c r="C11">
        <f>COUNTIFS(Sheet1!$D$2:$D$4115, "&gt;=40000 ", Sheet1!$D$2:$D$4115, "&lt;44999",Sheet1!$F$2:$F$4115, "failed")</f>
        <v>16</v>
      </c>
      <c r="D11">
        <f>COUNTIFS(Sheet1!$D$2:$D$4115, "&gt;=40000 ", Sheet1!$D$2:$D$4115, "&lt;44999",Sheet1!$F$2:$F$4115, "canceled")</f>
        <v>6</v>
      </c>
      <c r="E11">
        <f t="shared" si="0"/>
        <v>43</v>
      </c>
      <c r="F11" s="11">
        <f t="shared" si="1"/>
        <v>0.49</v>
      </c>
      <c r="G11" s="11">
        <f t="shared" si="2"/>
        <v>0.37</v>
      </c>
      <c r="H11" s="11">
        <f t="shared" si="3"/>
        <v>0.14000000000000001</v>
      </c>
    </row>
    <row r="12" spans="1:8" x14ac:dyDescent="0.25">
      <c r="A12" t="s">
        <v>8398</v>
      </c>
      <c r="B12">
        <f>COUNTIFS(Sheet1!$D$2:$D$4115, "&gt;=45000 ", Sheet1!$D$2:$D$4115, "&lt;49999",Sheet1!$F$2:$F$4115, "successful")</f>
        <v>6</v>
      </c>
      <c r="C12">
        <f>COUNTIFS(Sheet1!$D$2:$D$4115, "&gt;=45000 ", Sheet1!$D$2:$D$4115, "&lt;49999",Sheet1!$F$2:$F$4115, "failed")</f>
        <v>11</v>
      </c>
      <c r="D12">
        <f>COUNTIFS(Sheet1!$D$2:$D$4115, "&gt;=45000 ", Sheet1!$D$2:$D$4115, "&lt;49999",Sheet1!$F$2:$F$4115, "canceled")</f>
        <v>4</v>
      </c>
      <c r="E12">
        <f t="shared" si="0"/>
        <v>21</v>
      </c>
      <c r="F12" s="11">
        <f t="shared" si="1"/>
        <v>0.28999999999999998</v>
      </c>
      <c r="G12" s="11">
        <f t="shared" si="2"/>
        <v>0.52</v>
      </c>
      <c r="H12" s="11">
        <f t="shared" si="3"/>
        <v>0.19</v>
      </c>
    </row>
    <row r="13" spans="1:8" x14ac:dyDescent="0.25">
      <c r="A13" t="s">
        <v>8400</v>
      </c>
      <c r="B13">
        <f>COUNTIFS(Sheet1!$D$2:$D$4115, "&gt;= 50000",Sheet1!$F$2:$F$4115, "successful")</f>
        <v>86</v>
      </c>
      <c r="C13">
        <f>COUNTIFS(Sheet1!$D$2:$D$4115, "&gt;= 50000",Sheet1!$F$2:$F$4115, "failed")</f>
        <v>258</v>
      </c>
      <c r="D13">
        <f>COUNTIFS(Sheet1!$D$2:$D$4115, "&gt;= 50000",Sheet1!$F$2:$F$4115, "canceled")</f>
        <v>100</v>
      </c>
      <c r="E13">
        <f t="shared" si="0"/>
        <v>444</v>
      </c>
      <c r="F13" s="11">
        <f t="shared" si="1"/>
        <v>0.19</v>
      </c>
      <c r="G13" s="11">
        <f t="shared" si="2"/>
        <v>0.57999999999999996</v>
      </c>
      <c r="H13" s="11">
        <f t="shared" si="3"/>
        <v>0.23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931FB-2307-43AE-A9E8-19BECA602BC1}">
  <sheetPr codeName="Sheet5"/>
  <dimension ref="A3:D28"/>
  <sheetViews>
    <sheetView tabSelected="1" workbookViewId="0">
      <selection activeCell="I10" sqref="I10"/>
    </sheetView>
  </sheetViews>
  <sheetFormatPr defaultRowHeight="15" x14ac:dyDescent="0.25"/>
  <cols>
    <col min="1" max="1" width="15.7109375" bestFit="1" customWidth="1"/>
    <col min="2" max="2" width="24.85546875" bestFit="1" customWidth="1"/>
    <col min="3" max="3" width="21" bestFit="1" customWidth="1"/>
    <col min="4" max="4" width="23.85546875" bestFit="1" customWidth="1"/>
    <col min="5" max="5" width="21" bestFit="1" customWidth="1"/>
    <col min="6" max="6" width="24.85546875" bestFit="1" customWidth="1"/>
    <col min="7" max="7" width="21" bestFit="1" customWidth="1"/>
    <col min="8" max="8" width="24.85546875" bestFit="1" customWidth="1"/>
    <col min="9" max="9" width="21" bestFit="1" customWidth="1"/>
    <col min="10" max="10" width="24.85546875" bestFit="1" customWidth="1"/>
    <col min="11" max="11" width="21" bestFit="1" customWidth="1"/>
    <col min="12" max="12" width="24.85546875" bestFit="1" customWidth="1"/>
    <col min="13" max="13" width="21" bestFit="1" customWidth="1"/>
    <col min="14" max="14" width="24.85546875" bestFit="1" customWidth="1"/>
    <col min="15" max="15" width="21" bestFit="1" customWidth="1"/>
    <col min="16" max="16" width="24.85546875" bestFit="1" customWidth="1"/>
    <col min="17" max="17" width="21" bestFit="1" customWidth="1"/>
    <col min="18" max="18" width="24.85546875" bestFit="1" customWidth="1"/>
    <col min="19" max="19" width="21" bestFit="1" customWidth="1"/>
    <col min="20" max="20" width="24.85546875" bestFit="1" customWidth="1"/>
    <col min="21" max="21" width="21" bestFit="1" customWidth="1"/>
    <col min="22" max="22" width="24.85546875" bestFit="1" customWidth="1"/>
    <col min="23" max="23" width="21" bestFit="1" customWidth="1"/>
    <col min="24" max="24" width="30" bestFit="1" customWidth="1"/>
    <col min="25" max="25" width="26.140625" bestFit="1" customWidth="1"/>
    <col min="26" max="26" width="11.28515625" bestFit="1" customWidth="1"/>
    <col min="27" max="28" width="8.85546875" bestFit="1" customWidth="1"/>
    <col min="29" max="29" width="5.85546875" bestFit="1" customWidth="1"/>
    <col min="30" max="31" width="8.85546875" bestFit="1" customWidth="1"/>
    <col min="32" max="32" width="5.85546875" bestFit="1" customWidth="1"/>
    <col min="33" max="34" width="8.85546875" bestFit="1" customWidth="1"/>
    <col min="35" max="35" width="5.85546875" bestFit="1" customWidth="1"/>
    <col min="36" max="37" width="8.85546875" bestFit="1" customWidth="1"/>
    <col min="38" max="38" width="11.28515625" bestFit="1" customWidth="1"/>
    <col min="39" max="39" width="7.85546875" bestFit="1" customWidth="1"/>
    <col min="40" max="41" width="8.85546875" bestFit="1" customWidth="1"/>
    <col min="42" max="42" width="5.85546875" bestFit="1" customWidth="1"/>
    <col min="43" max="43" width="7.85546875" bestFit="1" customWidth="1"/>
    <col min="44" max="45" width="8.85546875" bestFit="1" customWidth="1"/>
    <col min="46" max="46" width="5.85546875" bestFit="1" customWidth="1"/>
    <col min="47" max="47" width="7.85546875" bestFit="1" customWidth="1"/>
    <col min="48" max="49" width="8.85546875" bestFit="1" customWidth="1"/>
    <col min="50" max="50" width="11.28515625" bestFit="1" customWidth="1"/>
  </cols>
  <sheetData>
    <row r="3" spans="1:4" x14ac:dyDescent="0.25">
      <c r="A3" s="6" t="s">
        <v>8360</v>
      </c>
      <c r="B3" t="s">
        <v>8402</v>
      </c>
      <c r="C3" t="s">
        <v>8403</v>
      </c>
      <c r="D3" t="s">
        <v>8404</v>
      </c>
    </row>
    <row r="4" spans="1:4" x14ac:dyDescent="0.25">
      <c r="A4" s="7" t="s">
        <v>8400</v>
      </c>
      <c r="B4" s="8">
        <v>86</v>
      </c>
      <c r="C4" s="8">
        <v>258</v>
      </c>
      <c r="D4" s="8">
        <v>100</v>
      </c>
    </row>
    <row r="5" spans="1:4" x14ac:dyDescent="0.25">
      <c r="A5" s="9">
        <v>444</v>
      </c>
      <c r="B5" s="8">
        <v>86</v>
      </c>
      <c r="C5" s="8">
        <v>258</v>
      </c>
      <c r="D5" s="8">
        <v>100</v>
      </c>
    </row>
    <row r="6" spans="1:4" x14ac:dyDescent="0.25">
      <c r="A6" s="7" t="s">
        <v>8389</v>
      </c>
      <c r="B6" s="8">
        <v>932</v>
      </c>
      <c r="C6" s="8">
        <v>420</v>
      </c>
      <c r="D6" s="8">
        <v>60</v>
      </c>
    </row>
    <row r="7" spans="1:4" x14ac:dyDescent="0.25">
      <c r="A7" s="9">
        <v>1412</v>
      </c>
      <c r="B7" s="8">
        <v>932</v>
      </c>
      <c r="C7" s="8">
        <v>420</v>
      </c>
      <c r="D7" s="8">
        <v>60</v>
      </c>
    </row>
    <row r="8" spans="1:4" x14ac:dyDescent="0.25">
      <c r="A8" s="7" t="s">
        <v>8391</v>
      </c>
      <c r="B8" s="8">
        <v>168</v>
      </c>
      <c r="C8" s="8">
        <v>144</v>
      </c>
      <c r="D8" s="8">
        <v>40</v>
      </c>
    </row>
    <row r="9" spans="1:4" x14ac:dyDescent="0.25">
      <c r="A9" s="9">
        <v>352</v>
      </c>
      <c r="B9" s="8">
        <v>168</v>
      </c>
      <c r="C9" s="8">
        <v>144</v>
      </c>
      <c r="D9" s="8">
        <v>40</v>
      </c>
    </row>
    <row r="10" spans="1:4" x14ac:dyDescent="0.25">
      <c r="A10" s="7" t="s">
        <v>8392</v>
      </c>
      <c r="B10" s="8">
        <v>94</v>
      </c>
      <c r="C10" s="8">
        <v>90</v>
      </c>
      <c r="D10" s="8">
        <v>17</v>
      </c>
    </row>
    <row r="11" spans="1:4" x14ac:dyDescent="0.25">
      <c r="A11" s="9">
        <v>201</v>
      </c>
      <c r="B11" s="8">
        <v>94</v>
      </c>
      <c r="C11" s="8">
        <v>90</v>
      </c>
      <c r="D11" s="8">
        <v>17</v>
      </c>
    </row>
    <row r="12" spans="1:4" x14ac:dyDescent="0.25">
      <c r="A12" s="7" t="s">
        <v>8393</v>
      </c>
      <c r="B12" s="8">
        <v>62</v>
      </c>
      <c r="C12" s="8">
        <v>72</v>
      </c>
      <c r="D12" s="8">
        <v>14</v>
      </c>
    </row>
    <row r="13" spans="1:4" x14ac:dyDescent="0.25">
      <c r="A13" s="9">
        <v>148</v>
      </c>
      <c r="B13" s="8">
        <v>62</v>
      </c>
      <c r="C13" s="8">
        <v>72</v>
      </c>
      <c r="D13" s="8">
        <v>14</v>
      </c>
    </row>
    <row r="14" spans="1:4" x14ac:dyDescent="0.25">
      <c r="A14" s="7" t="s">
        <v>8394</v>
      </c>
      <c r="B14" s="8">
        <v>55</v>
      </c>
      <c r="C14" s="8">
        <v>64</v>
      </c>
      <c r="D14" s="8">
        <v>18</v>
      </c>
    </row>
    <row r="15" spans="1:4" x14ac:dyDescent="0.25">
      <c r="A15" s="9">
        <v>137</v>
      </c>
      <c r="B15" s="8">
        <v>55</v>
      </c>
      <c r="C15" s="8">
        <v>64</v>
      </c>
      <c r="D15" s="8">
        <v>18</v>
      </c>
    </row>
    <row r="16" spans="1:4" x14ac:dyDescent="0.25">
      <c r="A16" s="7" t="s">
        <v>8395</v>
      </c>
      <c r="B16" s="8">
        <v>32</v>
      </c>
      <c r="C16" s="8">
        <v>37</v>
      </c>
      <c r="D16" s="8">
        <v>13</v>
      </c>
    </row>
    <row r="17" spans="1:4" x14ac:dyDescent="0.25">
      <c r="A17" s="9">
        <v>82</v>
      </c>
      <c r="B17" s="8">
        <v>32</v>
      </c>
      <c r="C17" s="8">
        <v>37</v>
      </c>
      <c r="D17" s="8">
        <v>13</v>
      </c>
    </row>
    <row r="18" spans="1:4" x14ac:dyDescent="0.25">
      <c r="A18" s="7" t="s">
        <v>8396</v>
      </c>
      <c r="B18" s="8">
        <v>26</v>
      </c>
      <c r="C18" s="8">
        <v>22</v>
      </c>
      <c r="D18" s="8">
        <v>7</v>
      </c>
    </row>
    <row r="19" spans="1:4" x14ac:dyDescent="0.25">
      <c r="A19" s="9">
        <v>55</v>
      </c>
      <c r="B19" s="8">
        <v>26</v>
      </c>
      <c r="C19" s="8">
        <v>22</v>
      </c>
      <c r="D19" s="8">
        <v>7</v>
      </c>
    </row>
    <row r="20" spans="1:4" x14ac:dyDescent="0.25">
      <c r="A20" s="7" t="s">
        <v>8397</v>
      </c>
      <c r="B20" s="8">
        <v>21</v>
      </c>
      <c r="C20" s="8">
        <v>16</v>
      </c>
      <c r="D20" s="8">
        <v>6</v>
      </c>
    </row>
    <row r="21" spans="1:4" x14ac:dyDescent="0.25">
      <c r="A21" s="9">
        <v>43</v>
      </c>
      <c r="B21" s="8">
        <v>21</v>
      </c>
      <c r="C21" s="8">
        <v>16</v>
      </c>
      <c r="D21" s="8">
        <v>6</v>
      </c>
    </row>
    <row r="22" spans="1:4" x14ac:dyDescent="0.25">
      <c r="A22" s="7" t="s">
        <v>8398</v>
      </c>
      <c r="B22" s="8">
        <v>6</v>
      </c>
      <c r="C22" s="8">
        <v>11</v>
      </c>
      <c r="D22" s="8">
        <v>4</v>
      </c>
    </row>
    <row r="23" spans="1:4" x14ac:dyDescent="0.25">
      <c r="A23" s="9">
        <v>21</v>
      </c>
      <c r="B23" s="8">
        <v>6</v>
      </c>
      <c r="C23" s="8">
        <v>11</v>
      </c>
      <c r="D23" s="8">
        <v>4</v>
      </c>
    </row>
    <row r="24" spans="1:4" x14ac:dyDescent="0.25">
      <c r="A24" s="7" t="s">
        <v>8390</v>
      </c>
      <c r="B24" s="8">
        <v>380</v>
      </c>
      <c r="C24" s="8">
        <v>282</v>
      </c>
      <c r="D24" s="8">
        <v>51</v>
      </c>
    </row>
    <row r="25" spans="1:4" x14ac:dyDescent="0.25">
      <c r="A25" s="9">
        <v>713</v>
      </c>
      <c r="B25" s="8">
        <v>380</v>
      </c>
      <c r="C25" s="8">
        <v>282</v>
      </c>
      <c r="D25" s="8">
        <v>51</v>
      </c>
    </row>
    <row r="26" spans="1:4" x14ac:dyDescent="0.25">
      <c r="A26" s="7" t="s">
        <v>8399</v>
      </c>
      <c r="B26" s="8">
        <v>322</v>
      </c>
      <c r="C26" s="8">
        <v>113</v>
      </c>
      <c r="D26" s="8">
        <v>18</v>
      </c>
    </row>
    <row r="27" spans="1:4" x14ac:dyDescent="0.25">
      <c r="A27" s="9">
        <v>453</v>
      </c>
      <c r="B27" s="8">
        <v>322</v>
      </c>
      <c r="C27" s="8">
        <v>113</v>
      </c>
      <c r="D27" s="8">
        <v>18</v>
      </c>
    </row>
    <row r="28" spans="1:4" x14ac:dyDescent="0.25">
      <c r="A28" s="7" t="s">
        <v>8361</v>
      </c>
      <c r="B28" s="8">
        <v>2184</v>
      </c>
      <c r="C28" s="8">
        <v>1529</v>
      </c>
      <c r="D28" s="8">
        <v>348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Pivot-Date</vt:lpstr>
      <vt:lpstr>Pivot-Category</vt:lpstr>
      <vt:lpstr>Pivot-Sub-Category</vt:lpstr>
      <vt:lpstr>Bonus</vt:lpstr>
      <vt:lpstr>Bonus_gragh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Mugu Work</cp:lastModifiedBy>
  <dcterms:created xsi:type="dcterms:W3CDTF">2017-04-20T15:17:24Z</dcterms:created>
  <dcterms:modified xsi:type="dcterms:W3CDTF">2019-09-28T16:48:08Z</dcterms:modified>
</cp:coreProperties>
</file>