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9555" windowHeight="6210"/>
  </bookViews>
  <sheets>
    <sheet name="Dashboard" sheetId="12" r:id="rId1"/>
    <sheet name="Data" sheetId="1" r:id="rId2"/>
    <sheet name="help" sheetId="11" state="veryHidden" r:id="rId3"/>
  </sheets>
  <definedNames>
    <definedName name="_xlnm._FilterDatabase" localSheetId="1" hidden="1">Data!$B$6:$D$108</definedName>
    <definedName name="area_chart" hidden="1">OFFSET(help!$F$31,0,0,1,help!$D$31)</definedName>
    <definedName name="Chart_data" hidden="1">OFFSET(help!$F$13,0,0,0,help!$E$13)</definedName>
    <definedName name="chart_stat" hidden="1">OFFSET(help!$F$14,0,0,1,help!$E$14)</definedName>
    <definedName name="column_chart" hidden="1">OFFSET(help!$F$29,0,0,1,help!$D$29)</definedName>
    <definedName name="data" hidden="1">Data!$B$6:$D$107</definedName>
    <definedName name="line_chart" hidden="1">OFFSET(help!$F$33,0,0,1,help!$D$33)</definedName>
  </definedNames>
  <calcPr calcId="145621"/>
</workbook>
</file>

<file path=xl/calcChain.xml><?xml version="1.0" encoding="utf-8"?>
<calcChain xmlns="http://schemas.openxmlformats.org/spreadsheetml/2006/main">
  <c r="D22" i="11" l="1"/>
  <c r="F13" i="11" l="1" a="1"/>
  <c r="F13" i="11" s="1"/>
  <c r="F19" i="11" l="1"/>
  <c r="F18" i="11"/>
  <c r="F30" i="11"/>
  <c r="F32" i="11"/>
  <c r="F28" i="11"/>
  <c r="C27" i="11"/>
  <c r="M13" i="11"/>
  <c r="I13" i="11"/>
  <c r="AK13" i="11"/>
  <c r="AG13" i="11"/>
  <c r="AC13" i="11"/>
  <c r="Y13" i="11"/>
  <c r="U13" i="11"/>
  <c r="Q13" i="11"/>
  <c r="AJ13" i="11"/>
  <c r="AF13" i="11"/>
  <c r="AB13" i="11"/>
  <c r="X13" i="11"/>
  <c r="T13" i="11"/>
  <c r="P13" i="11"/>
  <c r="L13" i="11"/>
  <c r="H13" i="11"/>
  <c r="AI13" i="11"/>
  <c r="AE13" i="11"/>
  <c r="AA13" i="11"/>
  <c r="W13" i="11"/>
  <c r="S13" i="11"/>
  <c r="O13" i="11"/>
  <c r="K13" i="11"/>
  <c r="G13" i="11"/>
  <c r="AL13" i="11"/>
  <c r="AH13" i="11"/>
  <c r="AD13" i="11"/>
  <c r="Z13" i="11"/>
  <c r="V13" i="11"/>
  <c r="R13" i="11"/>
  <c r="N13" i="11"/>
  <c r="J13" i="11"/>
  <c r="F14" i="11" l="1"/>
  <c r="V30" i="11"/>
  <c r="V18" i="11"/>
  <c r="V19" i="11"/>
  <c r="AL30" i="11"/>
  <c r="AL18" i="11"/>
  <c r="AL19" i="11"/>
  <c r="S30" i="11"/>
  <c r="S19" i="11"/>
  <c r="S18" i="11"/>
  <c r="AI30" i="11"/>
  <c r="AI19" i="11"/>
  <c r="AI18" i="11"/>
  <c r="T30" i="11"/>
  <c r="T19" i="11"/>
  <c r="T18" i="11"/>
  <c r="AJ30" i="11"/>
  <c r="AJ19" i="11"/>
  <c r="AJ18" i="11"/>
  <c r="AC30" i="11"/>
  <c r="AC18" i="11"/>
  <c r="AC19" i="11"/>
  <c r="M30" i="11"/>
  <c r="M18" i="11"/>
  <c r="M19" i="11"/>
  <c r="J30" i="11"/>
  <c r="J18" i="11"/>
  <c r="J19" i="11"/>
  <c r="Z30" i="11"/>
  <c r="Z18" i="11"/>
  <c r="Z19" i="11"/>
  <c r="G30" i="11"/>
  <c r="G19" i="11"/>
  <c r="G18" i="11"/>
  <c r="W30" i="11"/>
  <c r="W19" i="11"/>
  <c r="W18" i="11"/>
  <c r="H30" i="11"/>
  <c r="H19" i="11"/>
  <c r="H18" i="11"/>
  <c r="X30" i="11"/>
  <c r="X19" i="11"/>
  <c r="X18" i="11"/>
  <c r="Q30" i="11"/>
  <c r="Q18" i="11"/>
  <c r="Q19" i="11"/>
  <c r="AG30" i="11"/>
  <c r="AG18" i="11"/>
  <c r="AG19" i="11"/>
  <c r="N30" i="11"/>
  <c r="N18" i="11"/>
  <c r="N19" i="11"/>
  <c r="AD30" i="11"/>
  <c r="AD18" i="11"/>
  <c r="AD19" i="11"/>
  <c r="K30" i="11"/>
  <c r="K19" i="11"/>
  <c r="K18" i="11"/>
  <c r="AA30" i="11"/>
  <c r="AA19" i="11"/>
  <c r="AA18" i="11"/>
  <c r="L30" i="11"/>
  <c r="L19" i="11"/>
  <c r="L18" i="11"/>
  <c r="AB30" i="11"/>
  <c r="AB19" i="11"/>
  <c r="AB18" i="11"/>
  <c r="U30" i="11"/>
  <c r="U18" i="11"/>
  <c r="U19" i="11"/>
  <c r="AK30" i="11"/>
  <c r="AK18" i="11"/>
  <c r="AK19" i="11"/>
  <c r="R30" i="11"/>
  <c r="R18" i="11"/>
  <c r="R19" i="11"/>
  <c r="AH30" i="11"/>
  <c r="AH18" i="11"/>
  <c r="AH19" i="11"/>
  <c r="O30" i="11"/>
  <c r="O19" i="11"/>
  <c r="O18" i="11"/>
  <c r="AE30" i="11"/>
  <c r="AE19" i="11"/>
  <c r="AE18" i="11"/>
  <c r="P30" i="11"/>
  <c r="P19" i="11"/>
  <c r="P18" i="11"/>
  <c r="AF30" i="11"/>
  <c r="AF19" i="11"/>
  <c r="AF18" i="11"/>
  <c r="Y30" i="11"/>
  <c r="Y18" i="11"/>
  <c r="Y19" i="11"/>
  <c r="I30" i="11"/>
  <c r="I18" i="11"/>
  <c r="I19" i="11"/>
  <c r="F31" i="11"/>
  <c r="F33" i="11"/>
  <c r="J28" i="11"/>
  <c r="J32" i="11"/>
  <c r="Z28" i="11"/>
  <c r="Z32" i="11"/>
  <c r="G28" i="11"/>
  <c r="G32" i="11"/>
  <c r="W28" i="11"/>
  <c r="W32" i="11"/>
  <c r="H28" i="11"/>
  <c r="H32" i="11"/>
  <c r="X28" i="11"/>
  <c r="X32" i="11"/>
  <c r="Q28" i="11"/>
  <c r="Q32" i="11"/>
  <c r="AG28" i="11"/>
  <c r="AG32" i="11"/>
  <c r="N28" i="11"/>
  <c r="N32" i="11"/>
  <c r="AD28" i="11"/>
  <c r="AD32" i="11"/>
  <c r="K28" i="11"/>
  <c r="K32" i="11"/>
  <c r="AA28" i="11"/>
  <c r="AA32" i="11"/>
  <c r="L28" i="11"/>
  <c r="L32" i="11"/>
  <c r="AB28" i="11"/>
  <c r="AB32" i="11"/>
  <c r="U28" i="11"/>
  <c r="U32" i="11"/>
  <c r="AK28" i="11"/>
  <c r="AK32" i="11"/>
  <c r="R28" i="11"/>
  <c r="R32" i="11"/>
  <c r="AH28" i="11"/>
  <c r="AH32" i="11"/>
  <c r="O28" i="11"/>
  <c r="O32" i="11"/>
  <c r="AE28" i="11"/>
  <c r="AE32" i="11"/>
  <c r="P28" i="11"/>
  <c r="P32" i="11"/>
  <c r="AF28" i="11"/>
  <c r="AF32" i="11"/>
  <c r="Y28" i="11"/>
  <c r="Y32" i="11"/>
  <c r="I28" i="11"/>
  <c r="I32" i="11"/>
  <c r="V28" i="11"/>
  <c r="V32" i="11"/>
  <c r="AL28" i="11"/>
  <c r="AL32" i="11"/>
  <c r="S28" i="11"/>
  <c r="S32" i="11"/>
  <c r="AI28" i="11"/>
  <c r="AI32" i="11"/>
  <c r="T28" i="11"/>
  <c r="T32" i="11"/>
  <c r="AJ28" i="11"/>
  <c r="AJ32" i="11"/>
  <c r="AC28" i="11"/>
  <c r="AC32" i="11"/>
  <c r="M28" i="11"/>
  <c r="M32" i="11"/>
  <c r="E13" i="11"/>
  <c r="F29" i="11" l="1"/>
  <c r="X14" i="11"/>
  <c r="X31" i="11" s="1"/>
  <c r="H14" i="11"/>
  <c r="H31" i="11" s="1"/>
  <c r="AG14" i="11"/>
  <c r="AG31" i="11" s="1"/>
  <c r="G14" i="11"/>
  <c r="G31" i="11" s="1"/>
  <c r="S14" i="11"/>
  <c r="S31" i="11" s="1"/>
  <c r="U14" i="11"/>
  <c r="U31" i="11" s="1"/>
  <c r="Q14" i="11"/>
  <c r="Q31" i="11" s="1"/>
  <c r="AD14" i="11"/>
  <c r="AD31" i="11" s="1"/>
  <c r="AB14" i="11"/>
  <c r="AB31" i="11" s="1"/>
  <c r="AL14" i="11"/>
  <c r="AL31" i="11" s="1"/>
  <c r="M14" i="11"/>
  <c r="M31" i="11" s="1"/>
  <c r="AF14" i="11"/>
  <c r="AF31" i="11" s="1"/>
  <c r="N14" i="11"/>
  <c r="N31" i="11" s="1"/>
  <c r="L14" i="11"/>
  <c r="L31" i="11" s="1"/>
  <c r="V14" i="11"/>
  <c r="V31" i="11" s="1"/>
  <c r="P14" i="11"/>
  <c r="P31" i="11" s="1"/>
  <c r="AI14" i="11"/>
  <c r="AI31" i="11" s="1"/>
  <c r="AK14" i="11"/>
  <c r="AK31" i="11" s="1"/>
  <c r="AA14" i="11"/>
  <c r="AA31" i="11" s="1"/>
  <c r="AC14" i="11"/>
  <c r="AC31" i="11" s="1"/>
  <c r="X29" i="11"/>
  <c r="X33" i="11"/>
  <c r="D29" i="11"/>
  <c r="D33" i="11"/>
  <c r="D30" i="11"/>
  <c r="D31" i="11"/>
  <c r="D32" i="11"/>
  <c r="D28" i="11"/>
  <c r="K14" i="11"/>
  <c r="K31" i="11" s="1"/>
  <c r="J14" i="11"/>
  <c r="J31" i="11" s="1"/>
  <c r="R14" i="11"/>
  <c r="R31" i="11" s="1"/>
  <c r="I14" i="11"/>
  <c r="I31" i="11" s="1"/>
  <c r="AE14" i="11"/>
  <c r="AE31" i="11" s="1"/>
  <c r="Z14" i="11"/>
  <c r="Z31" i="11" s="1"/>
  <c r="AJ14" i="11"/>
  <c r="AJ31" i="11" s="1"/>
  <c r="AH14" i="11"/>
  <c r="AH31" i="11" s="1"/>
  <c r="T14" i="11"/>
  <c r="T31" i="11" s="1"/>
  <c r="W14" i="11"/>
  <c r="W31" i="11" s="1"/>
  <c r="Y14" i="11"/>
  <c r="Y31" i="11" s="1"/>
  <c r="O14" i="11"/>
  <c r="O31" i="11" s="1"/>
  <c r="AG33" i="11" l="1"/>
  <c r="M33" i="11"/>
  <c r="Q33" i="11"/>
  <c r="H33" i="11"/>
  <c r="H29" i="11"/>
  <c r="AG29" i="11"/>
  <c r="AD33" i="11"/>
  <c r="N33" i="11"/>
  <c r="AC33" i="11"/>
  <c r="AF33" i="11"/>
  <c r="P33" i="11"/>
  <c r="AB33" i="11"/>
  <c r="G33" i="11"/>
  <c r="AI33" i="11"/>
  <c r="AL33" i="11"/>
  <c r="U33" i="11"/>
  <c r="S33" i="11"/>
  <c r="U29" i="11"/>
  <c r="S29" i="11"/>
  <c r="G29" i="11"/>
  <c r="Q29" i="11"/>
  <c r="AD29" i="11"/>
  <c r="AF29" i="11"/>
  <c r="AA29" i="11"/>
  <c r="AB29" i="11"/>
  <c r="AL29" i="11"/>
  <c r="P29" i="11"/>
  <c r="M29" i="11"/>
  <c r="AA33" i="11"/>
  <c r="V33" i="11"/>
  <c r="AK33" i="11"/>
  <c r="L33" i="11"/>
  <c r="AC29" i="11"/>
  <c r="AI29" i="11"/>
  <c r="V29" i="11"/>
  <c r="N29" i="11"/>
  <c r="AK29" i="11"/>
  <c r="L29" i="11"/>
  <c r="C25" i="11"/>
  <c r="Y29" i="11"/>
  <c r="Y33" i="11"/>
  <c r="R29" i="11"/>
  <c r="R33" i="11"/>
  <c r="W29" i="11"/>
  <c r="W33" i="11"/>
  <c r="J29" i="11"/>
  <c r="J33" i="11"/>
  <c r="O29" i="11"/>
  <c r="O33" i="11"/>
  <c r="AH29" i="11"/>
  <c r="AH33" i="11"/>
  <c r="I29" i="11"/>
  <c r="I33" i="11"/>
  <c r="AJ29" i="11"/>
  <c r="AJ33" i="11"/>
  <c r="Z29" i="11"/>
  <c r="Z33" i="11"/>
  <c r="T29" i="11"/>
  <c r="T33" i="11"/>
  <c r="AE29" i="11"/>
  <c r="AE33" i="11"/>
  <c r="K29" i="11"/>
  <c r="K33" i="11"/>
  <c r="E14" i="11"/>
  <c r="C5" i="11"/>
  <c r="C6" i="11" s="1"/>
  <c r="C3" i="11"/>
  <c r="C24" i="11" l="1"/>
  <c r="C26" i="11"/>
  <c r="C7" i="11"/>
  <c r="C8" i="11" l="1"/>
  <c r="C9" i="11" l="1"/>
  <c r="C10" i="11" l="1"/>
  <c r="C11" i="11" l="1"/>
  <c r="C12" i="11" l="1"/>
  <c r="C13" i="11" l="1"/>
  <c r="C14" i="11" l="1"/>
  <c r="C15" i="11" l="1"/>
  <c r="C16" i="11" l="1"/>
  <c r="C17" i="11" l="1"/>
  <c r="C18" i="11" l="1"/>
  <c r="C19" i="11" l="1"/>
</calcChain>
</file>

<file path=xl/sharedStrings.xml><?xml version="1.0" encoding="utf-8"?>
<sst xmlns="http://schemas.openxmlformats.org/spreadsheetml/2006/main" count="391" uniqueCount="62">
  <si>
    <t xml:space="preserve">Location </t>
  </si>
  <si>
    <t>Team</t>
  </si>
  <si>
    <t>DBL</t>
  </si>
  <si>
    <t>Gender</t>
  </si>
  <si>
    <t>Procurement</t>
  </si>
  <si>
    <t>Amhara</t>
  </si>
  <si>
    <t>Finance</t>
  </si>
  <si>
    <t>Logistics</t>
  </si>
  <si>
    <t>number of rows</t>
  </si>
  <si>
    <t>slider option</t>
  </si>
  <si>
    <t>row lookups</t>
  </si>
  <si>
    <t>Chart Axis</t>
  </si>
  <si>
    <t>Region</t>
  </si>
  <si>
    <t>Team list</t>
  </si>
  <si>
    <t>Region list</t>
  </si>
  <si>
    <t>Chart data</t>
  </si>
  <si>
    <t>Team List</t>
  </si>
  <si>
    <t>All</t>
  </si>
  <si>
    <t>selected team</t>
  </si>
  <si>
    <t>conditional</t>
  </si>
  <si>
    <t>All option</t>
  </si>
  <si>
    <t>chart type</t>
  </si>
  <si>
    <t>area</t>
  </si>
  <si>
    <t>column</t>
  </si>
  <si>
    <t>line</t>
  </si>
  <si>
    <t>pie</t>
  </si>
  <si>
    <t>Value count</t>
  </si>
  <si>
    <t>3 Month Rental Data - Please use the selection boxes to see the charts based on your preference.</t>
  </si>
  <si>
    <t>Oromia</t>
  </si>
  <si>
    <t>SNNP</t>
  </si>
  <si>
    <t>Budget in Million USD</t>
  </si>
  <si>
    <t>Irrigation</t>
  </si>
  <si>
    <t>Factory</t>
  </si>
  <si>
    <t>Housing</t>
  </si>
  <si>
    <t>Infrastructure</t>
  </si>
  <si>
    <t>Climate</t>
  </si>
  <si>
    <t>Planning</t>
  </si>
  <si>
    <t>Monitoring and Evaluation</t>
  </si>
  <si>
    <t>Audit</t>
  </si>
  <si>
    <t>Human Resources</t>
  </si>
  <si>
    <t>Soil Survey</t>
  </si>
  <si>
    <t>ICT</t>
  </si>
  <si>
    <t>Administration</t>
  </si>
  <si>
    <t>Ethics</t>
  </si>
  <si>
    <t>Advisory team</t>
  </si>
  <si>
    <t>Plantation</t>
  </si>
  <si>
    <t>KAIZEN project</t>
  </si>
  <si>
    <t>WASH project</t>
  </si>
  <si>
    <t>Cross cutting issues (HIV)</t>
  </si>
  <si>
    <t>Human Resources Development</t>
  </si>
  <si>
    <t>Tigray</t>
  </si>
  <si>
    <t>Own Fund</t>
  </si>
  <si>
    <t>Foreign Loan</t>
  </si>
  <si>
    <t>DBE loan</t>
  </si>
  <si>
    <t>CBE loan</t>
  </si>
  <si>
    <t>USAID</t>
  </si>
  <si>
    <t>Others</t>
  </si>
  <si>
    <t>Finance Source</t>
  </si>
  <si>
    <t>"XYZ" company budget by fund source, region and programs</t>
  </si>
  <si>
    <t>PLEASE KNOW THAT THE DATA IS FICTITIOUS</t>
  </si>
  <si>
    <t>Program</t>
  </si>
  <si>
    <t>Finance sourrce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</si>
</sst>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17" fontId="0" fillId="0" borderId="0" xfId="0" applyNumberFormat="1" applyFill="1" applyBorder="1"/>
    <xf numFmtId="0" fontId="3" fillId="0" borderId="0" xfId="0" applyFont="1" applyFill="1" applyBorder="1"/>
    <xf numFmtId="17" fontId="3" fillId="0" borderId="0" xfId="0" applyNumberFormat="1" applyFont="1" applyFill="1" applyBorder="1"/>
    <xf numFmtId="0" fontId="0" fillId="2" borderId="0" xfId="0" applyFill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Fill="1" applyBorder="1"/>
    <xf numFmtId="0" fontId="0" fillId="3" borderId="0" xfId="0" applyFill="1"/>
    <xf numFmtId="0" fontId="0" fillId="5" borderId="0" xfId="0" applyFill="1"/>
    <xf numFmtId="1" fontId="3" fillId="5" borderId="0" xfId="0" applyNumberFormat="1" applyFont="1" applyFill="1" applyAlignment="1">
      <alignment horizontal="left"/>
    </xf>
    <xf numFmtId="0" fontId="0" fillId="0" borderId="4" xfId="0" applyFill="1" applyBorder="1"/>
    <xf numFmtId="17" fontId="0" fillId="0" borderId="5" xfId="0" applyNumberFormat="1" applyFill="1" applyBorder="1"/>
    <xf numFmtId="0" fontId="0" fillId="0" borderId="5" xfId="0" applyFont="1" applyFill="1" applyBorder="1"/>
    <xf numFmtId="0" fontId="3" fillId="0" borderId="5" xfId="0" applyFont="1" applyFill="1" applyBorder="1"/>
    <xf numFmtId="17" fontId="3" fillId="0" borderId="5" xfId="0" applyNumberFormat="1" applyFont="1" applyFill="1" applyBorder="1"/>
    <xf numFmtId="0" fontId="0" fillId="0" borderId="5" xfId="0" applyFill="1" applyBorder="1"/>
    <xf numFmtId="17" fontId="0" fillId="0" borderId="5" xfId="0" applyNumberFormat="1" applyFont="1" applyFill="1" applyBorder="1"/>
    <xf numFmtId="0" fontId="0" fillId="0" borderId="7" xfId="0" applyFill="1" applyBorder="1"/>
    <xf numFmtId="0" fontId="0" fillId="0" borderId="8" xfId="0" applyFill="1" applyBorder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" fontId="6" fillId="4" borderId="3" xfId="0" applyNumberFormat="1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</cellXfs>
  <cellStyles count="6">
    <cellStyle name="Comma 2" xfId="5"/>
    <cellStyle name="Comma 3" xfId="2"/>
    <cellStyle name="Normal" xfId="0" builtinId="0"/>
    <cellStyle name="Normal 2" xfId="3"/>
    <cellStyle name="Normal 3" xfId="4"/>
    <cellStyle name="Normal 4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Budget</a:t>
            </a:r>
            <a:r>
              <a:rPr lang="en-US" baseline="0"/>
              <a:t> in USD (Million)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2808284535487982E-2"/>
          <c:y val="3.450665724313829E-2"/>
          <c:w val="0.94440473493559596"/>
          <c:h val="0.7837831065619334"/>
        </c:manualLayout>
      </c:layout>
      <c:areaChart>
        <c:grouping val="standard"/>
        <c:varyColors val="0"/>
        <c:ser>
          <c:idx val="2"/>
          <c:order val="0"/>
          <c:tx>
            <c:v>Field days-area</c:v>
          </c:tx>
          <c:spPr>
            <a:solidFill>
              <a:srgbClr val="92D050"/>
            </a:solidFill>
            <a:ln>
              <a:noFill/>
            </a:ln>
          </c:spPr>
          <c:cat>
            <c:strRef>
              <c:f>help!$F$13:$AL$13</c:f>
              <c:strCache>
                <c:ptCount val="33"/>
                <c:pt idx="0">
                  <c:v>Tigray</c:v>
                </c:pt>
                <c:pt idx="1">
                  <c:v>SNNP</c:v>
                </c:pt>
                <c:pt idx="2">
                  <c:v>Oromia</c:v>
                </c:pt>
                <c:pt idx="3">
                  <c:v>Amhara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strCache>
            </c:strRef>
          </c:cat>
          <c:val>
            <c:numRef>
              <c:f>[0]!area_chart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14720"/>
        <c:axId val="58172544"/>
      </c:areaChart>
      <c:barChart>
        <c:barDir val="col"/>
        <c:grouping val="clustered"/>
        <c:varyColors val="0"/>
        <c:ser>
          <c:idx val="4"/>
          <c:order val="1"/>
          <c:tx>
            <c:v>Field days-column</c:v>
          </c:tx>
          <c:spPr>
            <a:solidFill>
              <a:srgbClr val="92D050"/>
            </a:solidFill>
          </c:spPr>
          <c:invertIfNegative val="0"/>
          <c:cat>
            <c:strRef>
              <c:f>help!$F$13:$AL$13</c:f>
              <c:strCache>
                <c:ptCount val="33"/>
                <c:pt idx="0">
                  <c:v>Tigray</c:v>
                </c:pt>
                <c:pt idx="1">
                  <c:v>SNNP</c:v>
                </c:pt>
                <c:pt idx="2">
                  <c:v>Oromia</c:v>
                </c:pt>
                <c:pt idx="3">
                  <c:v>Amhara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strCache>
            </c:strRef>
          </c:cat>
          <c:val>
            <c:numRef>
              <c:f>[0]!column_chart</c:f>
              <c:numCache>
                <c:formatCode>General</c:formatCode>
                <c:ptCount val="4"/>
                <c:pt idx="0">
                  <c:v>695</c:v>
                </c:pt>
                <c:pt idx="1">
                  <c:v>430</c:v>
                </c:pt>
                <c:pt idx="2">
                  <c:v>300</c:v>
                </c:pt>
                <c:pt idx="3">
                  <c:v>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86"/>
        <c:axId val="58014720"/>
        <c:axId val="58172544"/>
      </c:barChart>
      <c:lineChart>
        <c:grouping val="standard"/>
        <c:varyColors val="0"/>
        <c:ser>
          <c:idx val="5"/>
          <c:order val="2"/>
          <c:tx>
            <c:v>Field days-line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strRef>
              <c:f>help!$F$13:$AL$13</c:f>
              <c:strCache>
                <c:ptCount val="33"/>
                <c:pt idx="0">
                  <c:v>Tigray</c:v>
                </c:pt>
                <c:pt idx="1">
                  <c:v>SNNP</c:v>
                </c:pt>
                <c:pt idx="2">
                  <c:v>Oromia</c:v>
                </c:pt>
                <c:pt idx="3">
                  <c:v>Amhara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strCache>
            </c:strRef>
          </c:cat>
          <c:val>
            <c:numRef>
              <c:f>[0]!line_chart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0"/>
          <c:order val="3"/>
          <c:spPr>
            <a:ln>
              <a:noFill/>
            </a:ln>
          </c:spPr>
          <c:marker>
            <c:symbol val="none"/>
          </c:marker>
          <c:dLbls>
            <c:numFmt formatCode="#,##0;\-#,##0;&quot;&quot;;@" sourceLinked="0"/>
            <c:spPr>
              <a:noFill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[0]!chart_stat</c:f>
              <c:numCache>
                <c:formatCode>General</c:formatCode>
                <c:ptCount val="4"/>
                <c:pt idx="0">
                  <c:v>695</c:v>
                </c:pt>
                <c:pt idx="1">
                  <c:v>430</c:v>
                </c:pt>
                <c:pt idx="2">
                  <c:v>300</c:v>
                </c:pt>
                <c:pt idx="3">
                  <c:v>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14720"/>
        <c:axId val="58172544"/>
      </c:lineChart>
      <c:catAx>
        <c:axId val="580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 anchor="ctr" anchorCtr="0"/>
          <a:lstStyle/>
          <a:p>
            <a:pPr>
              <a:defRPr sz="1100"/>
            </a:pPr>
            <a:endParaRPr lang="en-US"/>
          </a:p>
        </c:txPr>
        <c:crossAx val="58172544"/>
        <c:crosses val="autoZero"/>
        <c:auto val="1"/>
        <c:lblAlgn val="ctr"/>
        <c:lblOffset val="20"/>
        <c:noMultiLvlLbl val="0"/>
      </c:catAx>
      <c:valAx>
        <c:axId val="581725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8014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help!$G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List" dx="16" fmlaLink="help!$D$21" fmlaRange="help!$B$21:$B$44" val="0"/>
</file>

<file path=xl/ctrlProps/ctrlProp5.xml><?xml version="1.0" encoding="utf-8"?>
<formControlPr xmlns="http://schemas.microsoft.com/office/spreadsheetml/2009/9/main" objectType="List" dx="16" fmlaLink="help!$F$23" fmlaRange="help!$E$24:$E$26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mailto:shewalem@gmail.com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158749</xdr:colOff>
      <xdr:row>7</xdr:row>
      <xdr:rowOff>127000</xdr:rowOff>
    </xdr:from>
    <xdr:to>
      <xdr:col>2</xdr:col>
      <xdr:colOff>433916</xdr:colOff>
      <xdr:row>27</xdr:row>
      <xdr:rowOff>74083</xdr:rowOff>
    </xdr:to>
    <xdr:sp macro="" textlink="">
      <xdr:nvSpPr>
        <xdr:cNvPr id="14" name="Rectangle 13"/>
        <xdr:cNvSpPr/>
      </xdr:nvSpPr>
      <xdr:spPr>
        <a:xfrm>
          <a:off x="158749" y="1587500"/>
          <a:ext cx="1502834" cy="375708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Select team</a:t>
          </a:r>
        </a:p>
      </xdr:txBody>
    </xdr:sp>
    <xdr:clientData/>
  </xdr:twoCellAnchor>
  <xdr:twoCellAnchor>
    <xdr:from>
      <xdr:col>0</xdr:col>
      <xdr:colOff>169333</xdr:colOff>
      <xdr:row>2</xdr:row>
      <xdr:rowOff>169333</xdr:rowOff>
    </xdr:from>
    <xdr:to>
      <xdr:col>2</xdr:col>
      <xdr:colOff>444500</xdr:colOff>
      <xdr:row>6</xdr:row>
      <xdr:rowOff>166687</xdr:rowOff>
    </xdr:to>
    <xdr:sp macro="" textlink="">
      <xdr:nvSpPr>
        <xdr:cNvPr id="7" name="Rectangle 6"/>
        <xdr:cNvSpPr/>
      </xdr:nvSpPr>
      <xdr:spPr>
        <a:xfrm>
          <a:off x="169333" y="550333"/>
          <a:ext cx="1489605" cy="8784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Change</a:t>
          </a:r>
          <a:r>
            <a:rPr lang="en-US" sz="1100" baseline="0">
              <a:solidFill>
                <a:sysClr val="windowText" lastClr="000000"/>
              </a:solidFill>
            </a:rPr>
            <a:t> the chart type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116418</xdr:colOff>
      <xdr:row>2</xdr:row>
      <xdr:rowOff>211665</xdr:rowOff>
    </xdr:from>
    <xdr:to>
      <xdr:col>7</xdr:col>
      <xdr:colOff>518584</xdr:colOff>
      <xdr:row>5</xdr:row>
      <xdr:rowOff>52916</xdr:rowOff>
    </xdr:to>
    <xdr:sp macro="" textlink="">
      <xdr:nvSpPr>
        <xdr:cNvPr id="6" name="Rectangle 5"/>
        <xdr:cNvSpPr/>
      </xdr:nvSpPr>
      <xdr:spPr>
        <a:xfrm>
          <a:off x="1957918" y="592665"/>
          <a:ext cx="2857499" cy="5397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see the data by </a:t>
          </a:r>
          <a:r>
            <a:rPr lang="en-US" sz="1100" b="1">
              <a:solidFill>
                <a:sysClr val="windowText" lastClr="000000"/>
              </a:solidFill>
            </a:rPr>
            <a:t>Team,</a:t>
          </a:r>
          <a:r>
            <a:rPr lang="en-US" sz="1100" b="1" baseline="0">
              <a:solidFill>
                <a:sysClr val="windowText" lastClr="000000"/>
              </a:solidFill>
            </a:rPr>
            <a:t> DBL or Region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161924</xdr:colOff>
          <xdr:row>3</xdr:row>
          <xdr:rowOff>52917</xdr:rowOff>
        </xdr:from>
        <xdr:to>
          <xdr:col>7</xdr:col>
          <xdr:colOff>476250</xdr:colOff>
          <xdr:row>4</xdr:row>
          <xdr:rowOff>169333</xdr:rowOff>
        </xdr:to>
        <xdr:grpSp>
          <xdr:nvGrpSpPr>
            <xdr:cNvPr id="4" name="Group 3"/>
            <xdr:cNvGrpSpPr/>
          </xdr:nvGrpSpPr>
          <xdr:grpSpPr>
            <a:xfrm>
              <a:off x="1983580" y="743480"/>
              <a:ext cx="2743201" cy="306916"/>
              <a:chOff x="1983586" y="257175"/>
              <a:chExt cx="2874166" cy="276225"/>
            </a:xfrm>
            <a:solidFill>
              <a:schemeClr val="accent3"/>
            </a:solidFill>
          </xdr:grpSpPr>
          <xdr:sp macro="" textlink="">
            <xdr:nvSpPr>
              <xdr:cNvPr id="9219" name="Option Button 3" hidden="1">
                <a:extLst>
                  <a:ext uri="{63B3BB69-23CF-44E3-9099-C40C66FF867C}">
                    <a14:compatExt spid="_x0000_s9219"/>
                  </a:ext>
                </a:extLst>
              </xdr:cNvPr>
              <xdr:cNvSpPr/>
            </xdr:nvSpPr>
            <xdr:spPr>
              <a:xfrm>
                <a:off x="1983586" y="257175"/>
                <a:ext cx="929603" cy="2762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By Team</a:t>
                </a:r>
                <a:endParaRPr lang="en-US"/>
              </a:p>
            </xdr:txBody>
          </xdr:sp>
          <xdr:sp macro="" textlink="">
            <xdr:nvSpPr>
              <xdr:cNvPr id="9220" name="Option Button 4" hidden="1">
                <a:extLst>
                  <a:ext uri="{63B3BB69-23CF-44E3-9099-C40C66FF867C}">
                    <a14:compatExt spid="_x0000_s9220"/>
                  </a:ext>
                </a:extLst>
              </xdr:cNvPr>
              <xdr:cNvSpPr/>
            </xdr:nvSpPr>
            <xdr:spPr>
              <a:xfrm>
                <a:off x="2955866" y="257175"/>
                <a:ext cx="929599" cy="2762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By DBL</a:t>
                </a:r>
                <a:endParaRPr lang="en-US"/>
              </a:p>
            </xdr:txBody>
          </xdr:sp>
          <xdr:sp macro="" textlink="">
            <xdr:nvSpPr>
              <xdr:cNvPr id="9221" name="Option Button 5" hidden="1">
                <a:extLst>
                  <a:ext uri="{63B3BB69-23CF-44E3-9099-C40C66FF867C}">
                    <a14:compatExt spid="_x0000_s9221"/>
                  </a:ext>
                </a:extLst>
              </xdr:cNvPr>
              <xdr:cNvSpPr/>
            </xdr:nvSpPr>
            <xdr:spPr>
              <a:xfrm>
                <a:off x="3928150" y="257175"/>
                <a:ext cx="929602" cy="2762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By Region</a:t>
                </a:r>
                <a:endParaRPr lang="en-US"/>
              </a:p>
            </xdr:txBody>
          </xdr:sp>
        </xdr:grpSp>
        <xdr:clientData/>
      </xdr:twoCellAnchor>
    </mc:Choice>
    <mc:Fallback/>
  </mc:AlternateContent>
  <xdr:twoCellAnchor>
    <xdr:from>
      <xdr:col>3</xdr:col>
      <xdr:colOff>344271</xdr:colOff>
      <xdr:row>6</xdr:row>
      <xdr:rowOff>11206</xdr:rowOff>
    </xdr:from>
    <xdr:to>
      <xdr:col>26</xdr:col>
      <xdr:colOff>250031</xdr:colOff>
      <xdr:row>29</xdr:row>
      <xdr:rowOff>44823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266700</xdr:colOff>
          <xdr:row>9</xdr:row>
          <xdr:rowOff>47625</xdr:rowOff>
        </xdr:from>
        <xdr:to>
          <xdr:col>2</xdr:col>
          <xdr:colOff>323850</xdr:colOff>
          <xdr:row>26</xdr:row>
          <xdr:rowOff>0</xdr:rowOff>
        </xdr:to>
        <xdr:sp macro="" textlink="">
          <xdr:nvSpPr>
            <xdr:cNvPr id="9223" name="List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266700</xdr:colOff>
          <xdr:row>3</xdr:row>
          <xdr:rowOff>76200</xdr:rowOff>
        </xdr:from>
        <xdr:to>
          <xdr:col>2</xdr:col>
          <xdr:colOff>323850</xdr:colOff>
          <xdr:row>6</xdr:row>
          <xdr:rowOff>95250</xdr:rowOff>
        </xdr:to>
        <xdr:sp macro="" textlink="">
          <xdr:nvSpPr>
            <xdr:cNvPr id="9231" name="List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>
    <xdr:from>
      <xdr:col>5</xdr:col>
      <xdr:colOff>345281</xdr:colOff>
      <xdr:row>33</xdr:row>
      <xdr:rowOff>-1</xdr:rowOff>
    </xdr:from>
    <xdr:to>
      <xdr:col>19</xdr:col>
      <xdr:colOff>583407</xdr:colOff>
      <xdr:row>39</xdr:row>
      <xdr:rowOff>71437</xdr:rowOff>
    </xdr:to>
    <xdr:sp macro="" textlink="">
      <xdr:nvSpPr>
        <xdr:cNvPr id="2" name="Rectangular Callout 1">
          <a:hlinkClick xmlns:r="http://schemas.openxmlformats.org/officeDocument/2006/relationships" r:id="rId2"/>
        </xdr:cNvPr>
        <xdr:cNvSpPr/>
      </xdr:nvSpPr>
      <xdr:spPr>
        <a:xfrm>
          <a:off x="3381375" y="6405562"/>
          <a:ext cx="8739188" cy="1214438"/>
        </a:xfrm>
        <a:prstGeom prst="wedgeRectCallout">
          <a:avLst>
            <a:gd name="adj1" fmla="val -23694"/>
            <a:gd name="adj2" fmla="val -60049"/>
          </a:avLst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The dashboard is built by </a:t>
          </a:r>
          <a:r>
            <a:rPr lang="en-US" sz="1600" b="1"/>
            <a:t>Sisay Menji </a:t>
          </a:r>
          <a:r>
            <a:rPr lang="en-US" sz="1600" b="0"/>
            <a:t>using</a:t>
          </a:r>
          <a:r>
            <a:rPr lang="en-US" sz="1600" b="0" baseline="0"/>
            <a:t> fictitious data. </a:t>
          </a:r>
          <a:r>
            <a:rPr lang="en-US" sz="1600" b="1" baseline="0"/>
            <a:t>Sisay</a:t>
          </a:r>
          <a:r>
            <a:rPr lang="en-US" sz="1600" b="0" baseline="0"/>
            <a:t> can be reached at </a:t>
          </a:r>
          <a:r>
            <a:rPr lang="en-US" sz="1600" b="0" baseline="0">
              <a:solidFill>
                <a:schemeClr val="tx1"/>
              </a:solidFill>
            </a:rPr>
            <a:t>shewalem@gmail.com or  www.sisaymenji.drupalgardens.com. Clickto contact.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2:W32"/>
  <sheetViews>
    <sheetView showGridLines="0" showRowColHeaders="0" tabSelected="1" topLeftCell="A3" zoomScale="80" zoomScaleNormal="80" workbookViewId="0">
      <selection activeCell="W36" sqref="W36"/>
    </sheetView>
  </sheetViews>
  <sheetFormatPr defaultRowHeight="15" x14ac:dyDescent="0.25"/>
  <sheetData>
    <row r="2" spans="2:2" s="12" customFormat="1" x14ac:dyDescent="0.25">
      <c r="B2" s="12" t="s">
        <v>27</v>
      </c>
    </row>
    <row r="3" spans="2:2" s="3" customFormat="1" ht="24.75" customHeight="1" x14ac:dyDescent="0.25"/>
    <row r="32" spans="5:23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sheetProtection password="B80A" sheet="1" objects="1" scenarios="1" select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3" name="Option Button 3">
              <controlPr defaultSize="0" autoFill="0" autoLine="0" autoPict="0">
                <anchor moveWithCells="1">
                  <from>
                    <xdr:col>3</xdr:col>
                    <xdr:colOff>161925</xdr:colOff>
                    <xdr:row>3</xdr:row>
                    <xdr:rowOff>57150</xdr:rowOff>
                  </from>
                  <to>
                    <xdr:col>4</xdr:col>
                    <xdr:colOff>438150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4" name="Option Button 4">
              <controlPr defaultSize="0" autoFill="0" autoLine="0" autoPict="0">
                <anchor moveWithCells="1">
                  <from>
                    <xdr:col>4</xdr:col>
                    <xdr:colOff>485775</xdr:colOff>
                    <xdr:row>3</xdr:row>
                    <xdr:rowOff>57150</xdr:rowOff>
                  </from>
                  <to>
                    <xdr:col>6</xdr:col>
                    <xdr:colOff>152400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5" name="Option Button 5">
              <controlPr defaultSize="0" autoFill="0" autoLine="0" autoPict="0">
                <anchor moveWithCells="1">
                  <from>
                    <xdr:col>6</xdr:col>
                    <xdr:colOff>200025</xdr:colOff>
                    <xdr:row>3</xdr:row>
                    <xdr:rowOff>57150</xdr:rowOff>
                  </from>
                  <to>
                    <xdr:col>7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6" name="List Box 7">
              <controlPr defaultSize="0" autoLine="0" autoPict="0">
                <anchor>
                  <from>
                    <xdr:col>0</xdr:col>
                    <xdr:colOff>266700</xdr:colOff>
                    <xdr:row>9</xdr:row>
                    <xdr:rowOff>47625</xdr:rowOff>
                  </from>
                  <to>
                    <xdr:col>2</xdr:col>
                    <xdr:colOff>323850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7" name="List Box 15">
              <controlPr locked="0" defaultSize="0" autoLine="0" autoPict="0">
                <anchor>
                  <from>
                    <xdr:col>0</xdr:col>
                    <xdr:colOff>266700</xdr:colOff>
                    <xdr:row>3</xdr:row>
                    <xdr:rowOff>76200</xdr:rowOff>
                  </from>
                  <to>
                    <xdr:col>2</xdr:col>
                    <xdr:colOff>323850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F108"/>
  <sheetViews>
    <sheetView showGridLines="0" workbookViewId="0">
      <selection activeCell="H28" sqref="H28"/>
    </sheetView>
  </sheetViews>
  <sheetFormatPr defaultRowHeight="12" customHeight="1" x14ac:dyDescent="0.25"/>
  <cols>
    <col min="1" max="1" width="1.7109375" customWidth="1"/>
    <col min="2" max="2" width="20.140625" customWidth="1"/>
    <col min="3" max="3" width="31.7109375" customWidth="1"/>
    <col min="4" max="4" width="29.5703125" customWidth="1"/>
    <col min="5" max="5" width="20.7109375" style="9" bestFit="1" customWidth="1"/>
  </cols>
  <sheetData>
    <row r="1" spans="2:6" s="1" customFormat="1" ht="12" customHeight="1" x14ac:dyDescent="0.25">
      <c r="E1" s="9"/>
    </row>
    <row r="2" spans="2:6" s="13" customFormat="1" ht="12" customHeight="1" x14ac:dyDescent="0.25">
      <c r="B2" s="13" t="s">
        <v>58</v>
      </c>
      <c r="E2" s="14"/>
    </row>
    <row r="3" spans="2:6" s="1" customFormat="1" ht="20.25" customHeight="1" x14ac:dyDescent="0.25">
      <c r="B3" s="10" t="s">
        <v>59</v>
      </c>
      <c r="E3" s="9"/>
    </row>
    <row r="4" spans="2:6" s="1" customFormat="1" ht="12" customHeight="1" x14ac:dyDescent="0.25">
      <c r="E4" s="9"/>
    </row>
    <row r="5" spans="2:6" ht="12" customHeight="1" thickBot="1" x14ac:dyDescent="0.3"/>
    <row r="6" spans="2:6" ht="15" x14ac:dyDescent="0.25">
      <c r="B6" s="24" t="s">
        <v>0</v>
      </c>
      <c r="C6" s="25" t="s">
        <v>60</v>
      </c>
      <c r="D6" s="25" t="s">
        <v>57</v>
      </c>
      <c r="E6" s="26" t="s">
        <v>30</v>
      </c>
    </row>
    <row r="7" spans="2:6" ht="12" customHeight="1" x14ac:dyDescent="0.25">
      <c r="B7" s="15" t="s">
        <v>29</v>
      </c>
      <c r="C7" s="16" t="s">
        <v>46</v>
      </c>
      <c r="D7" s="16" t="s">
        <v>53</v>
      </c>
      <c r="E7" s="27">
        <v>20</v>
      </c>
    </row>
    <row r="8" spans="2:6" ht="12" customHeight="1" x14ac:dyDescent="0.25">
      <c r="B8" s="15" t="s">
        <v>29</v>
      </c>
      <c r="C8" s="16" t="s">
        <v>41</v>
      </c>
      <c r="D8" s="16" t="s">
        <v>56</v>
      </c>
      <c r="E8" s="27">
        <v>11</v>
      </c>
      <c r="F8" s="1"/>
    </row>
    <row r="9" spans="2:6" ht="12" customHeight="1" x14ac:dyDescent="0.25">
      <c r="B9" s="15" t="s">
        <v>29</v>
      </c>
      <c r="C9" s="16" t="s">
        <v>41</v>
      </c>
      <c r="D9" s="16" t="s">
        <v>56</v>
      </c>
      <c r="E9" s="27">
        <v>12</v>
      </c>
      <c r="F9" s="1"/>
    </row>
    <row r="10" spans="2:6" ht="12" customHeight="1" x14ac:dyDescent="0.25">
      <c r="B10" s="15" t="s">
        <v>29</v>
      </c>
      <c r="C10" s="17" t="s">
        <v>41</v>
      </c>
      <c r="D10" s="18" t="s">
        <v>53</v>
      </c>
      <c r="E10" s="27">
        <v>9</v>
      </c>
      <c r="F10" s="1"/>
    </row>
    <row r="11" spans="2:6" ht="12" customHeight="1" x14ac:dyDescent="0.25">
      <c r="B11" s="15" t="s">
        <v>29</v>
      </c>
      <c r="C11" s="16" t="s">
        <v>44</v>
      </c>
      <c r="D11" s="20" t="s">
        <v>54</v>
      </c>
      <c r="E11" s="27">
        <v>10</v>
      </c>
      <c r="F11" s="1"/>
    </row>
    <row r="12" spans="2:6" ht="12" customHeight="1" x14ac:dyDescent="0.25">
      <c r="B12" s="15" t="s">
        <v>5</v>
      </c>
      <c r="C12" s="16" t="s">
        <v>7</v>
      </c>
      <c r="D12" s="20" t="s">
        <v>53</v>
      </c>
      <c r="E12" s="27">
        <v>7</v>
      </c>
      <c r="F12" s="1"/>
    </row>
    <row r="13" spans="2:6" ht="12" customHeight="1" x14ac:dyDescent="0.25">
      <c r="B13" s="15" t="s">
        <v>29</v>
      </c>
      <c r="C13" s="16" t="s">
        <v>7</v>
      </c>
      <c r="D13" s="17" t="s">
        <v>53</v>
      </c>
      <c r="E13" s="27">
        <v>21</v>
      </c>
      <c r="F13" s="1"/>
    </row>
    <row r="14" spans="2:6" ht="12" customHeight="1" x14ac:dyDescent="0.25">
      <c r="B14" s="15" t="s">
        <v>29</v>
      </c>
      <c r="C14" s="16" t="s">
        <v>7</v>
      </c>
      <c r="D14" s="20" t="s">
        <v>53</v>
      </c>
      <c r="E14" s="27">
        <v>24</v>
      </c>
      <c r="F14" s="1"/>
    </row>
    <row r="15" spans="2:6" ht="12" customHeight="1" x14ac:dyDescent="0.25">
      <c r="B15" s="15" t="s">
        <v>50</v>
      </c>
      <c r="C15" s="18" t="s">
        <v>43</v>
      </c>
      <c r="D15" s="18" t="s">
        <v>54</v>
      </c>
      <c r="E15" s="27">
        <v>19</v>
      </c>
      <c r="F15" s="1"/>
    </row>
    <row r="16" spans="2:6" ht="12" customHeight="1" x14ac:dyDescent="0.25">
      <c r="B16" s="15" t="s">
        <v>50</v>
      </c>
      <c r="C16" s="19" t="s">
        <v>43</v>
      </c>
      <c r="D16" s="18" t="s">
        <v>54</v>
      </c>
      <c r="E16" s="27">
        <v>7</v>
      </c>
      <c r="F16" s="1"/>
    </row>
    <row r="17" spans="2:6" ht="12" customHeight="1" x14ac:dyDescent="0.25">
      <c r="B17" s="15" t="s">
        <v>50</v>
      </c>
      <c r="C17" s="16" t="s">
        <v>43</v>
      </c>
      <c r="D17" s="18" t="s">
        <v>54</v>
      </c>
      <c r="E17" s="27">
        <v>12</v>
      </c>
      <c r="F17" s="1"/>
    </row>
    <row r="18" spans="2:6" ht="12" customHeight="1" x14ac:dyDescent="0.25">
      <c r="B18" s="15" t="s">
        <v>5</v>
      </c>
      <c r="C18" s="16" t="s">
        <v>47</v>
      </c>
      <c r="D18" s="20" t="s">
        <v>55</v>
      </c>
      <c r="E18" s="27">
        <v>16</v>
      </c>
      <c r="F18" s="1"/>
    </row>
    <row r="19" spans="2:6" ht="12" customHeight="1" x14ac:dyDescent="0.25">
      <c r="B19" s="15" t="s">
        <v>28</v>
      </c>
      <c r="C19" s="20" t="s">
        <v>34</v>
      </c>
      <c r="D19" s="20" t="s">
        <v>53</v>
      </c>
      <c r="E19" s="27">
        <v>19</v>
      </c>
      <c r="F19" s="1"/>
    </row>
    <row r="20" spans="2:6" ht="12" customHeight="1" x14ac:dyDescent="0.25">
      <c r="B20" s="15" t="s">
        <v>28</v>
      </c>
      <c r="C20" s="20" t="s">
        <v>34</v>
      </c>
      <c r="D20" s="20" t="s">
        <v>53</v>
      </c>
      <c r="E20" s="27">
        <v>13</v>
      </c>
      <c r="F20" s="1"/>
    </row>
    <row r="21" spans="2:6" ht="12" customHeight="1" x14ac:dyDescent="0.25">
      <c r="B21" s="15" t="s">
        <v>28</v>
      </c>
      <c r="C21" s="20" t="s">
        <v>34</v>
      </c>
      <c r="D21" s="20" t="s">
        <v>53</v>
      </c>
      <c r="E21" s="27">
        <v>18</v>
      </c>
      <c r="F21" s="1"/>
    </row>
    <row r="22" spans="2:6" ht="12" customHeight="1" x14ac:dyDescent="0.25">
      <c r="B22" s="15" t="s">
        <v>28</v>
      </c>
      <c r="C22" s="20" t="s">
        <v>34</v>
      </c>
      <c r="D22" s="20" t="s">
        <v>53</v>
      </c>
      <c r="E22" s="27">
        <v>14</v>
      </c>
      <c r="F22" s="1"/>
    </row>
    <row r="23" spans="2:6" ht="12" customHeight="1" x14ac:dyDescent="0.25">
      <c r="B23" s="15" t="s">
        <v>28</v>
      </c>
      <c r="C23" s="20" t="s">
        <v>34</v>
      </c>
      <c r="D23" s="20" t="s">
        <v>53</v>
      </c>
      <c r="E23" s="27">
        <v>11</v>
      </c>
      <c r="F23" s="1"/>
    </row>
    <row r="24" spans="2:6" ht="12" customHeight="1" x14ac:dyDescent="0.25">
      <c r="B24" s="15" t="s">
        <v>28</v>
      </c>
      <c r="C24" s="18" t="s">
        <v>34</v>
      </c>
      <c r="D24" s="18" t="s">
        <v>53</v>
      </c>
      <c r="E24" s="27">
        <v>24</v>
      </c>
      <c r="F24" s="1"/>
    </row>
    <row r="25" spans="2:6" ht="12" customHeight="1" x14ac:dyDescent="0.25">
      <c r="B25" s="15" t="s">
        <v>29</v>
      </c>
      <c r="C25" s="20" t="s">
        <v>34</v>
      </c>
      <c r="D25" s="20" t="s">
        <v>56</v>
      </c>
      <c r="E25" s="27">
        <v>11</v>
      </c>
      <c r="F25" s="1"/>
    </row>
    <row r="26" spans="2:6" ht="12" customHeight="1" x14ac:dyDescent="0.25">
      <c r="B26" s="15" t="s">
        <v>50</v>
      </c>
      <c r="C26" s="20" t="s">
        <v>34</v>
      </c>
      <c r="D26" s="20" t="s">
        <v>54</v>
      </c>
      <c r="E26" s="27">
        <v>23</v>
      </c>
      <c r="F26" s="1"/>
    </row>
    <row r="27" spans="2:6" ht="12" customHeight="1" x14ac:dyDescent="0.25">
      <c r="B27" s="15" t="s">
        <v>50</v>
      </c>
      <c r="C27" s="16" t="s">
        <v>36</v>
      </c>
      <c r="D27" s="16" t="s">
        <v>54</v>
      </c>
      <c r="E27" s="27">
        <v>13</v>
      </c>
      <c r="F27" s="1"/>
    </row>
    <row r="28" spans="2:6" ht="12" customHeight="1" x14ac:dyDescent="0.25">
      <c r="B28" s="15" t="s">
        <v>50</v>
      </c>
      <c r="C28" s="16" t="s">
        <v>36</v>
      </c>
      <c r="D28" s="18" t="s">
        <v>51</v>
      </c>
      <c r="E28" s="27">
        <v>6</v>
      </c>
      <c r="F28" s="1"/>
    </row>
    <row r="29" spans="2:6" ht="12" customHeight="1" x14ac:dyDescent="0.25">
      <c r="B29" s="15" t="s">
        <v>50</v>
      </c>
      <c r="C29" s="20" t="s">
        <v>36</v>
      </c>
      <c r="D29" s="20" t="s">
        <v>51</v>
      </c>
      <c r="E29" s="27">
        <v>7</v>
      </c>
      <c r="F29" s="1"/>
    </row>
    <row r="30" spans="2:6" ht="12" customHeight="1" x14ac:dyDescent="0.25">
      <c r="B30" s="15" t="s">
        <v>50</v>
      </c>
      <c r="C30" s="20" t="s">
        <v>36</v>
      </c>
      <c r="D30" s="20" t="s">
        <v>51</v>
      </c>
      <c r="E30" s="27">
        <v>22</v>
      </c>
      <c r="F30" s="1"/>
    </row>
    <row r="31" spans="2:6" ht="12" customHeight="1" x14ac:dyDescent="0.25">
      <c r="B31" s="15" t="s">
        <v>50</v>
      </c>
      <c r="C31" s="20" t="s">
        <v>36</v>
      </c>
      <c r="D31" s="20" t="s">
        <v>51</v>
      </c>
      <c r="E31" s="27">
        <v>24</v>
      </c>
      <c r="F31" s="1"/>
    </row>
    <row r="32" spans="2:6" ht="12" customHeight="1" x14ac:dyDescent="0.25">
      <c r="B32" s="15" t="s">
        <v>29</v>
      </c>
      <c r="C32" s="16" t="s">
        <v>33</v>
      </c>
      <c r="D32" s="16" t="s">
        <v>51</v>
      </c>
      <c r="E32" s="27">
        <v>20</v>
      </c>
      <c r="F32" s="1"/>
    </row>
    <row r="33" spans="2:6" ht="12" customHeight="1" x14ac:dyDescent="0.25">
      <c r="B33" s="15" t="s">
        <v>29</v>
      </c>
      <c r="C33" s="20" t="s">
        <v>33</v>
      </c>
      <c r="D33" s="20" t="s">
        <v>54</v>
      </c>
      <c r="E33" s="27">
        <v>8</v>
      </c>
      <c r="F33" s="1"/>
    </row>
    <row r="34" spans="2:6" ht="12" customHeight="1" x14ac:dyDescent="0.25">
      <c r="B34" s="15" t="s">
        <v>29</v>
      </c>
      <c r="C34" s="20" t="s">
        <v>33</v>
      </c>
      <c r="D34" s="20" t="s">
        <v>54</v>
      </c>
      <c r="E34" s="27">
        <v>10</v>
      </c>
      <c r="F34" s="1"/>
    </row>
    <row r="35" spans="2:6" ht="12" customHeight="1" x14ac:dyDescent="0.25">
      <c r="B35" s="15" t="s">
        <v>29</v>
      </c>
      <c r="C35" s="20" t="s">
        <v>33</v>
      </c>
      <c r="D35" s="20" t="s">
        <v>54</v>
      </c>
      <c r="E35" s="27">
        <v>5</v>
      </c>
      <c r="F35" s="1"/>
    </row>
    <row r="36" spans="2:6" ht="12" customHeight="1" x14ac:dyDescent="0.25">
      <c r="B36" s="15" t="s">
        <v>50</v>
      </c>
      <c r="C36" s="16" t="s">
        <v>33</v>
      </c>
      <c r="D36" s="20" t="s">
        <v>51</v>
      </c>
      <c r="E36" s="27">
        <v>24</v>
      </c>
      <c r="F36" s="1"/>
    </row>
    <row r="37" spans="2:6" ht="12" customHeight="1" x14ac:dyDescent="0.25">
      <c r="B37" s="15" t="s">
        <v>50</v>
      </c>
      <c r="C37" s="16" t="s">
        <v>33</v>
      </c>
      <c r="D37" s="20" t="s">
        <v>54</v>
      </c>
      <c r="E37" s="27">
        <v>22</v>
      </c>
      <c r="F37" s="1"/>
    </row>
    <row r="38" spans="2:6" ht="12" customHeight="1" x14ac:dyDescent="0.25">
      <c r="B38" s="15" t="s">
        <v>50</v>
      </c>
      <c r="C38" s="16" t="s">
        <v>33</v>
      </c>
      <c r="D38" s="20" t="s">
        <v>52</v>
      </c>
      <c r="E38" s="27">
        <v>19</v>
      </c>
      <c r="F38" s="1"/>
    </row>
    <row r="39" spans="2:6" ht="12" customHeight="1" x14ac:dyDescent="0.25">
      <c r="B39" s="15" t="s">
        <v>28</v>
      </c>
      <c r="C39" s="20" t="s">
        <v>40</v>
      </c>
      <c r="D39" s="20" t="s">
        <v>56</v>
      </c>
      <c r="E39" s="27">
        <v>5</v>
      </c>
      <c r="F39" s="1"/>
    </row>
    <row r="40" spans="2:6" ht="12" customHeight="1" x14ac:dyDescent="0.25">
      <c r="B40" s="15" t="s">
        <v>28</v>
      </c>
      <c r="C40" s="19" t="s">
        <v>40</v>
      </c>
      <c r="D40" s="18" t="s">
        <v>53</v>
      </c>
      <c r="E40" s="27">
        <v>15</v>
      </c>
      <c r="F40" s="1"/>
    </row>
    <row r="41" spans="2:6" ht="12" customHeight="1" x14ac:dyDescent="0.25">
      <c r="B41" s="15" t="s">
        <v>50</v>
      </c>
      <c r="C41" s="20" t="s">
        <v>45</v>
      </c>
      <c r="D41" s="20" t="s">
        <v>51</v>
      </c>
      <c r="E41" s="27">
        <v>21</v>
      </c>
      <c r="F41" s="1"/>
    </row>
    <row r="42" spans="2:6" ht="12" customHeight="1" x14ac:dyDescent="0.25">
      <c r="B42" s="15" t="s">
        <v>29</v>
      </c>
      <c r="C42" s="20" t="s">
        <v>3</v>
      </c>
      <c r="D42" s="20" t="s">
        <v>52</v>
      </c>
      <c r="E42" s="27">
        <v>10</v>
      </c>
      <c r="F42" s="1"/>
    </row>
    <row r="43" spans="2:6" ht="12" customHeight="1" x14ac:dyDescent="0.25">
      <c r="B43" s="15" t="s">
        <v>50</v>
      </c>
      <c r="C43" s="20" t="s">
        <v>3</v>
      </c>
      <c r="D43" s="16" t="s">
        <v>52</v>
      </c>
      <c r="E43" s="27">
        <v>11</v>
      </c>
      <c r="F43" s="1"/>
    </row>
    <row r="44" spans="2:6" ht="12" customHeight="1" x14ac:dyDescent="0.25">
      <c r="B44" s="15" t="s">
        <v>50</v>
      </c>
      <c r="C44" s="20" t="s">
        <v>3</v>
      </c>
      <c r="D44" s="20" t="s">
        <v>52</v>
      </c>
      <c r="E44" s="27">
        <v>11</v>
      </c>
      <c r="F44" s="1"/>
    </row>
    <row r="45" spans="2:6" ht="12" customHeight="1" x14ac:dyDescent="0.25">
      <c r="B45" s="15" t="s">
        <v>50</v>
      </c>
      <c r="C45" s="20" t="s">
        <v>3</v>
      </c>
      <c r="D45" s="20" t="s">
        <v>52</v>
      </c>
      <c r="E45" s="27">
        <v>23</v>
      </c>
      <c r="F45" s="1"/>
    </row>
    <row r="46" spans="2:6" ht="12" customHeight="1" x14ac:dyDescent="0.25">
      <c r="B46" s="15" t="s">
        <v>50</v>
      </c>
      <c r="C46" s="20" t="s">
        <v>3</v>
      </c>
      <c r="D46" s="20" t="s">
        <v>52</v>
      </c>
      <c r="E46" s="27">
        <v>10</v>
      </c>
      <c r="F46" s="1"/>
    </row>
    <row r="47" spans="2:6" ht="12" customHeight="1" x14ac:dyDescent="0.25">
      <c r="B47" s="15" t="s">
        <v>50</v>
      </c>
      <c r="C47" s="20" t="s">
        <v>3</v>
      </c>
      <c r="D47" s="16" t="s">
        <v>51</v>
      </c>
      <c r="E47" s="27">
        <v>8</v>
      </c>
      <c r="F47" s="1"/>
    </row>
    <row r="48" spans="2:6" ht="12" customHeight="1" x14ac:dyDescent="0.25">
      <c r="B48" s="15" t="s">
        <v>50</v>
      </c>
      <c r="C48" s="20" t="s">
        <v>3</v>
      </c>
      <c r="D48" s="16" t="s">
        <v>51</v>
      </c>
      <c r="E48" s="27">
        <v>13</v>
      </c>
      <c r="F48" s="1"/>
    </row>
    <row r="49" spans="2:6" ht="12" customHeight="1" x14ac:dyDescent="0.25">
      <c r="B49" s="15" t="s">
        <v>50</v>
      </c>
      <c r="C49" s="16" t="s">
        <v>49</v>
      </c>
      <c r="D49" s="20" t="s">
        <v>53</v>
      </c>
      <c r="E49" s="27">
        <v>9</v>
      </c>
      <c r="F49" s="1"/>
    </row>
    <row r="50" spans="2:6" ht="12" customHeight="1" x14ac:dyDescent="0.25">
      <c r="B50" s="15" t="s">
        <v>5</v>
      </c>
      <c r="C50" s="16" t="s">
        <v>31</v>
      </c>
      <c r="D50" s="20" t="s">
        <v>53</v>
      </c>
      <c r="E50" s="27">
        <v>23</v>
      </c>
      <c r="F50" s="1"/>
    </row>
    <row r="51" spans="2:6" ht="12" customHeight="1" x14ac:dyDescent="0.25">
      <c r="B51" s="15" t="s">
        <v>5</v>
      </c>
      <c r="C51" s="16" t="s">
        <v>31</v>
      </c>
      <c r="D51" s="20" t="s">
        <v>53</v>
      </c>
      <c r="E51" s="27">
        <v>12</v>
      </c>
      <c r="F51" s="1"/>
    </row>
    <row r="52" spans="2:6" ht="12" customHeight="1" x14ac:dyDescent="0.25">
      <c r="B52" s="15" t="s">
        <v>28</v>
      </c>
      <c r="C52" s="16" t="s">
        <v>31</v>
      </c>
      <c r="D52" s="16" t="s">
        <v>56</v>
      </c>
      <c r="E52" s="27">
        <v>22</v>
      </c>
      <c r="F52" s="1"/>
    </row>
    <row r="53" spans="2:6" ht="12" customHeight="1" x14ac:dyDescent="0.25">
      <c r="B53" s="15" t="s">
        <v>28</v>
      </c>
      <c r="C53" s="20" t="s">
        <v>31</v>
      </c>
      <c r="D53" s="16" t="s">
        <v>56</v>
      </c>
      <c r="E53" s="27">
        <v>15</v>
      </c>
      <c r="F53" s="1"/>
    </row>
    <row r="54" spans="2:6" ht="12" customHeight="1" x14ac:dyDescent="0.25">
      <c r="B54" s="15" t="s">
        <v>28</v>
      </c>
      <c r="C54" s="20" t="s">
        <v>31</v>
      </c>
      <c r="D54" s="16" t="s">
        <v>56</v>
      </c>
      <c r="E54" s="27">
        <v>19</v>
      </c>
      <c r="F54" s="1"/>
    </row>
    <row r="55" spans="2:6" ht="12" customHeight="1" x14ac:dyDescent="0.25">
      <c r="B55" s="15" t="s">
        <v>28</v>
      </c>
      <c r="C55" s="20" t="s">
        <v>31</v>
      </c>
      <c r="D55" s="20" t="s">
        <v>56</v>
      </c>
      <c r="E55" s="27">
        <v>15</v>
      </c>
      <c r="F55" s="1"/>
    </row>
    <row r="56" spans="2:6" ht="12" customHeight="1" x14ac:dyDescent="0.25">
      <c r="B56" s="15" t="s">
        <v>28</v>
      </c>
      <c r="C56" s="16" t="s">
        <v>31</v>
      </c>
      <c r="D56" s="16" t="s">
        <v>56</v>
      </c>
      <c r="E56" s="27">
        <v>19</v>
      </c>
      <c r="F56" s="1"/>
    </row>
    <row r="57" spans="2:6" ht="12" customHeight="1" x14ac:dyDescent="0.25">
      <c r="B57" s="15" t="s">
        <v>29</v>
      </c>
      <c r="C57" s="19" t="s">
        <v>31</v>
      </c>
      <c r="D57" s="18" t="s">
        <v>56</v>
      </c>
      <c r="E57" s="27">
        <v>21</v>
      </c>
      <c r="F57" s="1"/>
    </row>
    <row r="58" spans="2:6" ht="12" customHeight="1" x14ac:dyDescent="0.25">
      <c r="B58" s="15" t="s">
        <v>50</v>
      </c>
      <c r="C58" s="16" t="s">
        <v>31</v>
      </c>
      <c r="D58" s="20" t="s">
        <v>53</v>
      </c>
      <c r="E58" s="27">
        <v>16</v>
      </c>
      <c r="F58" s="1"/>
    </row>
    <row r="59" spans="2:6" ht="12" customHeight="1" x14ac:dyDescent="0.25">
      <c r="B59" s="15" t="s">
        <v>50</v>
      </c>
      <c r="C59" s="19" t="s">
        <v>42</v>
      </c>
      <c r="D59" s="18" t="s">
        <v>53</v>
      </c>
      <c r="E59" s="27">
        <v>20</v>
      </c>
      <c r="F59" s="1"/>
    </row>
    <row r="60" spans="2:6" ht="12" customHeight="1" x14ac:dyDescent="0.25">
      <c r="B60" s="15" t="s">
        <v>50</v>
      </c>
      <c r="C60" s="16" t="s">
        <v>42</v>
      </c>
      <c r="D60" s="20" t="s">
        <v>53</v>
      </c>
      <c r="E60" s="27">
        <v>14</v>
      </c>
      <c r="F60" s="1"/>
    </row>
    <row r="61" spans="2:6" ht="12" customHeight="1" x14ac:dyDescent="0.25">
      <c r="B61" s="15" t="s">
        <v>29</v>
      </c>
      <c r="C61" s="16" t="s">
        <v>48</v>
      </c>
      <c r="D61" s="20" t="s">
        <v>53</v>
      </c>
      <c r="E61" s="27">
        <v>10</v>
      </c>
      <c r="F61" s="1"/>
    </row>
    <row r="62" spans="2:6" ht="12" customHeight="1" x14ac:dyDescent="0.25">
      <c r="B62" s="15" t="s">
        <v>5</v>
      </c>
      <c r="C62" s="16" t="s">
        <v>32</v>
      </c>
      <c r="D62" s="20" t="s">
        <v>55</v>
      </c>
      <c r="E62" s="27">
        <v>21</v>
      </c>
      <c r="F62" s="1"/>
    </row>
    <row r="63" spans="2:6" ht="12" customHeight="1" x14ac:dyDescent="0.25">
      <c r="B63" s="15" t="s">
        <v>29</v>
      </c>
      <c r="C63" s="16" t="s">
        <v>32</v>
      </c>
      <c r="D63" s="16" t="s">
        <v>55</v>
      </c>
      <c r="E63" s="27">
        <v>9</v>
      </c>
      <c r="F63" s="1"/>
    </row>
    <row r="64" spans="2:6" ht="12" customHeight="1" x14ac:dyDescent="0.25">
      <c r="B64" s="15" t="s">
        <v>29</v>
      </c>
      <c r="C64" s="21" t="s">
        <v>32</v>
      </c>
      <c r="D64" s="19" t="s">
        <v>55</v>
      </c>
      <c r="E64" s="27">
        <v>21</v>
      </c>
      <c r="F64" s="1"/>
    </row>
    <row r="65" spans="2:6" ht="12" customHeight="1" x14ac:dyDescent="0.25">
      <c r="B65" s="15" t="s">
        <v>29</v>
      </c>
      <c r="C65" s="16" t="s">
        <v>32</v>
      </c>
      <c r="D65" s="16" t="s">
        <v>55</v>
      </c>
      <c r="E65" s="27">
        <v>19</v>
      </c>
      <c r="F65" s="1"/>
    </row>
    <row r="66" spans="2:6" ht="12" customHeight="1" x14ac:dyDescent="0.25">
      <c r="B66" s="15" t="s">
        <v>50</v>
      </c>
      <c r="C66" s="21" t="s">
        <v>32</v>
      </c>
      <c r="D66" s="18" t="s">
        <v>54</v>
      </c>
      <c r="E66" s="27">
        <v>7</v>
      </c>
      <c r="F66" s="1"/>
    </row>
    <row r="67" spans="2:6" ht="12" customHeight="1" x14ac:dyDescent="0.25">
      <c r="B67" s="15" t="s">
        <v>50</v>
      </c>
      <c r="C67" s="21" t="s">
        <v>32</v>
      </c>
      <c r="D67" s="18" t="s">
        <v>51</v>
      </c>
      <c r="E67" s="27">
        <v>20</v>
      </c>
      <c r="F67" s="1"/>
    </row>
    <row r="68" spans="2:6" ht="12" customHeight="1" x14ac:dyDescent="0.25">
      <c r="B68" s="15" t="s">
        <v>50</v>
      </c>
      <c r="C68" s="16" t="s">
        <v>32</v>
      </c>
      <c r="D68" s="20" t="s">
        <v>55</v>
      </c>
      <c r="E68" s="27">
        <v>6</v>
      </c>
      <c r="F68" s="1"/>
    </row>
    <row r="69" spans="2:6" ht="12" customHeight="1" x14ac:dyDescent="0.25">
      <c r="B69" s="15" t="s">
        <v>50</v>
      </c>
      <c r="C69" s="16" t="s">
        <v>32</v>
      </c>
      <c r="D69" s="20" t="s">
        <v>55</v>
      </c>
      <c r="E69" s="27">
        <v>6</v>
      </c>
      <c r="F69" s="1"/>
    </row>
    <row r="70" spans="2:6" ht="12" customHeight="1" x14ac:dyDescent="0.25">
      <c r="B70" s="15" t="s">
        <v>50</v>
      </c>
      <c r="C70" s="16" t="s">
        <v>32</v>
      </c>
      <c r="D70" s="20" t="s">
        <v>55</v>
      </c>
      <c r="E70" s="28">
        <v>18</v>
      </c>
      <c r="F70" s="1"/>
    </row>
    <row r="71" spans="2:6" ht="12" customHeight="1" x14ac:dyDescent="0.25">
      <c r="B71" s="15" t="s">
        <v>50</v>
      </c>
      <c r="C71" s="21" t="s">
        <v>32</v>
      </c>
      <c r="D71" s="18" t="s">
        <v>54</v>
      </c>
      <c r="E71" s="27">
        <v>16</v>
      </c>
      <c r="F71" s="1"/>
    </row>
    <row r="72" spans="2:6" ht="12" customHeight="1" x14ac:dyDescent="0.25">
      <c r="B72" s="15" t="s">
        <v>28</v>
      </c>
      <c r="C72" s="20" t="s">
        <v>38</v>
      </c>
      <c r="D72" s="20" t="s">
        <v>55</v>
      </c>
      <c r="E72" s="27">
        <v>11</v>
      </c>
      <c r="F72" s="1"/>
    </row>
    <row r="73" spans="2:6" ht="12" customHeight="1" x14ac:dyDescent="0.25">
      <c r="B73" s="15" t="s">
        <v>50</v>
      </c>
      <c r="C73" s="20" t="s">
        <v>38</v>
      </c>
      <c r="D73" s="20" t="s">
        <v>55</v>
      </c>
      <c r="E73" s="27">
        <v>10</v>
      </c>
      <c r="F73" s="1"/>
    </row>
    <row r="74" spans="2:6" ht="12" customHeight="1" x14ac:dyDescent="0.25">
      <c r="B74" s="15" t="s">
        <v>50</v>
      </c>
      <c r="C74" s="18" t="s">
        <v>38</v>
      </c>
      <c r="D74" s="18" t="s">
        <v>55</v>
      </c>
      <c r="E74" s="27">
        <v>23</v>
      </c>
      <c r="F74" s="1"/>
    </row>
    <row r="75" spans="2:6" ht="12" customHeight="1" x14ac:dyDescent="0.25">
      <c r="B75" s="15" t="s">
        <v>29</v>
      </c>
      <c r="C75" s="20" t="s">
        <v>4</v>
      </c>
      <c r="D75" s="20" t="s">
        <v>53</v>
      </c>
      <c r="E75" s="27">
        <v>25</v>
      </c>
      <c r="F75" s="1"/>
    </row>
    <row r="76" spans="2:6" ht="12" customHeight="1" x14ac:dyDescent="0.25">
      <c r="B76" s="15" t="s">
        <v>29</v>
      </c>
      <c r="C76" s="20" t="s">
        <v>4</v>
      </c>
      <c r="D76" s="20" t="s">
        <v>53</v>
      </c>
      <c r="E76" s="27">
        <v>17</v>
      </c>
      <c r="F76" s="1"/>
    </row>
    <row r="77" spans="2:6" ht="12" customHeight="1" x14ac:dyDescent="0.25">
      <c r="B77" s="15" t="s">
        <v>29</v>
      </c>
      <c r="C77" s="16" t="s">
        <v>4</v>
      </c>
      <c r="D77" s="16" t="s">
        <v>53</v>
      </c>
      <c r="E77" s="27">
        <v>24</v>
      </c>
      <c r="F77" s="1"/>
    </row>
    <row r="78" spans="2:6" ht="12" customHeight="1" x14ac:dyDescent="0.25">
      <c r="B78" s="15" t="s">
        <v>29</v>
      </c>
      <c r="C78" s="20" t="s">
        <v>4</v>
      </c>
      <c r="D78" s="20" t="s">
        <v>53</v>
      </c>
      <c r="E78" s="27">
        <v>7</v>
      </c>
      <c r="F78" s="1"/>
    </row>
    <row r="79" spans="2:6" ht="12" customHeight="1" x14ac:dyDescent="0.25">
      <c r="B79" s="15" t="s">
        <v>29</v>
      </c>
      <c r="C79" s="16" t="s">
        <v>4</v>
      </c>
      <c r="D79" s="20" t="s">
        <v>53</v>
      </c>
      <c r="E79" s="27">
        <v>24</v>
      </c>
      <c r="F79" s="1"/>
    </row>
    <row r="80" spans="2:6" ht="12" customHeight="1" x14ac:dyDescent="0.25">
      <c r="B80" s="15" t="s">
        <v>29</v>
      </c>
      <c r="C80" s="16" t="s">
        <v>4</v>
      </c>
      <c r="D80" s="20" t="s">
        <v>53</v>
      </c>
      <c r="E80" s="27">
        <v>25</v>
      </c>
      <c r="F80" s="1"/>
    </row>
    <row r="81" spans="2:6" ht="12" customHeight="1" x14ac:dyDescent="0.25">
      <c r="B81" s="15" t="s">
        <v>5</v>
      </c>
      <c r="C81" s="16" t="s">
        <v>6</v>
      </c>
      <c r="D81" s="20" t="s">
        <v>53</v>
      </c>
      <c r="E81" s="27">
        <v>25</v>
      </c>
      <c r="F81" s="1"/>
    </row>
    <row r="82" spans="2:6" ht="12" customHeight="1" x14ac:dyDescent="0.25">
      <c r="B82" s="15" t="s">
        <v>5</v>
      </c>
      <c r="C82" s="16" t="s">
        <v>6</v>
      </c>
      <c r="D82" s="20" t="s">
        <v>53</v>
      </c>
      <c r="E82" s="27">
        <v>11</v>
      </c>
      <c r="F82" s="1"/>
    </row>
    <row r="83" spans="2:6" ht="12" customHeight="1" x14ac:dyDescent="0.25">
      <c r="B83" s="15" t="s">
        <v>5</v>
      </c>
      <c r="C83" s="16" t="s">
        <v>6</v>
      </c>
      <c r="D83" s="20" t="s">
        <v>53</v>
      </c>
      <c r="E83" s="27">
        <v>23</v>
      </c>
      <c r="F83" s="1"/>
    </row>
    <row r="84" spans="2:6" ht="12" customHeight="1" x14ac:dyDescent="0.25">
      <c r="B84" s="15" t="s">
        <v>29</v>
      </c>
      <c r="C84" s="20" t="s">
        <v>6</v>
      </c>
      <c r="D84" s="20" t="s">
        <v>54</v>
      </c>
      <c r="E84" s="27">
        <v>12</v>
      </c>
      <c r="F84" s="1"/>
    </row>
    <row r="85" spans="2:6" ht="12" customHeight="1" x14ac:dyDescent="0.25">
      <c r="B85" s="15" t="s">
        <v>29</v>
      </c>
      <c r="C85" s="20" t="s">
        <v>6</v>
      </c>
      <c r="D85" s="20" t="s">
        <v>54</v>
      </c>
      <c r="E85" s="27">
        <v>7</v>
      </c>
      <c r="F85" s="1"/>
    </row>
    <row r="86" spans="2:6" ht="12" customHeight="1" x14ac:dyDescent="0.25">
      <c r="B86" s="15" t="s">
        <v>29</v>
      </c>
      <c r="C86" s="20" t="s">
        <v>6</v>
      </c>
      <c r="D86" s="20" t="s">
        <v>54</v>
      </c>
      <c r="E86" s="27">
        <v>16</v>
      </c>
      <c r="F86" s="1"/>
    </row>
    <row r="87" spans="2:6" ht="12" customHeight="1" x14ac:dyDescent="0.25">
      <c r="B87" s="15" t="s">
        <v>50</v>
      </c>
      <c r="C87" s="16" t="s">
        <v>6</v>
      </c>
      <c r="D87" s="20" t="s">
        <v>55</v>
      </c>
      <c r="E87" s="27">
        <v>18</v>
      </c>
      <c r="F87" s="1"/>
    </row>
    <row r="88" spans="2:6" ht="12" customHeight="1" x14ac:dyDescent="0.25">
      <c r="B88" s="15" t="s">
        <v>50</v>
      </c>
      <c r="C88" s="16" t="s">
        <v>6</v>
      </c>
      <c r="D88" s="20" t="s">
        <v>54</v>
      </c>
      <c r="E88" s="27">
        <v>10</v>
      </c>
      <c r="F88" s="1"/>
    </row>
    <row r="89" spans="2:6" ht="12" customHeight="1" x14ac:dyDescent="0.25">
      <c r="B89" s="15" t="s">
        <v>50</v>
      </c>
      <c r="C89" s="16" t="s">
        <v>6</v>
      </c>
      <c r="D89" s="20" t="s">
        <v>54</v>
      </c>
      <c r="E89" s="27">
        <v>18</v>
      </c>
      <c r="F89" s="1"/>
    </row>
    <row r="90" spans="2:6" ht="12" customHeight="1" x14ac:dyDescent="0.25">
      <c r="B90" s="15" t="s">
        <v>50</v>
      </c>
      <c r="C90" s="16" t="s">
        <v>6</v>
      </c>
      <c r="D90" s="20" t="s">
        <v>54</v>
      </c>
      <c r="E90" s="27">
        <v>23</v>
      </c>
      <c r="F90" s="1"/>
    </row>
    <row r="91" spans="2:6" ht="12" customHeight="1" x14ac:dyDescent="0.25">
      <c r="B91" s="15" t="s">
        <v>50</v>
      </c>
      <c r="C91" s="16" t="s">
        <v>6</v>
      </c>
      <c r="D91" s="20" t="s">
        <v>55</v>
      </c>
      <c r="E91" s="27">
        <v>21</v>
      </c>
      <c r="F91" s="1"/>
    </row>
    <row r="92" spans="2:6" ht="12" customHeight="1" x14ac:dyDescent="0.25">
      <c r="B92" s="15" t="s">
        <v>28</v>
      </c>
      <c r="C92" s="16" t="s">
        <v>35</v>
      </c>
      <c r="D92" s="20" t="s">
        <v>53</v>
      </c>
      <c r="E92" s="27">
        <v>22</v>
      </c>
      <c r="F92" s="1"/>
    </row>
    <row r="93" spans="2:6" ht="12" customHeight="1" x14ac:dyDescent="0.25">
      <c r="B93" s="15" t="s">
        <v>28</v>
      </c>
      <c r="C93" s="18" t="s">
        <v>35</v>
      </c>
      <c r="D93" s="18" t="s">
        <v>51</v>
      </c>
      <c r="E93" s="27">
        <v>21</v>
      </c>
      <c r="F93" s="1"/>
    </row>
    <row r="94" spans="2:6" ht="12" customHeight="1" x14ac:dyDescent="0.25">
      <c r="B94" s="15" t="s">
        <v>28</v>
      </c>
      <c r="C94" s="20" t="s">
        <v>35</v>
      </c>
      <c r="D94" s="20" t="s">
        <v>51</v>
      </c>
      <c r="E94" s="27">
        <v>24</v>
      </c>
      <c r="F94" s="1"/>
    </row>
    <row r="95" spans="2:6" ht="12" customHeight="1" x14ac:dyDescent="0.25">
      <c r="B95" s="15" t="s">
        <v>28</v>
      </c>
      <c r="C95" s="18" t="s">
        <v>35</v>
      </c>
      <c r="D95" s="18" t="s">
        <v>51</v>
      </c>
      <c r="E95" s="27">
        <v>13</v>
      </c>
      <c r="F95" s="1"/>
    </row>
    <row r="96" spans="2:6" ht="12" customHeight="1" x14ac:dyDescent="0.25">
      <c r="B96" s="15" t="s">
        <v>50</v>
      </c>
      <c r="C96" s="19" t="s">
        <v>39</v>
      </c>
      <c r="D96" s="18" t="s">
        <v>54</v>
      </c>
      <c r="E96" s="27">
        <v>17</v>
      </c>
      <c r="F96" s="1"/>
    </row>
    <row r="97" spans="2:6" ht="12" customHeight="1" x14ac:dyDescent="0.25">
      <c r="B97" s="15" t="s">
        <v>50</v>
      </c>
      <c r="C97" s="18" t="s">
        <v>39</v>
      </c>
      <c r="D97" s="18" t="s">
        <v>51</v>
      </c>
      <c r="E97" s="27">
        <v>13</v>
      </c>
      <c r="F97" s="1"/>
    </row>
    <row r="98" spans="2:6" ht="12" customHeight="1" x14ac:dyDescent="0.25">
      <c r="B98" s="15" t="s">
        <v>50</v>
      </c>
      <c r="C98" s="18" t="s">
        <v>39</v>
      </c>
      <c r="D98" s="18" t="s">
        <v>55</v>
      </c>
      <c r="E98" s="27">
        <v>15</v>
      </c>
      <c r="F98" s="1"/>
    </row>
    <row r="99" spans="2:6" ht="12" customHeight="1" x14ac:dyDescent="0.25">
      <c r="B99" s="15" t="s">
        <v>50</v>
      </c>
      <c r="C99" s="16" t="s">
        <v>39</v>
      </c>
      <c r="D99" s="20" t="s">
        <v>53</v>
      </c>
      <c r="E99" s="27">
        <v>7</v>
      </c>
      <c r="F99" s="1"/>
    </row>
    <row r="100" spans="2:6" ht="12" customHeight="1" x14ac:dyDescent="0.25">
      <c r="B100" s="15" t="s">
        <v>50</v>
      </c>
      <c r="C100" s="16" t="s">
        <v>39</v>
      </c>
      <c r="D100" s="20" t="s">
        <v>54</v>
      </c>
      <c r="E100" s="27">
        <v>16</v>
      </c>
      <c r="F100" s="1"/>
    </row>
    <row r="101" spans="2:6" ht="12" customHeight="1" x14ac:dyDescent="0.25">
      <c r="B101" s="15" t="s">
        <v>29</v>
      </c>
      <c r="C101" s="18" t="s">
        <v>37</v>
      </c>
      <c r="D101" s="19" t="s">
        <v>55</v>
      </c>
      <c r="E101" s="27">
        <v>22</v>
      </c>
      <c r="F101" s="1"/>
    </row>
    <row r="102" spans="2:6" ht="12" customHeight="1" x14ac:dyDescent="0.25">
      <c r="B102" s="15" t="s">
        <v>50</v>
      </c>
      <c r="C102" s="18" t="s">
        <v>37</v>
      </c>
      <c r="D102" s="18" t="s">
        <v>51</v>
      </c>
      <c r="E102" s="27">
        <v>6</v>
      </c>
      <c r="F102" s="1"/>
    </row>
    <row r="103" spans="2:6" ht="12" customHeight="1" x14ac:dyDescent="0.25">
      <c r="B103" s="15" t="s">
        <v>50</v>
      </c>
      <c r="C103" s="18" t="s">
        <v>37</v>
      </c>
      <c r="D103" s="18" t="s">
        <v>51</v>
      </c>
      <c r="E103" s="27">
        <v>20</v>
      </c>
      <c r="F103" s="1"/>
    </row>
    <row r="104" spans="2:6" ht="12" customHeight="1" x14ac:dyDescent="0.25">
      <c r="B104" s="15" t="s">
        <v>50</v>
      </c>
      <c r="C104" s="20" t="s">
        <v>37</v>
      </c>
      <c r="D104" s="20" t="s">
        <v>51</v>
      </c>
      <c r="E104" s="27">
        <v>14</v>
      </c>
      <c r="F104" s="1"/>
    </row>
    <row r="105" spans="2:6" ht="12" customHeight="1" x14ac:dyDescent="0.25">
      <c r="B105" s="15" t="s">
        <v>50</v>
      </c>
      <c r="C105" s="20" t="s">
        <v>37</v>
      </c>
      <c r="D105" s="20" t="s">
        <v>55</v>
      </c>
      <c r="E105" s="27">
        <v>23</v>
      </c>
      <c r="F105" s="1"/>
    </row>
    <row r="106" spans="2:6" ht="12" customHeight="1" x14ac:dyDescent="0.25">
      <c r="B106" s="15" t="s">
        <v>50</v>
      </c>
      <c r="C106" s="20" t="s">
        <v>37</v>
      </c>
      <c r="D106" s="20" t="s">
        <v>55</v>
      </c>
      <c r="E106" s="27">
        <v>7</v>
      </c>
      <c r="F106" s="1"/>
    </row>
    <row r="107" spans="2:6" ht="12" customHeight="1" thickBot="1" x14ac:dyDescent="0.3">
      <c r="B107" s="22" t="s">
        <v>50</v>
      </c>
      <c r="C107" s="23" t="s">
        <v>37</v>
      </c>
      <c r="D107" s="23" t="s">
        <v>55</v>
      </c>
      <c r="E107" s="29">
        <v>7</v>
      </c>
      <c r="F107" s="1"/>
    </row>
    <row r="108" spans="2:6" ht="12" customHeight="1" x14ac:dyDescent="0.25">
      <c r="B108" s="1"/>
      <c r="C108" s="1"/>
      <c r="D108" s="1"/>
    </row>
  </sheetData>
  <autoFilter ref="B6:D10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AL44"/>
  <sheetViews>
    <sheetView workbookViewId="0">
      <selection activeCell="F24" sqref="F24"/>
    </sheetView>
  </sheetViews>
  <sheetFormatPr defaultRowHeight="15" x14ac:dyDescent="0.25"/>
  <cols>
    <col min="2" max="2" width="17.7109375" customWidth="1"/>
    <col min="3" max="3" width="13.7109375" bestFit="1" customWidth="1"/>
    <col min="5" max="5" width="11.7109375" customWidth="1"/>
    <col min="6" max="6" width="15" bestFit="1" customWidth="1"/>
    <col min="7" max="7" width="12.85546875" customWidth="1"/>
    <col min="11" max="11" width="17.28515625" style="3" customWidth="1"/>
    <col min="12" max="12" width="9.140625" style="3"/>
    <col min="13" max="13" width="18" style="3" customWidth="1"/>
    <col min="14" max="14" width="9.140625" style="3"/>
  </cols>
  <sheetData>
    <row r="2" spans="2:38" x14ac:dyDescent="0.25">
      <c r="F2" t="s">
        <v>11</v>
      </c>
      <c r="G2">
        <v>3</v>
      </c>
      <c r="I2">
        <v>1</v>
      </c>
      <c r="J2" t="s">
        <v>1</v>
      </c>
    </row>
    <row r="3" spans="2:38" x14ac:dyDescent="0.25">
      <c r="B3" t="s">
        <v>8</v>
      </c>
      <c r="C3">
        <f>COUNTA(Data!B6:B107)</f>
        <v>102</v>
      </c>
      <c r="I3">
        <v>2</v>
      </c>
      <c r="J3" t="s">
        <v>2</v>
      </c>
    </row>
    <row r="4" spans="2:38" x14ac:dyDescent="0.25">
      <c r="B4" t="s">
        <v>9</v>
      </c>
      <c r="C4">
        <v>2</v>
      </c>
      <c r="I4">
        <v>3</v>
      </c>
      <c r="J4" t="s">
        <v>12</v>
      </c>
    </row>
    <row r="5" spans="2:38" x14ac:dyDescent="0.25">
      <c r="B5" t="s">
        <v>10</v>
      </c>
      <c r="C5">
        <f>C4</f>
        <v>2</v>
      </c>
      <c r="K5" s="4"/>
      <c r="L5" s="4"/>
      <c r="M5" s="4"/>
      <c r="N5" s="4"/>
    </row>
    <row r="6" spans="2:38" x14ac:dyDescent="0.25">
      <c r="C6">
        <f>C5+1</f>
        <v>3</v>
      </c>
      <c r="F6" s="4" t="s">
        <v>13</v>
      </c>
      <c r="G6" s="2" t="s">
        <v>6</v>
      </c>
      <c r="H6" s="2" t="s">
        <v>31</v>
      </c>
      <c r="I6" s="2" t="s">
        <v>32</v>
      </c>
      <c r="J6" s="2" t="s">
        <v>34</v>
      </c>
      <c r="K6" s="2" t="s">
        <v>4</v>
      </c>
      <c r="L6" s="2" t="s">
        <v>33</v>
      </c>
      <c r="M6" s="2" t="s">
        <v>37</v>
      </c>
      <c r="N6" s="2" t="s">
        <v>3</v>
      </c>
      <c r="O6" s="2" t="s">
        <v>35</v>
      </c>
      <c r="P6" s="2" t="s">
        <v>36</v>
      </c>
      <c r="Q6" s="2" t="s">
        <v>39</v>
      </c>
      <c r="R6" s="2" t="s">
        <v>7</v>
      </c>
      <c r="S6" s="2" t="s">
        <v>38</v>
      </c>
      <c r="T6" s="2" t="s">
        <v>43</v>
      </c>
      <c r="U6" s="2" t="s">
        <v>42</v>
      </c>
      <c r="V6" s="2" t="s">
        <v>41</v>
      </c>
      <c r="W6" s="2" t="s">
        <v>45</v>
      </c>
      <c r="X6" s="2" t="s">
        <v>46</v>
      </c>
      <c r="Y6" s="2" t="s">
        <v>40</v>
      </c>
      <c r="Z6" s="2" t="s">
        <v>47</v>
      </c>
      <c r="AA6" s="2" t="s">
        <v>48</v>
      </c>
      <c r="AB6" s="2" t="s">
        <v>44</v>
      </c>
      <c r="AC6" s="2" t="s">
        <v>49</v>
      </c>
      <c r="AD6" s="1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 spans="2:38" x14ac:dyDescent="0.25">
      <c r="B7" s="1"/>
      <c r="C7" s="1">
        <f t="shared" ref="C7:C18" si="0">C6+1</f>
        <v>4</v>
      </c>
      <c r="F7" s="4" t="s">
        <v>61</v>
      </c>
      <c r="G7" s="4" t="s">
        <v>53</v>
      </c>
      <c r="H7" s="4" t="s">
        <v>51</v>
      </c>
      <c r="I7" s="4" t="s">
        <v>55</v>
      </c>
      <c r="J7" s="4" t="s">
        <v>54</v>
      </c>
      <c r="K7" s="4" t="s">
        <v>56</v>
      </c>
      <c r="L7" s="4" t="s">
        <v>52</v>
      </c>
      <c r="M7" s="4" t="e">
        <v>#N/A</v>
      </c>
      <c r="N7" s="4" t="e">
        <v>#N/A</v>
      </c>
      <c r="O7" s="4" t="e">
        <v>#N/A</v>
      </c>
      <c r="P7" s="4" t="e">
        <v>#N/A</v>
      </c>
      <c r="Q7" s="4" t="e">
        <v>#N/A</v>
      </c>
      <c r="R7" s="4" t="e">
        <v>#N/A</v>
      </c>
      <c r="S7" s="4" t="e">
        <v>#N/A</v>
      </c>
      <c r="T7" s="4" t="e">
        <v>#N/A</v>
      </c>
      <c r="U7" s="4" t="e">
        <v>#N/A</v>
      </c>
      <c r="V7" s="4" t="e">
        <v>#N/A</v>
      </c>
      <c r="W7" s="4" t="e">
        <v>#N/A</v>
      </c>
      <c r="X7" s="4" t="e">
        <v>#N/A</v>
      </c>
      <c r="Y7" s="4" t="e">
        <v>#N/A</v>
      </c>
      <c r="Z7" s="4" t="e">
        <v>#N/A</v>
      </c>
      <c r="AA7" s="4" t="e">
        <v>#N/A</v>
      </c>
      <c r="AB7" s="4" t="e">
        <v>#N/A</v>
      </c>
      <c r="AC7" s="4" t="e">
        <v>#N/A</v>
      </c>
      <c r="AD7" s="4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 spans="2:38" x14ac:dyDescent="0.25">
      <c r="B8" s="1"/>
      <c r="C8" s="1">
        <f t="shared" si="0"/>
        <v>5</v>
      </c>
      <c r="F8" s="4" t="s">
        <v>14</v>
      </c>
      <c r="G8" s="4" t="s">
        <v>50</v>
      </c>
      <c r="H8" s="4" t="s">
        <v>29</v>
      </c>
      <c r="I8" s="4" t="s">
        <v>28</v>
      </c>
      <c r="J8" s="4" t="s">
        <v>5</v>
      </c>
      <c r="K8" s="4" t="e">
        <v>#N/A</v>
      </c>
      <c r="L8" s="4" t="e">
        <v>#N/A</v>
      </c>
      <c r="M8" s="4" t="e">
        <v>#N/A</v>
      </c>
      <c r="N8" s="4" t="e">
        <v>#N/A</v>
      </c>
      <c r="O8" s="4" t="e">
        <v>#N/A</v>
      </c>
      <c r="P8" s="4" t="e">
        <v>#N/A</v>
      </c>
      <c r="Q8" s="4" t="e">
        <v>#N/A</v>
      </c>
      <c r="R8" s="4" t="e">
        <v>#N/A</v>
      </c>
      <c r="S8" s="4" t="e">
        <v>#N/A</v>
      </c>
      <c r="T8" s="4" t="e">
        <v>#N/A</v>
      </c>
      <c r="U8" s="4" t="e">
        <v>#N/A</v>
      </c>
      <c r="V8" s="4" t="e">
        <v>#N/A</v>
      </c>
      <c r="W8" s="4" t="e">
        <v>#N/A</v>
      </c>
      <c r="X8" s="4" t="e">
        <v>#N/A</v>
      </c>
      <c r="Y8" s="4" t="e">
        <v>#N/A</v>
      </c>
      <c r="Z8" s="4" t="e">
        <v>#N/A</v>
      </c>
      <c r="AA8" s="4" t="e">
        <v>#N/A</v>
      </c>
      <c r="AB8" s="4" t="e">
        <v>#N/A</v>
      </c>
      <c r="AC8" s="4" t="e">
        <v>#N/A</v>
      </c>
      <c r="AD8" s="4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 spans="2:38" x14ac:dyDescent="0.25">
      <c r="B9" s="1"/>
      <c r="C9" s="1">
        <f t="shared" si="0"/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2:38" x14ac:dyDescent="0.25">
      <c r="B10" s="1"/>
      <c r="C10" s="1">
        <f t="shared" si="0"/>
        <v>7</v>
      </c>
      <c r="K10" s="5"/>
      <c r="L10" s="4"/>
      <c r="M10" s="4"/>
      <c r="N10" s="4"/>
    </row>
    <row r="11" spans="2:38" x14ac:dyDescent="0.25">
      <c r="B11" s="1"/>
      <c r="C11" s="1">
        <f t="shared" si="0"/>
        <v>8</v>
      </c>
      <c r="K11" s="5"/>
      <c r="L11" s="4"/>
      <c r="M11" s="4"/>
      <c r="N11" s="4"/>
    </row>
    <row r="12" spans="2:38" x14ac:dyDescent="0.25">
      <c r="B12" s="1"/>
      <c r="C12" s="1">
        <f t="shared" si="0"/>
        <v>9</v>
      </c>
      <c r="F12" t="s">
        <v>15</v>
      </c>
      <c r="K12" s="5"/>
      <c r="L12" s="4"/>
      <c r="M12" s="4"/>
      <c r="N12" s="4"/>
    </row>
    <row r="13" spans="2:38" x14ac:dyDescent="0.25">
      <c r="C13" s="1">
        <f t="shared" si="0"/>
        <v>10</v>
      </c>
      <c r="E13">
        <f>COUNTIF(F13:AL13,"&lt;&gt;#N/A")</f>
        <v>4</v>
      </c>
      <c r="F13" t="str">
        <f t="array" ref="F13:AL13">IF($G$2=3,G8:AL8,IF($G$2=2,G7:AL7,IF($G$2=1,G6:AL6)))</f>
        <v>Tigray</v>
      </c>
      <c r="G13" t="str">
        <v>SNNP</v>
      </c>
      <c r="H13" t="str">
        <v>Oromia</v>
      </c>
      <c r="I13" t="str">
        <v>Amhara</v>
      </c>
      <c r="J13" t="e">
        <v>#N/A</v>
      </c>
      <c r="K13" s="5" t="e">
        <v>#N/A</v>
      </c>
      <c r="L13" s="4" t="e">
        <v>#N/A</v>
      </c>
      <c r="M13" s="4" t="e">
        <v>#N/A</v>
      </c>
      <c r="N13" s="6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 spans="2:38" x14ac:dyDescent="0.25">
      <c r="C14" s="1">
        <f t="shared" si="0"/>
        <v>11</v>
      </c>
      <c r="E14" s="1">
        <f>COUNTIF(F14:AL14,"&lt;&gt;#N/A")</f>
        <v>4</v>
      </c>
      <c r="F14">
        <f>IF($D$22="All",F19,F18)</f>
        <v>695</v>
      </c>
      <c r="G14" s="1">
        <f t="shared" ref="G14:AL14" si="1">IF($D$22="All",G19,G18)</f>
        <v>430</v>
      </c>
      <c r="H14" s="1">
        <f t="shared" si="1"/>
        <v>300</v>
      </c>
      <c r="I14" s="1">
        <f t="shared" si="1"/>
        <v>138</v>
      </c>
      <c r="J14" s="1" t="e">
        <f t="shared" si="1"/>
        <v>#N/A</v>
      </c>
      <c r="K14" s="1" t="e">
        <f t="shared" si="1"/>
        <v>#N/A</v>
      </c>
      <c r="L14" s="1" t="e">
        <f t="shared" si="1"/>
        <v>#N/A</v>
      </c>
      <c r="M14" s="1" t="e">
        <f t="shared" si="1"/>
        <v>#N/A</v>
      </c>
      <c r="N14" s="1" t="e">
        <f t="shared" si="1"/>
        <v>#N/A</v>
      </c>
      <c r="O14" s="1" t="e">
        <f t="shared" si="1"/>
        <v>#N/A</v>
      </c>
      <c r="P14" s="1" t="e">
        <f t="shared" si="1"/>
        <v>#N/A</v>
      </c>
      <c r="Q14" s="1" t="e">
        <f t="shared" si="1"/>
        <v>#N/A</v>
      </c>
      <c r="R14" s="1" t="e">
        <f t="shared" si="1"/>
        <v>#N/A</v>
      </c>
      <c r="S14" s="1" t="e">
        <f t="shared" si="1"/>
        <v>#N/A</v>
      </c>
      <c r="T14" s="1" t="e">
        <f t="shared" si="1"/>
        <v>#N/A</v>
      </c>
      <c r="U14" s="1" t="e">
        <f t="shared" si="1"/>
        <v>#N/A</v>
      </c>
      <c r="V14" s="1" t="e">
        <f t="shared" si="1"/>
        <v>#N/A</v>
      </c>
      <c r="W14" s="1" t="e">
        <f t="shared" si="1"/>
        <v>#N/A</v>
      </c>
      <c r="X14" s="1" t="e">
        <f t="shared" si="1"/>
        <v>#N/A</v>
      </c>
      <c r="Y14" s="1" t="e">
        <f t="shared" si="1"/>
        <v>#N/A</v>
      </c>
      <c r="Z14" s="1" t="e">
        <f t="shared" si="1"/>
        <v>#N/A</v>
      </c>
      <c r="AA14" s="1" t="e">
        <f t="shared" si="1"/>
        <v>#N/A</v>
      </c>
      <c r="AB14" s="1" t="e">
        <f t="shared" si="1"/>
        <v>#N/A</v>
      </c>
      <c r="AC14" s="1" t="e">
        <f t="shared" si="1"/>
        <v>#N/A</v>
      </c>
      <c r="AD14" s="1" t="e">
        <f t="shared" si="1"/>
        <v>#N/A</v>
      </c>
      <c r="AE14" s="1" t="e">
        <f t="shared" si="1"/>
        <v>#N/A</v>
      </c>
      <c r="AF14" s="1" t="e">
        <f t="shared" si="1"/>
        <v>#N/A</v>
      </c>
      <c r="AG14" s="1" t="e">
        <f t="shared" si="1"/>
        <v>#N/A</v>
      </c>
      <c r="AH14" s="1" t="e">
        <f t="shared" si="1"/>
        <v>#N/A</v>
      </c>
      <c r="AI14" s="1" t="e">
        <f t="shared" si="1"/>
        <v>#N/A</v>
      </c>
      <c r="AJ14" s="1" t="e">
        <f t="shared" si="1"/>
        <v>#N/A</v>
      </c>
      <c r="AK14" s="1" t="e">
        <f t="shared" si="1"/>
        <v>#N/A</v>
      </c>
      <c r="AL14" s="1" t="e">
        <f t="shared" si="1"/>
        <v>#N/A</v>
      </c>
    </row>
    <row r="15" spans="2:38" x14ac:dyDescent="0.25">
      <c r="C15" s="1">
        <f t="shared" si="0"/>
        <v>12</v>
      </c>
      <c r="K15" s="4"/>
      <c r="L15" s="4"/>
      <c r="M15" s="4"/>
      <c r="N15" s="4"/>
    </row>
    <row r="16" spans="2:38" x14ac:dyDescent="0.25">
      <c r="C16" s="1">
        <f t="shared" si="0"/>
        <v>13</v>
      </c>
      <c r="K16" s="6"/>
      <c r="L16" s="4"/>
      <c r="M16" s="4"/>
      <c r="N16" s="6"/>
    </row>
    <row r="17" spans="1:38" x14ac:dyDescent="0.25">
      <c r="C17" s="1">
        <f t="shared" si="0"/>
        <v>14</v>
      </c>
      <c r="K17" s="4"/>
      <c r="L17" s="4"/>
      <c r="M17" s="4"/>
      <c r="N17" s="5"/>
    </row>
    <row r="18" spans="1:38" x14ac:dyDescent="0.25">
      <c r="C18" s="1">
        <f t="shared" si="0"/>
        <v>15</v>
      </c>
      <c r="E18" t="s">
        <v>19</v>
      </c>
      <c r="F18">
        <f>IF($G$2=3,SUMPRODUCT((F13=Data!$B$7:$B$107)*(Data!$E$7:$E$107)*($D$22=Data!$C$7:$C$107)),IF($G$2=1,SUMPRODUCT((F13=Data!$C$7:$C$107)*(Data!$E$7:$E$107)*($D$22=Data!$C$7:$C$107)),IF($G$2=2,SUMPRODUCT((F13=Data!$D$7:$D$107)*(Data!$E$7:$E$107)*($D$22=Data!$C$7:$C$107)))))</f>
        <v>0</v>
      </c>
      <c r="G18" s="1">
        <f>IF($G$2=3,SUMPRODUCT((G13=Data!$B$7:$B$107)*(Data!$E$7:$E$107)*($D$22=Data!$C$7:$C$107)),IF($G$2=1,SUMPRODUCT((G13=Data!$C$7:$C$107)*(Data!$E$7:$E$107)*($D$22=Data!$C$7:$C$107)),IF($G$2=2,SUMPRODUCT((G13=Data!$D$7:$D$107)*(Data!$E$7:$E$107)*($D$22=Data!$C$7:$C$107)))))</f>
        <v>0</v>
      </c>
      <c r="H18" s="1">
        <f>IF($G$2=3,SUMPRODUCT((H13=Data!$B$7:$B$107)*(Data!$E$7:$E$107)*($D$22=Data!$C$7:$C$107)),IF($G$2=1,SUMPRODUCT((H13=Data!$C$7:$C$107)*(Data!$E$7:$E$107)*($D$22=Data!$C$7:$C$107)),IF($G$2=2,SUMPRODUCT((H13=Data!$D$7:$D$107)*(Data!$E$7:$E$107)*($D$22=Data!$C$7:$C$107)))))</f>
        <v>0</v>
      </c>
      <c r="I18" s="1">
        <f>IF($G$2=3,SUMPRODUCT((I13=Data!$B$7:$B$107)*(Data!$E$7:$E$107)*($D$22=Data!$C$7:$C$107)),IF($G$2=1,SUMPRODUCT((I13=Data!$C$7:$C$107)*(Data!$E$7:$E$107)*($D$22=Data!$C$7:$C$107)),IF($G$2=2,SUMPRODUCT((I13=Data!$D$7:$D$107)*(Data!$E$7:$E$107)*($D$22=Data!$C$7:$C$107)))))</f>
        <v>0</v>
      </c>
      <c r="J18" s="1" t="e">
        <f>IF($G$2=3,SUMPRODUCT((J13=Data!$B$7:$B$107)*(Data!$E$7:$E$107)*($D$22=Data!$C$7:$C$107)),IF($G$2=1,SUMPRODUCT((J13=Data!$C$7:$C$107)*(Data!$E$7:$E$107)*($D$22=Data!$C$7:$C$107)),IF($G$2=2,SUMPRODUCT((J13=Data!$D$7:$D$107)*(Data!$E$7:$E$107)*($D$22=Data!$C$7:$C$107)))))</f>
        <v>#N/A</v>
      </c>
      <c r="K18" s="1" t="e">
        <f>IF($G$2=3,SUMPRODUCT((K13=Data!$B$7:$B$107)*(Data!$E$7:$E$107)*($D$22=Data!$C$7:$C$107)),IF($G$2=1,SUMPRODUCT((K13=Data!$C$7:$C$107)*(Data!$E$7:$E$107)*($D$22=Data!$C$7:$C$107)),IF($G$2=2,SUMPRODUCT((K13=Data!$D$7:$D$107)*(Data!$E$7:$E$107)*($D$22=Data!$C$7:$C$107)))))</f>
        <v>#N/A</v>
      </c>
      <c r="L18" s="1" t="e">
        <f>IF($G$2=3,SUMPRODUCT((L13=Data!$B$7:$B$107)*(Data!$E$7:$E$107)*($D$22=Data!$C$7:$C$107)),IF($G$2=1,SUMPRODUCT((L13=Data!$C$7:$C$107)*(Data!$E$7:$E$107)*($D$22=Data!$C$7:$C$107)),IF($G$2=2,SUMPRODUCT((L13=Data!$D$7:$D$107)*(Data!$E$7:$E$107)*($D$22=Data!$C$7:$C$107)))))</f>
        <v>#N/A</v>
      </c>
      <c r="M18" s="1" t="e">
        <f>IF($G$2=3,SUMPRODUCT((M13=Data!$B$7:$B$107)*(Data!$E$7:$E$107)*($D$22=Data!$C$7:$C$107)),IF($G$2=1,SUMPRODUCT((M13=Data!$C$7:$C$107)*(Data!$E$7:$E$107)*($D$22=Data!$C$7:$C$107)),IF($G$2=2,SUMPRODUCT((M13=Data!$D$7:$D$107)*(Data!$E$7:$E$107)*($D$22=Data!$C$7:$C$107)))))</f>
        <v>#N/A</v>
      </c>
      <c r="N18" s="1" t="e">
        <f>IF($G$2=3,SUMPRODUCT((N13=Data!$B$7:$B$107)*(Data!$E$7:$E$107)*($D$22=Data!$C$7:$C$107)),IF($G$2=1,SUMPRODUCT((N13=Data!$C$7:$C$107)*(Data!$E$7:$E$107)*($D$22=Data!$C$7:$C$107)),IF($G$2=2,SUMPRODUCT((N13=Data!$D$7:$D$107)*(Data!$E$7:$E$107)*($D$22=Data!$C$7:$C$107)))))</f>
        <v>#N/A</v>
      </c>
      <c r="O18" s="1" t="e">
        <f>IF($G$2=3,SUMPRODUCT((O13=Data!$B$7:$B$107)*(Data!$E$7:$E$107)*($D$22=Data!$C$7:$C$107)),IF($G$2=1,SUMPRODUCT((O13=Data!$C$7:$C$107)*(Data!$E$7:$E$107)*($D$22=Data!$C$7:$C$107)),IF($G$2=2,SUMPRODUCT((O13=Data!$D$7:$D$107)*(Data!$E$7:$E$107)*($D$22=Data!$C$7:$C$107)))))</f>
        <v>#N/A</v>
      </c>
      <c r="P18" s="1" t="e">
        <f>IF($G$2=3,SUMPRODUCT((P13=Data!$B$7:$B$107)*(Data!$E$7:$E$107)*($D$22=Data!$C$7:$C$107)),IF($G$2=1,SUMPRODUCT((P13=Data!$C$7:$C$107)*(Data!$E$7:$E$107)*($D$22=Data!$C$7:$C$107)),IF($G$2=2,SUMPRODUCT((P13=Data!$D$7:$D$107)*(Data!$E$7:$E$107)*($D$22=Data!$C$7:$C$107)))))</f>
        <v>#N/A</v>
      </c>
      <c r="Q18" s="1" t="e">
        <f>IF($G$2=3,SUMPRODUCT((Q13=Data!$B$7:$B$107)*(Data!$E$7:$E$107)*($D$22=Data!$C$7:$C$107)),IF($G$2=1,SUMPRODUCT((Q13=Data!$C$7:$C$107)*(Data!$E$7:$E$107)*($D$22=Data!$C$7:$C$107)),IF($G$2=2,SUMPRODUCT((Q13=Data!$D$7:$D$107)*(Data!$E$7:$E$107)*($D$22=Data!$C$7:$C$107)))))</f>
        <v>#N/A</v>
      </c>
      <c r="R18" s="1" t="e">
        <f>IF($G$2=3,SUMPRODUCT((R13=Data!$B$7:$B$107)*(Data!$E$7:$E$107)*($D$22=Data!$C$7:$C$107)),IF($G$2=1,SUMPRODUCT((R13=Data!$C$7:$C$107)*(Data!$E$7:$E$107)*($D$22=Data!$C$7:$C$107)),IF($G$2=2,SUMPRODUCT((R13=Data!$D$7:$D$107)*(Data!$E$7:$E$107)*($D$22=Data!$C$7:$C$107)))))</f>
        <v>#N/A</v>
      </c>
      <c r="S18" s="1" t="e">
        <f>IF($G$2=3,SUMPRODUCT((S13=Data!$B$7:$B$107)*(Data!$E$7:$E$107)*($D$22=Data!$C$7:$C$107)),IF($G$2=1,SUMPRODUCT((S13=Data!$C$7:$C$107)*(Data!$E$7:$E$107)*($D$22=Data!$C$7:$C$107)),IF($G$2=2,SUMPRODUCT((S13=Data!$D$7:$D$107)*(Data!$E$7:$E$107)*($D$22=Data!$C$7:$C$107)))))</f>
        <v>#N/A</v>
      </c>
      <c r="T18" s="1" t="e">
        <f>IF($G$2=3,SUMPRODUCT((T13=Data!$B$7:$B$107)*(Data!$E$7:$E$107)*($D$22=Data!$C$7:$C$107)),IF($G$2=1,SUMPRODUCT((T13=Data!$C$7:$C$107)*(Data!$E$7:$E$107)*($D$22=Data!$C$7:$C$107)),IF($G$2=2,SUMPRODUCT((T13=Data!$D$7:$D$107)*(Data!$E$7:$E$107)*($D$22=Data!$C$7:$C$107)))))</f>
        <v>#N/A</v>
      </c>
      <c r="U18" s="1" t="e">
        <f>IF($G$2=3,SUMPRODUCT((U13=Data!$B$7:$B$107)*(Data!$E$7:$E$107)*($D$22=Data!$C$7:$C$107)),IF($G$2=1,SUMPRODUCT((U13=Data!$C$7:$C$107)*(Data!$E$7:$E$107)*($D$22=Data!$C$7:$C$107)),IF($G$2=2,SUMPRODUCT((U13=Data!$D$7:$D$107)*(Data!$E$7:$E$107)*($D$22=Data!$C$7:$C$107)))))</f>
        <v>#N/A</v>
      </c>
      <c r="V18" s="1" t="e">
        <f>IF($G$2=3,SUMPRODUCT((V13=Data!$B$7:$B$107)*(Data!$E$7:$E$107)*($D$22=Data!$C$7:$C$107)),IF($G$2=1,SUMPRODUCT((V13=Data!$C$7:$C$107)*(Data!$E$7:$E$107)*($D$22=Data!$C$7:$C$107)),IF($G$2=2,SUMPRODUCT((V13=Data!$D$7:$D$107)*(Data!$E$7:$E$107)*($D$22=Data!$C$7:$C$107)))))</f>
        <v>#N/A</v>
      </c>
      <c r="W18" s="1" t="e">
        <f>IF($G$2=3,SUMPRODUCT((W13=Data!$B$7:$B$107)*(Data!$E$7:$E$107)*($D$22=Data!$C$7:$C$107)),IF($G$2=1,SUMPRODUCT((W13=Data!$C$7:$C$107)*(Data!$E$7:$E$107)*($D$22=Data!$C$7:$C$107)),IF($G$2=2,SUMPRODUCT((W13=Data!$D$7:$D$107)*(Data!$E$7:$E$107)*($D$22=Data!$C$7:$C$107)))))</f>
        <v>#N/A</v>
      </c>
      <c r="X18" s="1" t="e">
        <f>IF($G$2=3,SUMPRODUCT((X13=Data!$B$7:$B$107)*(Data!$E$7:$E$107)*($D$22=Data!$C$7:$C$107)),IF($G$2=1,SUMPRODUCT((X13=Data!$C$7:$C$107)*(Data!$E$7:$E$107)*($D$22=Data!$C$7:$C$107)),IF($G$2=2,SUMPRODUCT((X13=Data!$D$7:$D$107)*(Data!$E$7:$E$107)*($D$22=Data!$C$7:$C$107)))))</f>
        <v>#N/A</v>
      </c>
      <c r="Y18" s="1" t="e">
        <f>IF($G$2=3,SUMPRODUCT((Y13=Data!$B$7:$B$107)*(Data!$E$7:$E$107)*($D$22=Data!$C$7:$C$107)),IF($G$2=1,SUMPRODUCT((Y13=Data!$C$7:$C$107)*(Data!$E$7:$E$107)*($D$22=Data!$C$7:$C$107)),IF($G$2=2,SUMPRODUCT((Y13=Data!$D$7:$D$107)*(Data!$E$7:$E$107)*($D$22=Data!$C$7:$C$107)))))</f>
        <v>#N/A</v>
      </c>
      <c r="Z18" s="1" t="e">
        <f>IF($G$2=3,SUMPRODUCT((Z13=Data!$B$7:$B$107)*(Data!$E$7:$E$107)*($D$22=Data!$C$7:$C$107)),IF($G$2=1,SUMPRODUCT((Z13=Data!$C$7:$C$107)*(Data!$E$7:$E$107)*($D$22=Data!$C$7:$C$107)),IF($G$2=2,SUMPRODUCT((Z13=Data!$D$7:$D$107)*(Data!$E$7:$E$107)*($D$22=Data!$C$7:$C$107)))))</f>
        <v>#N/A</v>
      </c>
      <c r="AA18" s="1" t="e">
        <f>IF($G$2=3,SUMPRODUCT((AA13=Data!$B$7:$B$107)*(Data!$E$7:$E$107)*($D$22=Data!$C$7:$C$107)),IF($G$2=1,SUMPRODUCT((AA13=Data!$C$7:$C$107)*(Data!$E$7:$E$107)*($D$22=Data!$C$7:$C$107)),IF($G$2=2,SUMPRODUCT((AA13=Data!$D$7:$D$107)*(Data!$E$7:$E$107)*($D$22=Data!$C$7:$C$107)))))</f>
        <v>#N/A</v>
      </c>
      <c r="AB18" s="1" t="e">
        <f>IF($G$2=3,SUMPRODUCT((AB13=Data!$B$7:$B$107)*(Data!$E$7:$E$107)*($D$22=Data!$C$7:$C$107)),IF($G$2=1,SUMPRODUCT((AB13=Data!$C$7:$C$107)*(Data!$E$7:$E$107)*($D$22=Data!$C$7:$C$107)),IF($G$2=2,SUMPRODUCT((AB13=Data!$D$7:$D$107)*(Data!$E$7:$E$107)*($D$22=Data!$C$7:$C$107)))))</f>
        <v>#N/A</v>
      </c>
      <c r="AC18" s="1" t="e">
        <f>IF($G$2=3,SUMPRODUCT((AC13=Data!$B$7:$B$107)*(Data!$E$7:$E$107)*($D$22=Data!$C$7:$C$107)),IF($G$2=1,SUMPRODUCT((AC13=Data!$C$7:$C$107)*(Data!$E$7:$E$107)*($D$22=Data!$C$7:$C$107)),IF($G$2=2,SUMPRODUCT((AC13=Data!$D$7:$D$107)*(Data!$E$7:$E$107)*($D$22=Data!$C$7:$C$107)))))</f>
        <v>#N/A</v>
      </c>
      <c r="AD18" s="1" t="e">
        <f>IF($G$2=3,SUMPRODUCT((AD13=Data!$B$7:$B$107)*(Data!$E$7:$E$107)*($D$22=Data!$C$7:$C$107)),IF($G$2=1,SUMPRODUCT((AD13=Data!$C$7:$C$107)*(Data!$E$7:$E$107)*($D$22=Data!$C$7:$C$107)),IF($G$2=2,SUMPRODUCT((AD13=Data!$D$7:$D$107)*(Data!$E$7:$E$107)*($D$22=Data!$C$7:$C$107)))))</f>
        <v>#N/A</v>
      </c>
      <c r="AE18" s="1" t="e">
        <f>IF($G$2=3,SUMPRODUCT((AE13=Data!$B$7:$B$107)*(Data!$E$7:$E$107)*($D$22=Data!$C$7:$C$107)),IF($G$2=1,SUMPRODUCT((AE13=Data!$C$7:$C$107)*(Data!$E$7:$E$107)*($D$22=Data!$C$7:$C$107)),IF($G$2=2,SUMPRODUCT((AE13=Data!$D$7:$D$107)*(Data!$E$7:$E$107)*($D$22=Data!$C$7:$C$107)))))</f>
        <v>#N/A</v>
      </c>
      <c r="AF18" s="1" t="e">
        <f>IF($G$2=3,SUMPRODUCT((AF13=Data!$B$7:$B$107)*(Data!$E$7:$E$107)*($D$22=Data!$C$7:$C$107)),IF($G$2=1,SUMPRODUCT((AF13=Data!$C$7:$C$107)*(Data!$E$7:$E$107)*($D$22=Data!$C$7:$C$107)),IF($G$2=2,SUMPRODUCT((AF13=Data!$D$7:$D$107)*(Data!$E$7:$E$107)*($D$22=Data!$C$7:$C$107)))))</f>
        <v>#N/A</v>
      </c>
      <c r="AG18" s="1" t="e">
        <f>IF($G$2=3,SUMPRODUCT((AG13=Data!$B$7:$B$107)*(Data!$E$7:$E$107)*($D$22=Data!$C$7:$C$107)),IF($G$2=1,SUMPRODUCT((AG13=Data!$C$7:$C$107)*(Data!$E$7:$E$107)*($D$22=Data!$C$7:$C$107)),IF($G$2=2,SUMPRODUCT((AG13=Data!$D$7:$D$107)*(Data!$E$7:$E$107)*($D$22=Data!$C$7:$C$107)))))</f>
        <v>#N/A</v>
      </c>
      <c r="AH18" s="1" t="e">
        <f>IF($G$2=3,SUMPRODUCT((AH13=Data!$B$7:$B$107)*(Data!$E$7:$E$107)*($D$22=Data!$C$7:$C$107)),IF($G$2=1,SUMPRODUCT((AH13=Data!$C$7:$C$107)*(Data!$E$7:$E$107)*($D$22=Data!$C$7:$C$107)),IF($G$2=2,SUMPRODUCT((AH13=Data!$D$7:$D$107)*(Data!$E$7:$E$107)*($D$22=Data!$C$7:$C$107)))))</f>
        <v>#N/A</v>
      </c>
      <c r="AI18" s="1" t="e">
        <f>IF($G$2=3,SUMPRODUCT((AI13=Data!$B$7:$B$107)*(Data!$E$7:$E$107)*($D$22=Data!$C$7:$C$107)),IF($G$2=1,SUMPRODUCT((AI13=Data!$C$7:$C$107)*(Data!$E$7:$E$107)*($D$22=Data!$C$7:$C$107)),IF($G$2=2,SUMPRODUCT((AI13=Data!$D$7:$D$107)*(Data!$E$7:$E$107)*($D$22=Data!$C$7:$C$107)))))</f>
        <v>#N/A</v>
      </c>
      <c r="AJ18" s="1" t="e">
        <f>IF($G$2=3,SUMPRODUCT((AJ13=Data!$B$7:$B$107)*(Data!$E$7:$E$107)*($D$22=Data!$C$7:$C$107)),IF($G$2=1,SUMPRODUCT((AJ13=Data!$C$7:$C$107)*(Data!$E$7:$E$107)*($D$22=Data!$C$7:$C$107)),IF($G$2=2,SUMPRODUCT((AJ13=Data!$D$7:$D$107)*(Data!$E$7:$E$107)*($D$22=Data!$C$7:$C$107)))))</f>
        <v>#N/A</v>
      </c>
      <c r="AK18" s="1" t="e">
        <f>IF($G$2=3,SUMPRODUCT((AK13=Data!$B$7:$B$107)*(Data!$E$7:$E$107)*($D$22=Data!$C$7:$C$107)),IF($G$2=1,SUMPRODUCT((AK13=Data!$C$7:$C$107)*(Data!$E$7:$E$107)*($D$22=Data!$C$7:$C$107)),IF($G$2=2,SUMPRODUCT((AK13=Data!$D$7:$D$107)*(Data!$E$7:$E$107)*($D$22=Data!$C$7:$C$107)))))</f>
        <v>#N/A</v>
      </c>
      <c r="AL18" s="1" t="e">
        <f>IF($G$2=3,SUMPRODUCT((AL13=Data!$B$7:$B$107)*(Data!$E$7:$E$107)*($D$22=Data!$C$7:$C$107)),IF($G$2=1,SUMPRODUCT((AL13=Data!$C$7:$C$107)*(Data!$E$7:$E$107)*($D$22=Data!$C$7:$C$107)),IF($G$2=2,SUMPRODUCT((AL13=Data!$D$7:$D$107)*(Data!$E$7:$E$107)*($D$22=Data!$C$7:$C$107)))))</f>
        <v>#N/A</v>
      </c>
    </row>
    <row r="19" spans="1:38" x14ac:dyDescent="0.25">
      <c r="C19" s="1">
        <f>C18+1</f>
        <v>16</v>
      </c>
      <c r="E19" t="s">
        <v>20</v>
      </c>
      <c r="F19">
        <f>IF($G$2=3,SUMPRODUCT((F13=Data!$B$7:$B$107)*(Data!$E$7:$E$107)),IF($G$2=1,SUMPRODUCT((F13=Data!$C$7:$C$107)*(Data!$E$7:$E$107)),IF($G$2=2,SUMPRODUCT((F13=Data!$D$7:$D$107)*(Data!$E$7:$E$107)))))</f>
        <v>695</v>
      </c>
      <c r="G19" s="1">
        <f>IF($G$2=3,SUMPRODUCT((G13=Data!$B$7:$B$107)*(Data!$E$7:$E$107)),IF($G$2=1,SUMPRODUCT((G13=Data!$C$7:$C$107)*(Data!$E$7:$E$107)),IF($G$2=2,SUMPRODUCT((G13=Data!$D$7:$D$107)*(Data!$E$7:$E$107)))))</f>
        <v>430</v>
      </c>
      <c r="H19" s="1">
        <f>IF($G$2=3,SUMPRODUCT((H13=Data!$B$7:$B$107)*(Data!$E$7:$E$107)),IF($G$2=1,SUMPRODUCT((H13=Data!$C$7:$C$107)*(Data!$E$7:$E$107)),IF($G$2=2,SUMPRODUCT((H13=Data!$D$7:$D$107)*(Data!$E$7:$E$107)))))</f>
        <v>300</v>
      </c>
      <c r="I19" s="1">
        <f>IF($G$2=3,SUMPRODUCT((I13=Data!$B$7:$B$107)*(Data!$E$7:$E$107)),IF($G$2=1,SUMPRODUCT((I13=Data!$C$7:$C$107)*(Data!$E$7:$E$107)),IF($G$2=2,SUMPRODUCT((I13=Data!$D$7:$D$107)*(Data!$E$7:$E$107)))))</f>
        <v>138</v>
      </c>
      <c r="J19" s="1" t="e">
        <f>IF($G$2=3,SUMPRODUCT((J13=Data!$B$7:$B$107)*(Data!$E$7:$E$107)),IF($G$2=1,SUMPRODUCT((J13=Data!$C$7:$C$107)*(Data!$E$7:$E$107)),IF($G$2=2,SUMPRODUCT((J13=Data!$D$7:$D$107)*(Data!$E$7:$E$107)))))</f>
        <v>#N/A</v>
      </c>
      <c r="K19" s="1" t="e">
        <f>IF($G$2=3,SUMPRODUCT((K13=Data!$B$7:$B$107)*(Data!$E$7:$E$107)),IF($G$2=1,SUMPRODUCT((K13=Data!$C$7:$C$107)*(Data!$E$7:$E$107)),IF($G$2=2,SUMPRODUCT((K13=Data!$D$7:$D$107)*(Data!$E$7:$E$107)))))</f>
        <v>#N/A</v>
      </c>
      <c r="L19" s="1" t="e">
        <f>IF($G$2=3,SUMPRODUCT((L13=Data!$B$7:$B$107)*(Data!$E$7:$E$107)),IF($G$2=1,SUMPRODUCT((L13=Data!$C$7:$C$107)*(Data!$E$7:$E$107)),IF($G$2=2,SUMPRODUCT((L13=Data!$D$7:$D$107)*(Data!$E$7:$E$107)))))</f>
        <v>#N/A</v>
      </c>
      <c r="M19" s="1" t="e">
        <f>IF($G$2=3,SUMPRODUCT((M13=Data!$B$7:$B$107)*(Data!$E$7:$E$107)),IF($G$2=1,SUMPRODUCT((M13=Data!$C$7:$C$107)*(Data!$E$7:$E$107)),IF($G$2=2,SUMPRODUCT((M13=Data!$D$7:$D$107)*(Data!$E$7:$E$107)))))</f>
        <v>#N/A</v>
      </c>
      <c r="N19" s="1" t="e">
        <f>IF($G$2=3,SUMPRODUCT((N13=Data!$B$7:$B$107)*(Data!$E$7:$E$107)),IF($G$2=1,SUMPRODUCT((N13=Data!$C$7:$C$107)*(Data!$E$7:$E$107)),IF($G$2=2,SUMPRODUCT((N13=Data!$D$7:$D$107)*(Data!$E$7:$E$107)))))</f>
        <v>#N/A</v>
      </c>
      <c r="O19" s="1" t="e">
        <f>IF($G$2=3,SUMPRODUCT((O13=Data!$B$7:$B$107)*(Data!$E$7:$E$107)),IF($G$2=1,SUMPRODUCT((O13=Data!$C$7:$C$107)*(Data!$E$7:$E$107)),IF($G$2=2,SUMPRODUCT((O13=Data!$D$7:$D$107)*(Data!$E$7:$E$107)))))</f>
        <v>#N/A</v>
      </c>
      <c r="P19" s="1" t="e">
        <f>IF($G$2=3,SUMPRODUCT((P13=Data!$B$7:$B$107)*(Data!$E$7:$E$107)),IF($G$2=1,SUMPRODUCT((P13=Data!$C$7:$C$107)*(Data!$E$7:$E$107)),IF($G$2=2,SUMPRODUCT((P13=Data!$D$7:$D$107)*(Data!$E$7:$E$107)))))</f>
        <v>#N/A</v>
      </c>
      <c r="Q19" s="1" t="e">
        <f>IF($G$2=3,SUMPRODUCT((Q13=Data!$B$7:$B$107)*(Data!$E$7:$E$107)),IF($G$2=1,SUMPRODUCT((Q13=Data!$C$7:$C$107)*(Data!$E$7:$E$107)),IF($G$2=2,SUMPRODUCT((Q13=Data!$D$7:$D$107)*(Data!$E$7:$E$107)))))</f>
        <v>#N/A</v>
      </c>
      <c r="R19" s="1" t="e">
        <f>IF($G$2=3,SUMPRODUCT((R13=Data!$B$7:$B$107)*(Data!$E$7:$E$107)),IF($G$2=1,SUMPRODUCT((R13=Data!$C$7:$C$107)*(Data!$E$7:$E$107)),IF($G$2=2,SUMPRODUCT((R13=Data!$D$7:$D$107)*(Data!$E$7:$E$107)))))</f>
        <v>#N/A</v>
      </c>
      <c r="S19" s="1" t="e">
        <f>IF($G$2=3,SUMPRODUCT((S13=Data!$B$7:$B$107)*(Data!$E$7:$E$107)),IF($G$2=1,SUMPRODUCT((S13=Data!$C$7:$C$107)*(Data!$E$7:$E$107)),IF($G$2=2,SUMPRODUCT((S13=Data!$D$7:$D$107)*(Data!$E$7:$E$107)))))</f>
        <v>#N/A</v>
      </c>
      <c r="T19" s="1" t="e">
        <f>IF($G$2=3,SUMPRODUCT((T13=Data!$B$7:$B$107)*(Data!$E$7:$E$107)),IF($G$2=1,SUMPRODUCT((T13=Data!$C$7:$C$107)*(Data!$E$7:$E$107)),IF($G$2=2,SUMPRODUCT((T13=Data!$D$7:$D$107)*(Data!$E$7:$E$107)))))</f>
        <v>#N/A</v>
      </c>
      <c r="U19" s="1" t="e">
        <f>IF($G$2=3,SUMPRODUCT((U13=Data!$B$7:$B$107)*(Data!$E$7:$E$107)),IF($G$2=1,SUMPRODUCT((U13=Data!$C$7:$C$107)*(Data!$E$7:$E$107)),IF($G$2=2,SUMPRODUCT((U13=Data!$D$7:$D$107)*(Data!$E$7:$E$107)))))</f>
        <v>#N/A</v>
      </c>
      <c r="V19" s="1" t="e">
        <f>IF($G$2=3,SUMPRODUCT((V13=Data!$B$7:$B$107)*(Data!$E$7:$E$107)),IF($G$2=1,SUMPRODUCT((V13=Data!$C$7:$C$107)*(Data!$E$7:$E$107)),IF($G$2=2,SUMPRODUCT((V13=Data!$D$7:$D$107)*(Data!$E$7:$E$107)))))</f>
        <v>#N/A</v>
      </c>
      <c r="W19" s="1" t="e">
        <f>IF($G$2=3,SUMPRODUCT((W13=Data!$B$7:$B$107)*(Data!$E$7:$E$107)),IF($G$2=1,SUMPRODUCT((W13=Data!$C$7:$C$107)*(Data!$E$7:$E$107)),IF($G$2=2,SUMPRODUCT((W13=Data!$D$7:$D$107)*(Data!$E$7:$E$107)))))</f>
        <v>#N/A</v>
      </c>
      <c r="X19" s="1" t="e">
        <f>IF($G$2=3,SUMPRODUCT((X13=Data!$B$7:$B$107)*(Data!$E$7:$E$107)),IF($G$2=1,SUMPRODUCT((X13=Data!$C$7:$C$107)*(Data!$E$7:$E$107)),IF($G$2=2,SUMPRODUCT((X13=Data!$D$7:$D$107)*(Data!$E$7:$E$107)))))</f>
        <v>#N/A</v>
      </c>
      <c r="Y19" s="1" t="e">
        <f>IF($G$2=3,SUMPRODUCT((Y13=Data!$B$7:$B$107)*(Data!$E$7:$E$107)),IF($G$2=1,SUMPRODUCT((Y13=Data!$C$7:$C$107)*(Data!$E$7:$E$107)),IF($G$2=2,SUMPRODUCT((Y13=Data!$D$7:$D$107)*(Data!$E$7:$E$107)))))</f>
        <v>#N/A</v>
      </c>
      <c r="Z19" s="1" t="e">
        <f>IF($G$2=3,SUMPRODUCT((Z13=Data!$B$7:$B$107)*(Data!$E$7:$E$107)),IF($G$2=1,SUMPRODUCT((Z13=Data!$C$7:$C$107)*(Data!$E$7:$E$107)),IF($G$2=2,SUMPRODUCT((Z13=Data!$D$7:$D$107)*(Data!$E$7:$E$107)))))</f>
        <v>#N/A</v>
      </c>
      <c r="AA19" s="1" t="e">
        <f>IF($G$2=3,SUMPRODUCT((AA13=Data!$B$7:$B$107)*(Data!$E$7:$E$107)),IF($G$2=1,SUMPRODUCT((AA13=Data!$C$7:$C$107)*(Data!$E$7:$E$107)),IF($G$2=2,SUMPRODUCT((AA13=Data!$D$7:$D$107)*(Data!$E$7:$E$107)))))</f>
        <v>#N/A</v>
      </c>
      <c r="AB19" s="1" t="e">
        <f>IF($G$2=3,SUMPRODUCT((AB13=Data!$B$7:$B$107)*(Data!$E$7:$E$107)),IF($G$2=1,SUMPRODUCT((AB13=Data!$C$7:$C$107)*(Data!$E$7:$E$107)),IF($G$2=2,SUMPRODUCT((AB13=Data!$D$7:$D$107)*(Data!$E$7:$E$107)))))</f>
        <v>#N/A</v>
      </c>
      <c r="AC19" s="1" t="e">
        <f>IF($G$2=3,SUMPRODUCT((AC13=Data!$B$7:$B$107)*(Data!$E$7:$E$107)),IF($G$2=1,SUMPRODUCT((AC13=Data!$C$7:$C$107)*(Data!$E$7:$E$107)),IF($G$2=2,SUMPRODUCT((AC13=Data!$D$7:$D$107)*(Data!$E$7:$E$107)))))</f>
        <v>#N/A</v>
      </c>
      <c r="AD19" s="1" t="e">
        <f>IF($G$2=3,SUMPRODUCT((AD13=Data!$B$7:$B$107)*(Data!$E$7:$E$107)),IF($G$2=1,SUMPRODUCT((AD13=Data!$C$7:$C$107)*(Data!$E$7:$E$107)),IF($G$2=2,SUMPRODUCT((AD13=Data!$D$7:$D$107)*(Data!$E$7:$E$107)))))</f>
        <v>#N/A</v>
      </c>
      <c r="AE19" s="1" t="e">
        <f>IF($G$2=3,SUMPRODUCT((AE13=Data!$B$7:$B$107)*(Data!$E$7:$E$107)),IF($G$2=1,SUMPRODUCT((AE13=Data!$C$7:$C$107)*(Data!$E$7:$E$107)),IF($G$2=2,SUMPRODUCT((AE13=Data!$D$7:$D$107)*(Data!$E$7:$E$107)))))</f>
        <v>#N/A</v>
      </c>
      <c r="AF19" s="1" t="e">
        <f>IF($G$2=3,SUMPRODUCT((AF13=Data!$B$7:$B$107)*(Data!$E$7:$E$107)),IF($G$2=1,SUMPRODUCT((AF13=Data!$C$7:$C$107)*(Data!$E$7:$E$107)),IF($G$2=2,SUMPRODUCT((AF13=Data!$D$7:$D$107)*(Data!$E$7:$E$107)))))</f>
        <v>#N/A</v>
      </c>
      <c r="AG19" s="1" t="e">
        <f>IF($G$2=3,SUMPRODUCT((AG13=Data!$B$7:$B$107)*(Data!$E$7:$E$107)),IF($G$2=1,SUMPRODUCT((AG13=Data!$C$7:$C$107)*(Data!$E$7:$E$107)),IF($G$2=2,SUMPRODUCT((AG13=Data!$D$7:$D$107)*(Data!$E$7:$E$107)))))</f>
        <v>#N/A</v>
      </c>
      <c r="AH19" s="1" t="e">
        <f>IF($G$2=3,SUMPRODUCT((AH13=Data!$B$7:$B$107)*(Data!$E$7:$E$107)),IF($G$2=1,SUMPRODUCT((AH13=Data!$C$7:$C$107)*(Data!$E$7:$E$107)),IF($G$2=2,SUMPRODUCT((AH13=Data!$D$7:$D$107)*(Data!$E$7:$E$107)))))</f>
        <v>#N/A</v>
      </c>
      <c r="AI19" s="1" t="e">
        <f>IF($G$2=3,SUMPRODUCT((AI13=Data!$B$7:$B$107)*(Data!$E$7:$E$107)),IF($G$2=1,SUMPRODUCT((AI13=Data!$C$7:$C$107)*(Data!$E$7:$E$107)),IF($G$2=2,SUMPRODUCT((AI13=Data!$D$7:$D$107)*(Data!$E$7:$E$107)))))</f>
        <v>#N/A</v>
      </c>
      <c r="AJ19" s="1" t="e">
        <f>IF($G$2=3,SUMPRODUCT((AJ13=Data!$B$7:$B$107)*(Data!$E$7:$E$107)),IF($G$2=1,SUMPRODUCT((AJ13=Data!$C$7:$C$107)*(Data!$E$7:$E$107)),IF($G$2=2,SUMPRODUCT((AJ13=Data!$D$7:$D$107)*(Data!$E$7:$E$107)))))</f>
        <v>#N/A</v>
      </c>
      <c r="AK19" s="1" t="e">
        <f>IF($G$2=3,SUMPRODUCT((AK13=Data!$B$7:$B$107)*(Data!$E$7:$E$107)),IF($G$2=1,SUMPRODUCT((AK13=Data!$C$7:$C$107)*(Data!$E$7:$E$107)),IF($G$2=2,SUMPRODUCT((AK13=Data!$D$7:$D$107)*(Data!$E$7:$E$107)))))</f>
        <v>#N/A</v>
      </c>
      <c r="AL19" s="1" t="e">
        <f>IF($G$2=3,SUMPRODUCT((AL13=Data!$B$7:$B$107)*(Data!$E$7:$E$107)),IF($G$2=1,SUMPRODUCT((AL13=Data!$C$7:$C$107)*(Data!$E$7:$E$107)),IF($G$2=2,SUMPRODUCT((AL13=Data!$D$7:$D$107)*(Data!$E$7:$E$107)))))</f>
        <v>#N/A</v>
      </c>
    </row>
    <row r="20" spans="1:38" x14ac:dyDescent="0.25">
      <c r="B20" t="s">
        <v>16</v>
      </c>
      <c r="C20" s="1"/>
      <c r="K20" s="5"/>
      <c r="L20" s="4"/>
      <c r="M20" s="4"/>
      <c r="N20" s="6"/>
    </row>
    <row r="21" spans="1:38" x14ac:dyDescent="0.25">
      <c r="A21" s="1">
        <v>1</v>
      </c>
      <c r="B21" t="s">
        <v>17</v>
      </c>
      <c r="C21" t="s">
        <v>18</v>
      </c>
      <c r="D21" s="8">
        <v>1</v>
      </c>
      <c r="K21" s="7"/>
      <c r="L21" s="4"/>
      <c r="M21" s="4"/>
      <c r="N21" s="6"/>
    </row>
    <row r="22" spans="1:38" x14ac:dyDescent="0.25">
      <c r="A22" s="1">
        <v>2</v>
      </c>
      <c r="B22" s="1" t="s">
        <v>4</v>
      </c>
      <c r="D22" t="str">
        <f>VLOOKUP(D21,$A$21:$B$44,2,FALSE)</f>
        <v>All</v>
      </c>
      <c r="K22" s="5"/>
      <c r="L22" s="4"/>
      <c r="M22" s="4"/>
      <c r="N22" s="4"/>
    </row>
    <row r="23" spans="1:38" x14ac:dyDescent="0.25">
      <c r="A23" s="1">
        <v>3</v>
      </c>
      <c r="B23" s="1" t="s">
        <v>31</v>
      </c>
      <c r="C23" t="s">
        <v>26</v>
      </c>
      <c r="E23" t="s">
        <v>21</v>
      </c>
      <c r="F23">
        <v>1</v>
      </c>
      <c r="K23" s="5"/>
      <c r="L23" s="4"/>
      <c r="M23" s="4"/>
      <c r="N23" s="5"/>
    </row>
    <row r="24" spans="1:38" x14ac:dyDescent="0.25">
      <c r="A24" s="1">
        <v>4</v>
      </c>
      <c r="B24" s="1" t="s">
        <v>32</v>
      </c>
      <c r="C24" s="1">
        <f>COUNT(F29:AL29)</f>
        <v>4</v>
      </c>
      <c r="D24">
        <v>1</v>
      </c>
      <c r="E24" t="s">
        <v>23</v>
      </c>
    </row>
    <row r="25" spans="1:38" x14ac:dyDescent="0.25">
      <c r="A25" s="1">
        <v>5</v>
      </c>
      <c r="B25" s="1" t="s">
        <v>33</v>
      </c>
      <c r="C25" s="1">
        <f>COUNT(F31:AL31)</f>
        <v>0</v>
      </c>
      <c r="D25" s="1">
        <v>2</v>
      </c>
      <c r="E25" s="1" t="s">
        <v>22</v>
      </c>
    </row>
    <row r="26" spans="1:38" x14ac:dyDescent="0.25">
      <c r="A26" s="1">
        <v>6</v>
      </c>
      <c r="B26" s="1" t="s">
        <v>34</v>
      </c>
      <c r="C26" s="1">
        <f>COUNT(F33:AL33)</f>
        <v>0</v>
      </c>
      <c r="D26" s="1">
        <v>3</v>
      </c>
      <c r="E26" s="1" t="s">
        <v>24</v>
      </c>
    </row>
    <row r="27" spans="1:38" x14ac:dyDescent="0.25">
      <c r="A27" s="1">
        <v>7</v>
      </c>
      <c r="B27" s="1" t="s">
        <v>3</v>
      </c>
      <c r="C27" s="1">
        <f>COUNT(F34:AL34)</f>
        <v>0</v>
      </c>
      <c r="D27">
        <v>4</v>
      </c>
      <c r="E27" t="s">
        <v>25</v>
      </c>
    </row>
    <row r="28" spans="1:38" x14ac:dyDescent="0.25">
      <c r="A28" s="1">
        <v>8</v>
      </c>
      <c r="B28" s="1" t="s">
        <v>35</v>
      </c>
      <c r="D28">
        <f>$E$13</f>
        <v>4</v>
      </c>
      <c r="E28" s="10" t="s">
        <v>23</v>
      </c>
      <c r="F28" t="str">
        <f>IF($F$23=$D24,F13,"#N/A")</f>
        <v>Tigray</v>
      </c>
      <c r="G28" s="1" t="str">
        <f t="shared" ref="G28:AL28" si="2">IF($F$23=$D24,G13,"#N/A")</f>
        <v>SNNP</v>
      </c>
      <c r="H28" s="1" t="str">
        <f t="shared" si="2"/>
        <v>Oromia</v>
      </c>
      <c r="I28" s="1" t="str">
        <f t="shared" si="2"/>
        <v>Amhara</v>
      </c>
      <c r="J28" s="1" t="e">
        <f t="shared" si="2"/>
        <v>#N/A</v>
      </c>
      <c r="K28" s="1" t="e">
        <f t="shared" si="2"/>
        <v>#N/A</v>
      </c>
      <c r="L28" s="1" t="e">
        <f t="shared" si="2"/>
        <v>#N/A</v>
      </c>
      <c r="M28" s="1" t="e">
        <f t="shared" si="2"/>
        <v>#N/A</v>
      </c>
      <c r="N28" s="1" t="e">
        <f t="shared" si="2"/>
        <v>#N/A</v>
      </c>
      <c r="O28" s="1" t="e">
        <f t="shared" si="2"/>
        <v>#N/A</v>
      </c>
      <c r="P28" s="1" t="e">
        <f t="shared" si="2"/>
        <v>#N/A</v>
      </c>
      <c r="Q28" s="1" t="e">
        <f t="shared" si="2"/>
        <v>#N/A</v>
      </c>
      <c r="R28" s="1" t="e">
        <f t="shared" si="2"/>
        <v>#N/A</v>
      </c>
      <c r="S28" s="1" t="e">
        <f t="shared" si="2"/>
        <v>#N/A</v>
      </c>
      <c r="T28" s="1" t="e">
        <f t="shared" si="2"/>
        <v>#N/A</v>
      </c>
      <c r="U28" s="1" t="e">
        <f t="shared" si="2"/>
        <v>#N/A</v>
      </c>
      <c r="V28" s="1" t="e">
        <f t="shared" si="2"/>
        <v>#N/A</v>
      </c>
      <c r="W28" s="1" t="e">
        <f t="shared" si="2"/>
        <v>#N/A</v>
      </c>
      <c r="X28" s="1" t="e">
        <f t="shared" si="2"/>
        <v>#N/A</v>
      </c>
      <c r="Y28" s="1" t="e">
        <f t="shared" si="2"/>
        <v>#N/A</v>
      </c>
      <c r="Z28" s="1" t="e">
        <f t="shared" si="2"/>
        <v>#N/A</v>
      </c>
      <c r="AA28" s="1" t="e">
        <f t="shared" si="2"/>
        <v>#N/A</v>
      </c>
      <c r="AB28" s="1" t="e">
        <f t="shared" si="2"/>
        <v>#N/A</v>
      </c>
      <c r="AC28" s="1" t="e">
        <f t="shared" si="2"/>
        <v>#N/A</v>
      </c>
      <c r="AD28" s="1" t="e">
        <f t="shared" si="2"/>
        <v>#N/A</v>
      </c>
      <c r="AE28" s="1" t="e">
        <f t="shared" si="2"/>
        <v>#N/A</v>
      </c>
      <c r="AF28" s="1" t="e">
        <f t="shared" si="2"/>
        <v>#N/A</v>
      </c>
      <c r="AG28" s="1" t="e">
        <f t="shared" si="2"/>
        <v>#N/A</v>
      </c>
      <c r="AH28" s="1" t="e">
        <f t="shared" si="2"/>
        <v>#N/A</v>
      </c>
      <c r="AI28" s="1" t="e">
        <f t="shared" si="2"/>
        <v>#N/A</v>
      </c>
      <c r="AJ28" s="1" t="e">
        <f t="shared" si="2"/>
        <v>#N/A</v>
      </c>
      <c r="AK28" s="1" t="e">
        <f t="shared" si="2"/>
        <v>#N/A</v>
      </c>
      <c r="AL28" s="1" t="e">
        <f t="shared" si="2"/>
        <v>#N/A</v>
      </c>
    </row>
    <row r="29" spans="1:38" x14ac:dyDescent="0.25">
      <c r="A29" s="1">
        <v>9</v>
      </c>
      <c r="B29" s="1" t="s">
        <v>36</v>
      </c>
      <c r="D29" s="1">
        <f t="shared" ref="D29:D33" si="3">$E$13</f>
        <v>4</v>
      </c>
      <c r="F29">
        <f>IF($F$23=$D24,F14,"#N/A")</f>
        <v>695</v>
      </c>
      <c r="G29" s="1">
        <f t="shared" ref="G29:AL29" si="4">IF($F$23=$D24,G14,"#N/A")</f>
        <v>430</v>
      </c>
      <c r="H29" s="1">
        <f t="shared" si="4"/>
        <v>300</v>
      </c>
      <c r="I29" s="1">
        <f t="shared" si="4"/>
        <v>138</v>
      </c>
      <c r="J29" s="1" t="e">
        <f t="shared" si="4"/>
        <v>#N/A</v>
      </c>
      <c r="K29" s="1" t="e">
        <f t="shared" si="4"/>
        <v>#N/A</v>
      </c>
      <c r="L29" s="1" t="e">
        <f t="shared" si="4"/>
        <v>#N/A</v>
      </c>
      <c r="M29" s="1" t="e">
        <f t="shared" si="4"/>
        <v>#N/A</v>
      </c>
      <c r="N29" s="1" t="e">
        <f t="shared" si="4"/>
        <v>#N/A</v>
      </c>
      <c r="O29" s="1" t="e">
        <f t="shared" si="4"/>
        <v>#N/A</v>
      </c>
      <c r="P29" s="1" t="e">
        <f t="shared" si="4"/>
        <v>#N/A</v>
      </c>
      <c r="Q29" s="1" t="e">
        <f t="shared" si="4"/>
        <v>#N/A</v>
      </c>
      <c r="R29" s="1" t="e">
        <f t="shared" si="4"/>
        <v>#N/A</v>
      </c>
      <c r="S29" s="1" t="e">
        <f t="shared" si="4"/>
        <v>#N/A</v>
      </c>
      <c r="T29" s="1" t="e">
        <f t="shared" si="4"/>
        <v>#N/A</v>
      </c>
      <c r="U29" s="1" t="e">
        <f t="shared" si="4"/>
        <v>#N/A</v>
      </c>
      <c r="V29" s="1" t="e">
        <f t="shared" si="4"/>
        <v>#N/A</v>
      </c>
      <c r="W29" s="1" t="e">
        <f t="shared" si="4"/>
        <v>#N/A</v>
      </c>
      <c r="X29" s="1" t="e">
        <f t="shared" si="4"/>
        <v>#N/A</v>
      </c>
      <c r="Y29" s="1" t="e">
        <f t="shared" si="4"/>
        <v>#N/A</v>
      </c>
      <c r="Z29" s="1" t="e">
        <f t="shared" si="4"/>
        <v>#N/A</v>
      </c>
      <c r="AA29" s="1" t="e">
        <f t="shared" si="4"/>
        <v>#N/A</v>
      </c>
      <c r="AB29" s="1" t="e">
        <f t="shared" si="4"/>
        <v>#N/A</v>
      </c>
      <c r="AC29" s="1" t="e">
        <f t="shared" si="4"/>
        <v>#N/A</v>
      </c>
      <c r="AD29" s="1" t="e">
        <f t="shared" si="4"/>
        <v>#N/A</v>
      </c>
      <c r="AE29" s="1" t="e">
        <f t="shared" si="4"/>
        <v>#N/A</v>
      </c>
      <c r="AF29" s="1" t="e">
        <f t="shared" si="4"/>
        <v>#N/A</v>
      </c>
      <c r="AG29" s="1" t="e">
        <f t="shared" si="4"/>
        <v>#N/A</v>
      </c>
      <c r="AH29" s="1" t="e">
        <f t="shared" si="4"/>
        <v>#N/A</v>
      </c>
      <c r="AI29" s="1" t="e">
        <f t="shared" si="4"/>
        <v>#N/A</v>
      </c>
      <c r="AJ29" s="1" t="e">
        <f t="shared" si="4"/>
        <v>#N/A</v>
      </c>
      <c r="AK29" s="1" t="e">
        <f t="shared" si="4"/>
        <v>#N/A</v>
      </c>
      <c r="AL29" s="1" t="e">
        <f t="shared" si="4"/>
        <v>#N/A</v>
      </c>
    </row>
    <row r="30" spans="1:38" x14ac:dyDescent="0.25">
      <c r="A30" s="1">
        <v>10</v>
      </c>
      <c r="B30" s="1" t="s">
        <v>37</v>
      </c>
      <c r="D30" s="1">
        <f t="shared" si="3"/>
        <v>4</v>
      </c>
      <c r="E30" s="10" t="s">
        <v>22</v>
      </c>
      <c r="F30" s="1" t="str">
        <f>IF($F$23=$D25,F13,"#N/A")</f>
        <v>#N/A</v>
      </c>
      <c r="G30" s="1" t="str">
        <f t="shared" ref="G30:AL30" si="5">IF($F$23=$D25,G13,"#N/A")</f>
        <v>#N/A</v>
      </c>
      <c r="H30" s="1" t="str">
        <f t="shared" si="5"/>
        <v>#N/A</v>
      </c>
      <c r="I30" s="1" t="str">
        <f t="shared" si="5"/>
        <v>#N/A</v>
      </c>
      <c r="J30" s="1" t="str">
        <f t="shared" si="5"/>
        <v>#N/A</v>
      </c>
      <c r="K30" s="1" t="str">
        <f t="shared" si="5"/>
        <v>#N/A</v>
      </c>
      <c r="L30" s="1" t="str">
        <f t="shared" si="5"/>
        <v>#N/A</v>
      </c>
      <c r="M30" s="1" t="str">
        <f t="shared" si="5"/>
        <v>#N/A</v>
      </c>
      <c r="N30" s="1" t="str">
        <f t="shared" si="5"/>
        <v>#N/A</v>
      </c>
      <c r="O30" s="1" t="str">
        <f t="shared" si="5"/>
        <v>#N/A</v>
      </c>
      <c r="P30" s="1" t="str">
        <f t="shared" si="5"/>
        <v>#N/A</v>
      </c>
      <c r="Q30" s="1" t="str">
        <f t="shared" si="5"/>
        <v>#N/A</v>
      </c>
      <c r="R30" s="1" t="str">
        <f t="shared" si="5"/>
        <v>#N/A</v>
      </c>
      <c r="S30" s="1" t="str">
        <f t="shared" si="5"/>
        <v>#N/A</v>
      </c>
      <c r="T30" s="1" t="str">
        <f t="shared" si="5"/>
        <v>#N/A</v>
      </c>
      <c r="U30" s="1" t="str">
        <f t="shared" si="5"/>
        <v>#N/A</v>
      </c>
      <c r="V30" s="1" t="str">
        <f t="shared" si="5"/>
        <v>#N/A</v>
      </c>
      <c r="W30" s="1" t="str">
        <f t="shared" si="5"/>
        <v>#N/A</v>
      </c>
      <c r="X30" s="1" t="str">
        <f t="shared" si="5"/>
        <v>#N/A</v>
      </c>
      <c r="Y30" s="1" t="str">
        <f t="shared" si="5"/>
        <v>#N/A</v>
      </c>
      <c r="Z30" s="1" t="str">
        <f t="shared" si="5"/>
        <v>#N/A</v>
      </c>
      <c r="AA30" s="1" t="str">
        <f t="shared" si="5"/>
        <v>#N/A</v>
      </c>
      <c r="AB30" s="1" t="str">
        <f t="shared" si="5"/>
        <v>#N/A</v>
      </c>
      <c r="AC30" s="1" t="str">
        <f t="shared" si="5"/>
        <v>#N/A</v>
      </c>
      <c r="AD30" s="1" t="str">
        <f t="shared" si="5"/>
        <v>#N/A</v>
      </c>
      <c r="AE30" s="1" t="str">
        <f t="shared" si="5"/>
        <v>#N/A</v>
      </c>
      <c r="AF30" s="1" t="str">
        <f t="shared" si="5"/>
        <v>#N/A</v>
      </c>
      <c r="AG30" s="1" t="str">
        <f t="shared" si="5"/>
        <v>#N/A</v>
      </c>
      <c r="AH30" s="1" t="str">
        <f t="shared" si="5"/>
        <v>#N/A</v>
      </c>
      <c r="AI30" s="1" t="str">
        <f t="shared" si="5"/>
        <v>#N/A</v>
      </c>
      <c r="AJ30" s="1" t="str">
        <f t="shared" si="5"/>
        <v>#N/A</v>
      </c>
      <c r="AK30" s="1" t="str">
        <f t="shared" si="5"/>
        <v>#N/A</v>
      </c>
      <c r="AL30" s="1" t="str">
        <f t="shared" si="5"/>
        <v>#N/A</v>
      </c>
    </row>
    <row r="31" spans="1:38" x14ac:dyDescent="0.25">
      <c r="A31" s="4">
        <v>11</v>
      </c>
      <c r="B31" s="1" t="s">
        <v>6</v>
      </c>
      <c r="D31" s="1">
        <f t="shared" si="3"/>
        <v>4</v>
      </c>
      <c r="F31" s="1" t="str">
        <f>IF($F$23=$D25,F14,"#N/A")</f>
        <v>#N/A</v>
      </c>
      <c r="G31" s="1" t="str">
        <f t="shared" ref="G31:AL31" si="6">IF($F$23=$D25,G14,"#N/A")</f>
        <v>#N/A</v>
      </c>
      <c r="H31" s="1" t="str">
        <f t="shared" si="6"/>
        <v>#N/A</v>
      </c>
      <c r="I31" s="1" t="str">
        <f t="shared" si="6"/>
        <v>#N/A</v>
      </c>
      <c r="J31" s="1" t="str">
        <f t="shared" si="6"/>
        <v>#N/A</v>
      </c>
      <c r="K31" s="1" t="str">
        <f t="shared" si="6"/>
        <v>#N/A</v>
      </c>
      <c r="L31" s="1" t="str">
        <f t="shared" si="6"/>
        <v>#N/A</v>
      </c>
      <c r="M31" s="1" t="str">
        <f t="shared" si="6"/>
        <v>#N/A</v>
      </c>
      <c r="N31" s="1" t="str">
        <f t="shared" si="6"/>
        <v>#N/A</v>
      </c>
      <c r="O31" s="1" t="str">
        <f t="shared" si="6"/>
        <v>#N/A</v>
      </c>
      <c r="P31" s="1" t="str">
        <f t="shared" si="6"/>
        <v>#N/A</v>
      </c>
      <c r="Q31" s="1" t="str">
        <f t="shared" si="6"/>
        <v>#N/A</v>
      </c>
      <c r="R31" s="1" t="str">
        <f t="shared" si="6"/>
        <v>#N/A</v>
      </c>
      <c r="S31" s="1" t="str">
        <f t="shared" si="6"/>
        <v>#N/A</v>
      </c>
      <c r="T31" s="1" t="str">
        <f t="shared" si="6"/>
        <v>#N/A</v>
      </c>
      <c r="U31" s="1" t="str">
        <f t="shared" si="6"/>
        <v>#N/A</v>
      </c>
      <c r="V31" s="1" t="str">
        <f t="shared" si="6"/>
        <v>#N/A</v>
      </c>
      <c r="W31" s="1" t="str">
        <f t="shared" si="6"/>
        <v>#N/A</v>
      </c>
      <c r="X31" s="1" t="str">
        <f t="shared" si="6"/>
        <v>#N/A</v>
      </c>
      <c r="Y31" s="1" t="str">
        <f t="shared" si="6"/>
        <v>#N/A</v>
      </c>
      <c r="Z31" s="1" t="str">
        <f t="shared" si="6"/>
        <v>#N/A</v>
      </c>
      <c r="AA31" s="1" t="str">
        <f t="shared" si="6"/>
        <v>#N/A</v>
      </c>
      <c r="AB31" s="1" t="str">
        <f t="shared" si="6"/>
        <v>#N/A</v>
      </c>
      <c r="AC31" s="1" t="str">
        <f t="shared" si="6"/>
        <v>#N/A</v>
      </c>
      <c r="AD31" s="1" t="str">
        <f t="shared" si="6"/>
        <v>#N/A</v>
      </c>
      <c r="AE31" s="1" t="str">
        <f t="shared" si="6"/>
        <v>#N/A</v>
      </c>
      <c r="AF31" s="1" t="str">
        <f t="shared" si="6"/>
        <v>#N/A</v>
      </c>
      <c r="AG31" s="1" t="str">
        <f t="shared" si="6"/>
        <v>#N/A</v>
      </c>
      <c r="AH31" s="1" t="str">
        <f t="shared" si="6"/>
        <v>#N/A</v>
      </c>
      <c r="AI31" s="1" t="str">
        <f t="shared" si="6"/>
        <v>#N/A</v>
      </c>
      <c r="AJ31" s="1" t="str">
        <f t="shared" si="6"/>
        <v>#N/A</v>
      </c>
      <c r="AK31" s="1" t="str">
        <f t="shared" si="6"/>
        <v>#N/A</v>
      </c>
      <c r="AL31" s="1" t="str">
        <f t="shared" si="6"/>
        <v>#N/A</v>
      </c>
    </row>
    <row r="32" spans="1:38" s="4" customFormat="1" x14ac:dyDescent="0.25">
      <c r="A32" s="4">
        <v>12</v>
      </c>
      <c r="B32" s="1" t="s">
        <v>38</v>
      </c>
      <c r="D32" s="1">
        <f t="shared" si="3"/>
        <v>4</v>
      </c>
      <c r="E32" s="11" t="s">
        <v>24</v>
      </c>
      <c r="F32" s="4" t="str">
        <f>IF($F$23=$D26,F13,"#N/A")</f>
        <v>#N/A</v>
      </c>
      <c r="G32" s="4" t="str">
        <f t="shared" ref="G32:AL32" si="7">IF($F$23=$D26,G13,"#N/A")</f>
        <v>#N/A</v>
      </c>
      <c r="H32" s="4" t="str">
        <f t="shared" si="7"/>
        <v>#N/A</v>
      </c>
      <c r="I32" s="4" t="str">
        <f t="shared" si="7"/>
        <v>#N/A</v>
      </c>
      <c r="J32" s="4" t="str">
        <f t="shared" si="7"/>
        <v>#N/A</v>
      </c>
      <c r="K32" s="4" t="str">
        <f t="shared" si="7"/>
        <v>#N/A</v>
      </c>
      <c r="L32" s="4" t="str">
        <f t="shared" si="7"/>
        <v>#N/A</v>
      </c>
      <c r="M32" s="4" t="str">
        <f t="shared" si="7"/>
        <v>#N/A</v>
      </c>
      <c r="N32" s="4" t="str">
        <f t="shared" si="7"/>
        <v>#N/A</v>
      </c>
      <c r="O32" s="4" t="str">
        <f t="shared" si="7"/>
        <v>#N/A</v>
      </c>
      <c r="P32" s="4" t="str">
        <f t="shared" si="7"/>
        <v>#N/A</v>
      </c>
      <c r="Q32" s="4" t="str">
        <f t="shared" si="7"/>
        <v>#N/A</v>
      </c>
      <c r="R32" s="4" t="str">
        <f t="shared" si="7"/>
        <v>#N/A</v>
      </c>
      <c r="S32" s="4" t="str">
        <f t="shared" si="7"/>
        <v>#N/A</v>
      </c>
      <c r="T32" s="4" t="str">
        <f t="shared" si="7"/>
        <v>#N/A</v>
      </c>
      <c r="U32" s="4" t="str">
        <f t="shared" si="7"/>
        <v>#N/A</v>
      </c>
      <c r="V32" s="4" t="str">
        <f t="shared" si="7"/>
        <v>#N/A</v>
      </c>
      <c r="W32" s="4" t="str">
        <f t="shared" si="7"/>
        <v>#N/A</v>
      </c>
      <c r="X32" s="4" t="str">
        <f t="shared" si="7"/>
        <v>#N/A</v>
      </c>
      <c r="Y32" s="4" t="str">
        <f t="shared" si="7"/>
        <v>#N/A</v>
      </c>
      <c r="Z32" s="4" t="str">
        <f t="shared" si="7"/>
        <v>#N/A</v>
      </c>
      <c r="AA32" s="4" t="str">
        <f t="shared" si="7"/>
        <v>#N/A</v>
      </c>
      <c r="AB32" s="4" t="str">
        <f t="shared" si="7"/>
        <v>#N/A</v>
      </c>
      <c r="AC32" s="4" t="str">
        <f t="shared" si="7"/>
        <v>#N/A</v>
      </c>
      <c r="AD32" s="4" t="str">
        <f t="shared" si="7"/>
        <v>#N/A</v>
      </c>
      <c r="AE32" s="4" t="str">
        <f t="shared" si="7"/>
        <v>#N/A</v>
      </c>
      <c r="AF32" s="4" t="str">
        <f t="shared" si="7"/>
        <v>#N/A</v>
      </c>
      <c r="AG32" s="4" t="str">
        <f t="shared" si="7"/>
        <v>#N/A</v>
      </c>
      <c r="AH32" s="4" t="str">
        <f t="shared" si="7"/>
        <v>#N/A</v>
      </c>
      <c r="AI32" s="4" t="str">
        <f t="shared" si="7"/>
        <v>#N/A</v>
      </c>
      <c r="AJ32" s="4" t="str">
        <f t="shared" si="7"/>
        <v>#N/A</v>
      </c>
      <c r="AK32" s="4" t="str">
        <f t="shared" si="7"/>
        <v>#N/A</v>
      </c>
      <c r="AL32" s="4" t="str">
        <f t="shared" si="7"/>
        <v>#N/A</v>
      </c>
    </row>
    <row r="33" spans="1:38" s="4" customFormat="1" x14ac:dyDescent="0.25">
      <c r="A33" s="4">
        <v>13</v>
      </c>
      <c r="B33" s="1" t="s">
        <v>39</v>
      </c>
      <c r="D33" s="1">
        <f t="shared" si="3"/>
        <v>4</v>
      </c>
      <c r="F33" s="1" t="str">
        <f>IF($F$23=$D26,F14,"#N/A")</f>
        <v>#N/A</v>
      </c>
      <c r="G33" s="1" t="str">
        <f t="shared" ref="G33:AL33" si="8">IF($F$23=$D26,G14,"#N/A")</f>
        <v>#N/A</v>
      </c>
      <c r="H33" s="1" t="str">
        <f t="shared" si="8"/>
        <v>#N/A</v>
      </c>
      <c r="I33" s="1" t="str">
        <f t="shared" si="8"/>
        <v>#N/A</v>
      </c>
      <c r="J33" s="1" t="str">
        <f t="shared" si="8"/>
        <v>#N/A</v>
      </c>
      <c r="K33" s="1" t="str">
        <f t="shared" si="8"/>
        <v>#N/A</v>
      </c>
      <c r="L33" s="1" t="str">
        <f t="shared" si="8"/>
        <v>#N/A</v>
      </c>
      <c r="M33" s="1" t="str">
        <f t="shared" si="8"/>
        <v>#N/A</v>
      </c>
      <c r="N33" s="1" t="str">
        <f t="shared" si="8"/>
        <v>#N/A</v>
      </c>
      <c r="O33" s="1" t="str">
        <f t="shared" si="8"/>
        <v>#N/A</v>
      </c>
      <c r="P33" s="1" t="str">
        <f t="shared" si="8"/>
        <v>#N/A</v>
      </c>
      <c r="Q33" s="1" t="str">
        <f t="shared" si="8"/>
        <v>#N/A</v>
      </c>
      <c r="R33" s="1" t="str">
        <f t="shared" si="8"/>
        <v>#N/A</v>
      </c>
      <c r="S33" s="1" t="str">
        <f t="shared" si="8"/>
        <v>#N/A</v>
      </c>
      <c r="T33" s="1" t="str">
        <f t="shared" si="8"/>
        <v>#N/A</v>
      </c>
      <c r="U33" s="1" t="str">
        <f t="shared" si="8"/>
        <v>#N/A</v>
      </c>
      <c r="V33" s="1" t="str">
        <f t="shared" si="8"/>
        <v>#N/A</v>
      </c>
      <c r="W33" s="1" t="str">
        <f t="shared" si="8"/>
        <v>#N/A</v>
      </c>
      <c r="X33" s="1" t="str">
        <f t="shared" si="8"/>
        <v>#N/A</v>
      </c>
      <c r="Y33" s="1" t="str">
        <f t="shared" si="8"/>
        <v>#N/A</v>
      </c>
      <c r="Z33" s="1" t="str">
        <f t="shared" si="8"/>
        <v>#N/A</v>
      </c>
      <c r="AA33" s="1" t="str">
        <f t="shared" si="8"/>
        <v>#N/A</v>
      </c>
      <c r="AB33" s="1" t="str">
        <f t="shared" si="8"/>
        <v>#N/A</v>
      </c>
      <c r="AC33" s="1" t="str">
        <f t="shared" si="8"/>
        <v>#N/A</v>
      </c>
      <c r="AD33" s="1" t="str">
        <f t="shared" si="8"/>
        <v>#N/A</v>
      </c>
      <c r="AE33" s="1" t="str">
        <f t="shared" si="8"/>
        <v>#N/A</v>
      </c>
      <c r="AF33" s="1" t="str">
        <f t="shared" si="8"/>
        <v>#N/A</v>
      </c>
      <c r="AG33" s="1" t="str">
        <f t="shared" si="8"/>
        <v>#N/A</v>
      </c>
      <c r="AH33" s="1" t="str">
        <f t="shared" si="8"/>
        <v>#N/A</v>
      </c>
      <c r="AI33" s="1" t="str">
        <f t="shared" si="8"/>
        <v>#N/A</v>
      </c>
      <c r="AJ33" s="1" t="str">
        <f t="shared" si="8"/>
        <v>#N/A</v>
      </c>
      <c r="AK33" s="1" t="str">
        <f t="shared" si="8"/>
        <v>#N/A</v>
      </c>
      <c r="AL33" s="1" t="str">
        <f t="shared" si="8"/>
        <v>#N/A</v>
      </c>
    </row>
    <row r="34" spans="1:38" s="4" customFormat="1" x14ac:dyDescent="0.25">
      <c r="A34" s="4">
        <v>14</v>
      </c>
      <c r="B34" s="1" t="s">
        <v>40</v>
      </c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s="4" customFormat="1" x14ac:dyDescent="0.25">
      <c r="A35" s="4">
        <v>15</v>
      </c>
      <c r="B35" s="1" t="s">
        <v>41</v>
      </c>
      <c r="D35" s="1"/>
    </row>
    <row r="36" spans="1:38" x14ac:dyDescent="0.25">
      <c r="A36" s="4">
        <v>16</v>
      </c>
      <c r="B36" s="1" t="s">
        <v>7</v>
      </c>
      <c r="C36" s="4"/>
    </row>
    <row r="37" spans="1:38" x14ac:dyDescent="0.25">
      <c r="A37" s="4">
        <v>17</v>
      </c>
      <c r="B37" s="1" t="s">
        <v>42</v>
      </c>
      <c r="C37" s="4"/>
    </row>
    <row r="38" spans="1:38" x14ac:dyDescent="0.25">
      <c r="A38" s="4">
        <v>18</v>
      </c>
      <c r="B38" s="1" t="s">
        <v>43</v>
      </c>
      <c r="C38" s="4"/>
    </row>
    <row r="39" spans="1:38" x14ac:dyDescent="0.25">
      <c r="A39" s="4">
        <v>19</v>
      </c>
      <c r="B39" s="1" t="s">
        <v>44</v>
      </c>
      <c r="C39" s="4"/>
    </row>
    <row r="40" spans="1:38" x14ac:dyDescent="0.25">
      <c r="A40" s="4">
        <v>20</v>
      </c>
      <c r="B40" s="1" t="s">
        <v>45</v>
      </c>
      <c r="C40" s="4"/>
    </row>
    <row r="41" spans="1:38" x14ac:dyDescent="0.25">
      <c r="A41" s="4">
        <v>21</v>
      </c>
      <c r="B41" s="1" t="s">
        <v>46</v>
      </c>
      <c r="C41" s="4"/>
    </row>
    <row r="42" spans="1:38" x14ac:dyDescent="0.25">
      <c r="A42" s="4">
        <v>22</v>
      </c>
      <c r="B42" s="1" t="s">
        <v>47</v>
      </c>
      <c r="C42" s="4"/>
    </row>
    <row r="43" spans="1:38" x14ac:dyDescent="0.25">
      <c r="A43" s="4">
        <v>23</v>
      </c>
      <c r="B43" s="1" t="s">
        <v>48</v>
      </c>
      <c r="C43" s="4"/>
    </row>
    <row r="44" spans="1:38" x14ac:dyDescent="0.25">
      <c r="A44" s="4">
        <v>24</v>
      </c>
      <c r="B44" s="1" t="s">
        <v>49</v>
      </c>
      <c r="C44" s="4"/>
    </row>
  </sheetData>
  <conditionalFormatting sqref="G6:AD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Dashboard Sample</dc:title>
  <dc:creator>Sisay Menji Bekena</dc:creator>
  <cp:lastModifiedBy>sisay menji</cp:lastModifiedBy>
  <dcterms:created xsi:type="dcterms:W3CDTF">2015-02-03T07:08:36Z</dcterms:created>
  <dcterms:modified xsi:type="dcterms:W3CDTF">2015-02-26T13:00:20Z</dcterms:modified>
  <cp:category>Dashboard</cp:category>
</cp:coreProperties>
</file>