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colom\OneDrive\Escritorio\proyecto\datos\"/>
    </mc:Choice>
  </mc:AlternateContent>
  <xr:revisionPtr revIDLastSave="0" documentId="13_ncr:1_{72A3555C-11C1-4FA4-97B6-491377343104}" xr6:coauthVersionLast="47" xr6:coauthVersionMax="47" xr10:uidLastSave="{00000000-0000-0000-0000-000000000000}"/>
  <bookViews>
    <workbookView xWindow="-120" yWindow="-120" windowWidth="29040" windowHeight="15840" tabRatio="1000" activeTab="2" xr2:uid="{00000000-000D-0000-FFFF-FFFF00000000}"/>
  </bookViews>
  <sheets>
    <sheet name="Ingredientes" sheetId="139" r:id="rId1"/>
    <sheet name="productos" sheetId="140" r:id="rId2"/>
    <sheet name="infoIngredientes" sheetId="141" r:id="rId3"/>
    <sheet name="COSTOS MATERIA PRIMA" sheetId="1" r:id="rId4"/>
    <sheet name="PRECIOS" sheetId="2" r:id="rId5"/>
    <sheet name="ALF MAICENA" sheetId="3" r:id="rId6"/>
    <sheet name="POSTRE 3 LECHES" sheetId="4" r:id="rId7"/>
    <sheet name="ORANGE CURD" sheetId="5" r:id="rId8"/>
    <sheet name="nutella" sheetId="6" r:id="rId9"/>
    <sheet name="POSTRE LEMON" sheetId="7" r:id="rId10"/>
    <sheet name="POSTRE MOUSSE CHOCO Y LEMON CUR" sheetId="8" r:id="rId11"/>
    <sheet name="ENSALADA DE FRUTA" sheetId="9" r:id="rId12"/>
    <sheet name="SHOT 3 LECHES" sheetId="10" r:id="rId13"/>
    <sheet name="CHOCOLATE BARILOCHE" sheetId="11" r:id="rId14"/>
    <sheet name="MINI TARTA TRI" sheetId="12" r:id="rId15"/>
    <sheet name="EMP POLLO" sheetId="13" r:id="rId16"/>
    <sheet name="CREMONITAS" sheetId="14" r:id="rId17"/>
    <sheet name="EMP CARNE" sheetId="15" r:id="rId18"/>
    <sheet name="EMP JYQ" sheetId="16" r:id="rId19"/>
    <sheet name="PIZZETAS" sheetId="17" r:id="rId20"/>
    <sheet name="BROCHETTE POLLO" sheetId="18" r:id="rId21"/>
    <sheet name="PINCHO CAPRESE" sheetId="19" r:id="rId22"/>
    <sheet name="DEVILS CAKE" sheetId="20" r:id="rId23"/>
    <sheet name="OPERA" sheetId="21" r:id="rId24"/>
    <sheet name="BALCARCE" sheetId="22" r:id="rId25"/>
    <sheet name="MUFFINS DE COCO" sheetId="23" r:id="rId26"/>
    <sheet name="MUFFINS LINO Y COCO" sheetId="24" r:id="rId27"/>
    <sheet name="BAKLAVA" sheetId="25" r:id="rId28"/>
    <sheet name="MOUSSE DE SALMON" sheetId="26" r:id="rId29"/>
    <sheet name="PLETZALEJ" sheetId="27" r:id="rId30"/>
    <sheet name="MOUSSE DE ALBAHACA" sheetId="28" r:id="rId31"/>
    <sheet name="CRACKERS" sheetId="29" r:id="rId32"/>
    <sheet name="BOMBAS" sheetId="30" r:id="rId33"/>
    <sheet name="TORTA FRESCA DE CREMA" sheetId="31" r:id="rId34"/>
    <sheet name="PARIS BREST" sheetId="32" r:id="rId35"/>
    <sheet name="ECLEARS" sheetId="33" r:id="rId36"/>
    <sheet name="STRUDEL" sheetId="34" r:id="rId37"/>
    <sheet name="BOCADO BROWNIE" sheetId="35" r:id="rId38"/>
    <sheet name="MINI BROWNIE 9 CM DULCE Y MEREN" sheetId="36" r:id="rId39"/>
    <sheet name="CUADRADO BROWNIE 7X7" sheetId="37" r:id="rId40"/>
    <sheet name="SHOT MOUSSE DE CHOCOLATE" sheetId="38" r:id="rId41"/>
    <sheet name="SHOT MOUSSE DE DULCE DE LECHE" sheetId="39" r:id="rId42"/>
    <sheet name="MEDIALUNAS JAMON Y QUESO" sheetId="40" r:id="rId43"/>
    <sheet name="SHOT CHEESCAKE" sheetId="41" r:id="rId44"/>
    <sheet name="SHOT BORRACHITO" sheetId="42" r:id="rId45"/>
    <sheet name="SHOT OREO" sheetId="43" r:id="rId46"/>
    <sheet name="SHOT TIRAMISU" sheetId="44" r:id="rId47"/>
    <sheet name="POSTRE TIRAMISU" sheetId="45" r:id="rId48"/>
    <sheet name="MERENGUE" sheetId="46" r:id="rId49"/>
    <sheet name="OREOS BAÑADAS" sheetId="47" r:id="rId50"/>
    <sheet name="POPCAKES" sheetId="48" r:id="rId51"/>
    <sheet name="SHOT MOUSSE LIMON" sheetId="49" r:id="rId52"/>
    <sheet name="SHOT CHOCOTORTA" sheetId="50" r:id="rId53"/>
    <sheet name="CHOCOTORTA BAÑADA" sheetId="51" r:id="rId54"/>
    <sheet name="MINI CHOCOTORTA" sheetId="52" r:id="rId55"/>
    <sheet name="COOKIES HARINA DE ALMENDRAS" sheetId="53" r:id="rId56"/>
    <sheet name="SAVARIN" sheetId="54" r:id="rId57"/>
    <sheet name="ALF NUEZ" sheetId="55" r:id="rId58"/>
    <sheet name="ALF CHOCOLATE" sheetId="56" r:id="rId59"/>
    <sheet name="ALF SABLE" sheetId="57" r:id="rId60"/>
    <sheet name="CRUMBLE" sheetId="58" r:id="rId61"/>
    <sheet name="RELLENO TARTA MANZANA" sheetId="59" r:id="rId62"/>
    <sheet name="LUNETTES" sheetId="60" r:id="rId63"/>
    <sheet name="CUCURUCHITOS" sheetId="61" r:id="rId64"/>
    <sheet name="DONUTS" sheetId="62" r:id="rId65"/>
    <sheet name="MACARONS" sheetId="63" r:id="rId66"/>
    <sheet name="COOKIES" sheetId="64" r:id="rId67"/>
    <sheet name="NUMBER CAKE" sheetId="65" r:id="rId68"/>
    <sheet name="TORTA GALESA" sheetId="66" r:id="rId69"/>
    <sheet name="INDICE" sheetId="67" r:id="rId70"/>
    <sheet name="CONITOS" sheetId="68" r:id="rId71"/>
    <sheet name="COOKIES NUTELLA" sheetId="69" r:id="rId72"/>
    <sheet name="BOCADOS VAINILLA" sheetId="70" r:id="rId73"/>
    <sheet name="BOCADOS CHOCOLATE" sheetId="71" r:id="rId74"/>
    <sheet name="MAGIC NUTELLA" sheetId="72" r:id="rId75"/>
    <sheet name="MUFFINS CHOCO" sheetId="73" r:id="rId76"/>
    <sheet name="RED VELVET" sheetId="74" r:id="rId77"/>
    <sheet name="SCONS DE QUESO" sheetId="75" r:id="rId78"/>
    <sheet name="MUFFINS VAINILLA" sheetId="76" r:id="rId79"/>
    <sheet name="BROWNIE" sheetId="77" r:id="rId80"/>
    <sheet name="TORTA BROWNIE" sheetId="78" r:id="rId81"/>
    <sheet name="CHEESCAKE" sheetId="79" r:id="rId82"/>
    <sheet name="ROGEL 1 H" sheetId="80" r:id="rId83"/>
    <sheet name="ROGELITOS" sheetId="81" r:id="rId84"/>
    <sheet name="COOKIES AVENA Y PASAS" sheetId="82" r:id="rId85"/>
    <sheet name="MINI ROGEL 10 CM" sheetId="83" r:id="rId86"/>
    <sheet name="LINZER" sheetId="84" r:id="rId87"/>
    <sheet name="MINI ROGEL 7 CM" sheetId="85" r:id="rId88"/>
    <sheet name="VAINILLA MASA" sheetId="86" r:id="rId89"/>
    <sheet name="MINI TARTA FRUTOS SECOS" sheetId="87" r:id="rId90"/>
    <sheet name="FIGACITAS J Y Q" sheetId="88" r:id="rId91"/>
    <sheet name="FIGACITAS LOMO" sheetId="89" r:id="rId92"/>
    <sheet name="NO USAR" sheetId="90" r:id="rId93"/>
    <sheet name="FIGACITAS CAPRESE" sheetId="91" r:id="rId94"/>
    <sheet name="RELLENO FRUTOS SECOS ACARAMELAD" sheetId="92" r:id="rId95"/>
    <sheet name="TRUFAS CHOCO BLANCO" sheetId="93" r:id="rId96"/>
    <sheet name="MINI TARTA MANZANA" sheetId="94" r:id="rId97"/>
    <sheet name="TARTELETA PASTELERA" sheetId="95" r:id="rId98"/>
    <sheet name="TARTELETA LEMON PIE" sheetId="96" r:id="rId99"/>
    <sheet name="SHOT LEMON PIE" sheetId="97" r:id="rId100"/>
    <sheet name="SHOT M FRUTILLA" sheetId="98" r:id="rId101"/>
    <sheet name="SHOT MARACUYA" sheetId="99" r:id="rId102"/>
    <sheet name="SHOT BAILYS" sheetId="100" r:id="rId103"/>
    <sheet name="MINI PASTAFROLA" sheetId="101" r:id="rId104"/>
    <sheet name="MINI TARTA RICOTA" sheetId="102" r:id="rId105"/>
    <sheet name="TARTA RICOTA GRANDE" sheetId="103" r:id="rId106"/>
    <sheet name="MINI TARTA DE COCO Y DULCE" sheetId="104" r:id="rId107"/>
    <sheet name="RELLENO TARTA RICOTA" sheetId="105" r:id="rId108"/>
    <sheet name="RELLENO TARTA COCO" sheetId="106" r:id="rId109"/>
    <sheet name="PASTELERA 1 HUEVO" sheetId="107" r:id="rId110"/>
    <sheet name="MINI TARTA LEMON PIE" sheetId="108" r:id="rId111"/>
    <sheet name="TARTA LEMON GRANDE" sheetId="109" r:id="rId112"/>
    <sheet name="MINI TARTA FRUTILLAS" sheetId="110" r:id="rId113"/>
    <sheet name="TARTA FRUTILLAS GRANDE" sheetId="111" r:id="rId114"/>
    <sheet name="TARTA MANZANA GRANDE" sheetId="112" r:id="rId115"/>
    <sheet name="MINI TARTA COPITOS" sheetId="113" r:id="rId116"/>
    <sheet name="BUDINCITOS DE LIMON" sheetId="114" r:id="rId117"/>
    <sheet name="BUDINCITOS VAINILLA" sheetId="115" r:id="rId118"/>
    <sheet name="bocaditos banana y avena" sheetId="116" r:id="rId119"/>
    <sheet name="muffins avena, maz y canela" sheetId="117" r:id="rId120"/>
    <sheet name="COOKIES DE LIMON" sheetId="118" r:id="rId121"/>
    <sheet name="BUDINCITOS DE MANZANA" sheetId="119" r:id="rId122"/>
    <sheet name="PIONONO DULCE DE LECHE" sheetId="120" r:id="rId123"/>
    <sheet name="BUDINCITOS MAGIC" sheetId="121" r:id="rId124"/>
    <sheet name="MASA TARTA SABLE" sheetId="122" r:id="rId125"/>
    <sheet name="PAN DULCE CHISPAS" sheetId="123" r:id="rId126"/>
    <sheet name="MASA SUCRE" sheetId="124" r:id="rId127"/>
    <sheet name="TORTA INDIVIDUAL" sheetId="125" r:id="rId128"/>
    <sheet name="TORTA BOMBA" sheetId="126" r:id="rId129"/>
    <sheet name="TORTA CHAJA" sheetId="127" r:id="rId130"/>
    <sheet name="SACHER" sheetId="128" r:id="rId131"/>
    <sheet name="CAKE 5 PORCIONES" sheetId="129" r:id="rId132"/>
    <sheet name="CAKE CORAZON 20 CM" sheetId="130" r:id="rId133"/>
    <sheet name="CAKE 10 PORCIONES" sheetId="131" r:id="rId134"/>
    <sheet name="CAKE 20 PORCIONES" sheetId="132" r:id="rId135"/>
    <sheet name="CAKE 15 PORCIONES" sheetId="133" r:id="rId136"/>
    <sheet name="HUEVO CHOCOTORTA" sheetId="134" r:id="rId137"/>
    <sheet name="HUEVO CHEESCAKE" sheetId="135" r:id="rId138"/>
    <sheet name="HUEVO FULL CHOCO4" sheetId="136" r:id="rId139"/>
    <sheet name="HUEVO OREO" sheetId="137" r:id="rId14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141" l="1"/>
  <c r="C4" i="141"/>
  <c r="C5" i="141"/>
  <c r="C6" i="141"/>
  <c r="C7" i="141"/>
  <c r="C8" i="141"/>
  <c r="C9" i="141"/>
  <c r="C10" i="141"/>
  <c r="C11" i="141"/>
  <c r="C12" i="141"/>
  <c r="C13" i="141"/>
  <c r="C14" i="141"/>
  <c r="C15" i="141"/>
  <c r="C16" i="141"/>
  <c r="C17" i="141"/>
  <c r="C18" i="141"/>
  <c r="C19" i="141"/>
  <c r="C20" i="141"/>
  <c r="C21" i="141"/>
  <c r="C22" i="141"/>
  <c r="C23" i="141"/>
  <c r="C24" i="141"/>
  <c r="C25" i="141"/>
  <c r="C26" i="141"/>
  <c r="C27" i="141"/>
  <c r="C28" i="141"/>
  <c r="C29" i="141"/>
  <c r="C30" i="141"/>
  <c r="C31" i="141"/>
  <c r="C32" i="141"/>
  <c r="C33" i="141"/>
  <c r="C34" i="141"/>
  <c r="C35" i="141"/>
  <c r="C36" i="141"/>
  <c r="C37" i="141"/>
  <c r="C38" i="141"/>
  <c r="C39" i="141"/>
  <c r="C40" i="141"/>
  <c r="C41" i="141"/>
  <c r="C42" i="141"/>
  <c r="C43" i="141"/>
  <c r="C44" i="141"/>
  <c r="C45" i="141"/>
  <c r="C46" i="141"/>
  <c r="C47" i="141"/>
  <c r="C48" i="141"/>
  <c r="C49" i="141"/>
  <c r="C50" i="141"/>
  <c r="C51" i="141"/>
  <c r="C52" i="141"/>
  <c r="C53" i="141"/>
  <c r="C54" i="141"/>
  <c r="C55" i="141"/>
  <c r="C56" i="141"/>
  <c r="C57" i="141"/>
  <c r="C58" i="141"/>
  <c r="C59" i="141"/>
  <c r="C60" i="141"/>
  <c r="C61" i="141"/>
  <c r="C62" i="141"/>
  <c r="C63" i="141"/>
  <c r="C64" i="141"/>
  <c r="C65" i="141"/>
  <c r="C66" i="141"/>
  <c r="C67" i="141"/>
  <c r="C68" i="141"/>
  <c r="C69" i="141"/>
  <c r="C70" i="141"/>
  <c r="C71" i="141"/>
  <c r="C72" i="141"/>
  <c r="C73" i="141"/>
  <c r="C74" i="141"/>
  <c r="C75" i="141"/>
  <c r="C76" i="141"/>
  <c r="C77" i="141"/>
  <c r="C78" i="141"/>
  <c r="C79" i="141"/>
  <c r="C80" i="141"/>
  <c r="C81" i="141"/>
  <c r="C82" i="141"/>
  <c r="C83" i="141"/>
  <c r="C84" i="141"/>
  <c r="C85" i="141"/>
  <c r="C86" i="141"/>
  <c r="C87" i="141"/>
  <c r="C88" i="141"/>
  <c r="C89" i="141"/>
  <c r="C90" i="141"/>
  <c r="C91" i="141"/>
  <c r="C92" i="141"/>
  <c r="C93" i="141"/>
  <c r="C94" i="141"/>
  <c r="C95" i="141"/>
  <c r="C96" i="141"/>
  <c r="C97" i="141"/>
  <c r="C98" i="141"/>
  <c r="C99" i="141"/>
  <c r="C100" i="141"/>
  <c r="C101" i="141"/>
  <c r="C102" i="141"/>
  <c r="C103" i="141"/>
  <c r="C104" i="141"/>
  <c r="C105" i="141"/>
  <c r="C106" i="141"/>
  <c r="C107" i="141"/>
  <c r="C108" i="141"/>
  <c r="C109" i="141"/>
  <c r="C110" i="141"/>
  <c r="C111" i="141"/>
  <c r="C112" i="141"/>
  <c r="C113" i="141"/>
  <c r="C114" i="141"/>
  <c r="C115" i="141"/>
  <c r="C116" i="141"/>
  <c r="C117" i="141"/>
  <c r="C118" i="141"/>
  <c r="C119" i="141"/>
  <c r="C120" i="141"/>
  <c r="C121" i="141"/>
  <c r="C122" i="141"/>
  <c r="C123" i="141"/>
  <c r="C124" i="141"/>
  <c r="C125" i="141"/>
  <c r="C126" i="141"/>
  <c r="C127" i="141"/>
  <c r="C128" i="141"/>
  <c r="C129" i="141"/>
  <c r="C130" i="141"/>
  <c r="C131" i="141"/>
  <c r="C132" i="141"/>
  <c r="C133" i="141"/>
  <c r="C134" i="141"/>
  <c r="C135" i="141"/>
  <c r="C136" i="141"/>
  <c r="C137" i="141"/>
  <c r="C138" i="141"/>
  <c r="C139" i="141"/>
  <c r="C140" i="141"/>
  <c r="C141" i="141"/>
  <c r="C142" i="141"/>
  <c r="C143" i="141"/>
  <c r="C144" i="141"/>
  <c r="C145" i="141"/>
  <c r="C146" i="141"/>
  <c r="C147" i="141"/>
  <c r="C148" i="141"/>
  <c r="C149" i="141"/>
  <c r="C150" i="141"/>
  <c r="C151" i="141"/>
  <c r="C152" i="141"/>
  <c r="C153" i="141"/>
  <c r="C154" i="141"/>
  <c r="C155" i="141"/>
  <c r="C156" i="141"/>
  <c r="C157" i="141"/>
  <c r="C158" i="141"/>
  <c r="C159" i="141"/>
  <c r="C160" i="141"/>
  <c r="C161" i="141"/>
  <c r="C162" i="141"/>
  <c r="C163" i="141"/>
  <c r="C164" i="141"/>
  <c r="C165" i="141"/>
  <c r="C166" i="141"/>
  <c r="C167" i="141"/>
  <c r="C168" i="141"/>
  <c r="C169" i="141"/>
  <c r="C170" i="141"/>
  <c r="C171" i="141"/>
  <c r="C172" i="141"/>
  <c r="C173" i="141"/>
  <c r="C174" i="141"/>
  <c r="C175" i="141"/>
  <c r="C176" i="141"/>
  <c r="C177" i="141"/>
  <c r="C178" i="141"/>
  <c r="C179" i="141"/>
  <c r="C180" i="141"/>
  <c r="C181" i="141"/>
  <c r="C182" i="141"/>
  <c r="C183" i="141"/>
  <c r="C184" i="141"/>
  <c r="C185" i="141"/>
  <c r="C186" i="141"/>
  <c r="C187" i="141"/>
  <c r="C188" i="141"/>
  <c r="C189" i="141"/>
  <c r="C190" i="141"/>
  <c r="C191" i="141"/>
  <c r="C192" i="141"/>
  <c r="C193" i="141"/>
  <c r="C194" i="141"/>
  <c r="C195" i="141"/>
  <c r="C196" i="141"/>
  <c r="C197" i="141"/>
  <c r="C198" i="141"/>
  <c r="C199" i="141"/>
  <c r="C200" i="141"/>
  <c r="C201" i="141"/>
  <c r="C202" i="141"/>
  <c r="C203" i="141"/>
  <c r="C204" i="141"/>
  <c r="C205" i="141"/>
  <c r="C206" i="141"/>
  <c r="C207" i="141"/>
  <c r="C208" i="141"/>
  <c r="C209" i="141"/>
  <c r="C210" i="141"/>
  <c r="C211" i="141"/>
  <c r="C212" i="141"/>
  <c r="C213" i="141"/>
  <c r="C214" i="141"/>
  <c r="C215" i="141"/>
  <c r="C216" i="141"/>
  <c r="C217" i="141"/>
  <c r="C218" i="141"/>
  <c r="C219" i="141"/>
  <c r="C220" i="141"/>
  <c r="C221" i="141"/>
  <c r="C222" i="141"/>
  <c r="C223" i="141"/>
  <c r="C224" i="141"/>
  <c r="C225" i="141"/>
  <c r="C226" i="141"/>
  <c r="C227" i="141"/>
  <c r="C228" i="141"/>
  <c r="C229" i="141"/>
  <c r="C230" i="141"/>
  <c r="C231" i="141"/>
  <c r="C232" i="141"/>
  <c r="C233" i="141"/>
  <c r="C234" i="141"/>
  <c r="C235" i="141"/>
  <c r="C236" i="141"/>
  <c r="C237" i="141"/>
  <c r="C238" i="141"/>
  <c r="C239" i="141"/>
  <c r="C240" i="141"/>
  <c r="C241" i="141"/>
  <c r="C242" i="141"/>
  <c r="C243" i="141"/>
  <c r="C244" i="141"/>
  <c r="C245" i="141"/>
  <c r="C246" i="141"/>
  <c r="C247" i="141"/>
  <c r="C248" i="141"/>
  <c r="C249" i="141"/>
  <c r="C250" i="141"/>
  <c r="C251" i="141"/>
  <c r="C252" i="141"/>
  <c r="C253" i="141"/>
  <c r="C254" i="141"/>
  <c r="C255" i="141"/>
  <c r="C256" i="141"/>
  <c r="C257" i="141"/>
  <c r="C258" i="141"/>
  <c r="C259" i="141"/>
  <c r="C260" i="141"/>
  <c r="C261" i="141"/>
  <c r="C262" i="141"/>
  <c r="C263" i="141"/>
  <c r="C264" i="141"/>
  <c r="C265" i="141"/>
  <c r="C266" i="141"/>
  <c r="C267" i="141"/>
  <c r="C268" i="141"/>
  <c r="C269" i="141"/>
  <c r="C270" i="141"/>
  <c r="C271" i="141"/>
  <c r="C272" i="141"/>
  <c r="C273" i="141"/>
  <c r="C274" i="141"/>
  <c r="C275" i="141"/>
  <c r="C276" i="141"/>
  <c r="C277" i="141"/>
  <c r="C278" i="141"/>
  <c r="C279" i="141"/>
  <c r="C280" i="141"/>
  <c r="C281" i="141"/>
  <c r="C282" i="141"/>
  <c r="C283" i="141"/>
  <c r="C284" i="141"/>
  <c r="C285" i="141"/>
  <c r="C286" i="141"/>
  <c r="C287" i="141"/>
  <c r="C288" i="141"/>
  <c r="C289" i="141"/>
  <c r="C290" i="141"/>
  <c r="C291" i="141"/>
  <c r="C292" i="141"/>
  <c r="C293" i="141"/>
  <c r="C294" i="141"/>
  <c r="C295" i="141"/>
  <c r="C296" i="141"/>
  <c r="C297" i="141"/>
  <c r="C298" i="141"/>
  <c r="C299" i="141"/>
  <c r="C300" i="141"/>
  <c r="C301" i="141"/>
  <c r="C302" i="141"/>
  <c r="C303" i="141"/>
  <c r="C304" i="141"/>
  <c r="C305" i="141"/>
  <c r="C306" i="141"/>
  <c r="C307" i="141"/>
  <c r="C308" i="141"/>
  <c r="C309" i="141"/>
  <c r="C310" i="141"/>
  <c r="C311" i="141"/>
  <c r="C312" i="141"/>
  <c r="C313" i="141"/>
  <c r="C314" i="141"/>
  <c r="C315" i="141"/>
  <c r="C316" i="141"/>
  <c r="C317" i="141"/>
  <c r="C318" i="141"/>
  <c r="C319" i="141"/>
  <c r="C320" i="141"/>
  <c r="C321" i="141"/>
  <c r="C322" i="141"/>
  <c r="C323" i="141"/>
  <c r="C324" i="141"/>
  <c r="C325" i="141"/>
  <c r="C326" i="141"/>
  <c r="C327" i="141"/>
  <c r="C328" i="141"/>
  <c r="C329" i="141"/>
  <c r="C330" i="141"/>
  <c r="C331" i="141"/>
  <c r="C332" i="141"/>
  <c r="C333" i="141"/>
  <c r="C334" i="141"/>
  <c r="C335" i="141"/>
  <c r="C336" i="141"/>
  <c r="C337" i="141"/>
  <c r="C338" i="141"/>
  <c r="C339" i="141"/>
  <c r="C340" i="141"/>
  <c r="C341" i="141"/>
  <c r="C342" i="141"/>
  <c r="C343" i="141"/>
  <c r="C344" i="141"/>
  <c r="C345" i="141"/>
  <c r="C346" i="141"/>
  <c r="C347" i="141"/>
  <c r="C348" i="141"/>
  <c r="C349" i="141"/>
  <c r="C350" i="141"/>
  <c r="C351" i="141"/>
  <c r="C352" i="141"/>
  <c r="C353" i="141"/>
  <c r="C354" i="141"/>
  <c r="C355" i="141"/>
  <c r="C356" i="141"/>
  <c r="C357" i="141"/>
  <c r="C358" i="141"/>
  <c r="C359" i="141"/>
  <c r="C360" i="141"/>
  <c r="C361" i="141"/>
  <c r="C362" i="141"/>
  <c r="C363" i="141"/>
  <c r="C364" i="141"/>
  <c r="C365" i="141"/>
  <c r="C366" i="141"/>
  <c r="C367" i="141"/>
  <c r="C368" i="141"/>
  <c r="C369" i="141"/>
  <c r="C370" i="141"/>
  <c r="C371" i="141"/>
  <c r="C372" i="141"/>
  <c r="C373" i="141"/>
  <c r="C374" i="141"/>
  <c r="C375" i="141"/>
  <c r="C376" i="141"/>
  <c r="C377" i="141"/>
  <c r="C378" i="141"/>
  <c r="C379" i="141"/>
  <c r="C380" i="141"/>
  <c r="C381" i="141"/>
  <c r="C382" i="141"/>
  <c r="C383" i="141"/>
  <c r="C384" i="141"/>
  <c r="C385" i="141"/>
  <c r="C386" i="141"/>
  <c r="C387" i="141"/>
  <c r="C388" i="141"/>
  <c r="C389" i="141"/>
  <c r="C390" i="141"/>
  <c r="C391" i="141"/>
  <c r="C392" i="141"/>
  <c r="C393" i="141"/>
  <c r="C394" i="141"/>
  <c r="C395" i="141"/>
  <c r="C396" i="141"/>
  <c r="C397" i="141"/>
  <c r="C398" i="141"/>
  <c r="C399" i="141"/>
  <c r="C400" i="141"/>
  <c r="C401" i="141"/>
  <c r="C402" i="141"/>
  <c r="C403" i="141"/>
  <c r="C404" i="141"/>
  <c r="C405" i="141"/>
  <c r="C406" i="141"/>
  <c r="C407" i="141"/>
  <c r="C408" i="141"/>
  <c r="C409" i="141"/>
  <c r="C410" i="141"/>
  <c r="C411" i="141"/>
  <c r="C412" i="141"/>
  <c r="C413" i="141"/>
  <c r="C414" i="141"/>
  <c r="C415" i="141"/>
  <c r="C416" i="141"/>
  <c r="C417" i="141"/>
  <c r="C418" i="141"/>
  <c r="C419" i="141"/>
  <c r="C420" i="141"/>
  <c r="C421" i="141"/>
  <c r="C422" i="141"/>
  <c r="C423" i="141"/>
  <c r="C424" i="141"/>
  <c r="C425" i="141"/>
  <c r="C426" i="141"/>
  <c r="C427" i="141"/>
  <c r="C428" i="141"/>
  <c r="C429" i="141"/>
  <c r="C430" i="141"/>
  <c r="C431" i="141"/>
  <c r="C432" i="141"/>
  <c r="C433" i="141"/>
  <c r="C434" i="141"/>
  <c r="C435" i="141"/>
  <c r="C436" i="141"/>
  <c r="C437" i="141"/>
  <c r="C438" i="141"/>
  <c r="C439" i="141"/>
  <c r="C440" i="141"/>
  <c r="C441" i="141"/>
  <c r="C442" i="141"/>
  <c r="C443" i="141"/>
  <c r="C444" i="141"/>
  <c r="C445" i="141"/>
  <c r="C446" i="141"/>
  <c r="C447" i="141"/>
  <c r="C448" i="141"/>
  <c r="C449" i="141"/>
  <c r="C450" i="141"/>
  <c r="C451" i="141"/>
  <c r="C452" i="141"/>
  <c r="C453" i="141"/>
  <c r="C454" i="141"/>
  <c r="C455" i="141"/>
  <c r="C456" i="141"/>
  <c r="C457" i="141"/>
  <c r="C458" i="141"/>
  <c r="C459" i="141"/>
  <c r="C460" i="141"/>
  <c r="C461" i="141"/>
  <c r="C462" i="141"/>
  <c r="C463" i="141"/>
  <c r="C464" i="141"/>
  <c r="C465" i="141"/>
  <c r="C466" i="141"/>
  <c r="C467" i="141"/>
  <c r="C468" i="141"/>
  <c r="C469" i="141"/>
  <c r="C470" i="141"/>
  <c r="C471" i="141"/>
  <c r="C472" i="141"/>
  <c r="C473" i="141"/>
  <c r="C474" i="141"/>
  <c r="C475" i="141"/>
  <c r="C476" i="141"/>
  <c r="C477" i="141"/>
  <c r="C478" i="141"/>
  <c r="C479" i="141"/>
  <c r="C480" i="141"/>
  <c r="C481" i="141"/>
  <c r="C482" i="141"/>
  <c r="C483" i="141"/>
  <c r="C484" i="141"/>
  <c r="C485" i="141"/>
  <c r="C486" i="141"/>
  <c r="C487" i="141"/>
  <c r="C488" i="141"/>
  <c r="C489" i="141"/>
  <c r="C490" i="141"/>
  <c r="C491" i="141"/>
  <c r="C492" i="141"/>
  <c r="C493" i="141"/>
  <c r="C494" i="141"/>
  <c r="C495" i="141"/>
  <c r="C496" i="141"/>
  <c r="C497" i="141"/>
  <c r="C498" i="141"/>
  <c r="C499" i="141"/>
  <c r="C500" i="141"/>
  <c r="C501" i="141"/>
  <c r="C502" i="141"/>
  <c r="C503" i="141"/>
  <c r="C504" i="141"/>
  <c r="C505" i="141"/>
  <c r="C506" i="141"/>
  <c r="C507" i="141"/>
  <c r="C508" i="141"/>
  <c r="C509" i="141"/>
  <c r="C510" i="141"/>
  <c r="C511" i="141"/>
  <c r="C512" i="141"/>
  <c r="C513" i="141"/>
  <c r="C514" i="141"/>
  <c r="C515" i="141"/>
  <c r="C516" i="141"/>
  <c r="C517" i="141"/>
  <c r="C518" i="141"/>
  <c r="C519" i="141"/>
  <c r="C520" i="141"/>
  <c r="C521" i="141"/>
  <c r="C522" i="141"/>
  <c r="C523" i="141"/>
  <c r="C524" i="141"/>
  <c r="C525" i="141"/>
  <c r="C526" i="141"/>
  <c r="C527" i="141"/>
  <c r="C528" i="141"/>
  <c r="C529" i="141"/>
  <c r="C530" i="141"/>
  <c r="C531" i="141"/>
  <c r="C532" i="141"/>
  <c r="C533" i="141"/>
  <c r="C534" i="141"/>
  <c r="C535" i="141"/>
  <c r="C536" i="141"/>
  <c r="C537" i="141"/>
  <c r="C538" i="141"/>
  <c r="C539" i="141"/>
  <c r="C540" i="141"/>
  <c r="C541" i="141"/>
  <c r="C542" i="141"/>
  <c r="C543" i="141"/>
  <c r="C544" i="141"/>
  <c r="C545" i="141"/>
  <c r="C546" i="141"/>
  <c r="C547" i="141"/>
  <c r="C548" i="141"/>
  <c r="C549" i="141"/>
  <c r="C550" i="141"/>
  <c r="C551" i="141"/>
  <c r="C552" i="141"/>
  <c r="C553" i="141"/>
  <c r="C554" i="141"/>
  <c r="C555" i="141"/>
  <c r="C556" i="141"/>
  <c r="C557" i="141"/>
  <c r="C558" i="141"/>
  <c r="C559" i="141"/>
  <c r="C560" i="141"/>
  <c r="C561" i="141"/>
  <c r="C562" i="141"/>
  <c r="C563" i="141"/>
  <c r="C564" i="141"/>
  <c r="C565" i="141"/>
  <c r="C566" i="141"/>
  <c r="C567" i="141"/>
  <c r="C568" i="141"/>
  <c r="C569" i="141"/>
  <c r="C570" i="141"/>
  <c r="C571" i="141"/>
  <c r="C572" i="141"/>
  <c r="C573" i="141"/>
  <c r="C574" i="141"/>
  <c r="C575" i="141"/>
  <c r="C576" i="141"/>
  <c r="C577" i="141"/>
  <c r="C578" i="141"/>
  <c r="C579" i="141"/>
  <c r="C580" i="141"/>
  <c r="C581" i="141"/>
  <c r="C582" i="141"/>
  <c r="C583" i="141"/>
  <c r="C584" i="141"/>
  <c r="C585" i="141"/>
  <c r="C586" i="141"/>
  <c r="C587" i="141"/>
  <c r="C588" i="141"/>
  <c r="C589" i="141"/>
  <c r="C590" i="141"/>
  <c r="C591" i="141"/>
  <c r="C592" i="141"/>
  <c r="C593" i="141"/>
  <c r="C594" i="141"/>
  <c r="C595" i="141"/>
  <c r="C596" i="141"/>
  <c r="C597" i="141"/>
  <c r="C598" i="141"/>
  <c r="C599" i="141"/>
  <c r="C600" i="141"/>
  <c r="C601" i="141"/>
  <c r="C602" i="141"/>
  <c r="C603" i="141"/>
  <c r="C604" i="141"/>
  <c r="C605" i="141"/>
  <c r="C606" i="141"/>
  <c r="C607" i="141"/>
  <c r="C608" i="141"/>
  <c r="C609" i="141"/>
  <c r="C610" i="141"/>
  <c r="C611" i="141"/>
  <c r="C612" i="141"/>
  <c r="C613" i="141"/>
  <c r="C614" i="141"/>
  <c r="C615" i="141"/>
  <c r="C616" i="141"/>
  <c r="C617" i="141"/>
  <c r="C618" i="141"/>
  <c r="C619" i="141"/>
  <c r="C620" i="141"/>
  <c r="C621" i="141"/>
  <c r="C622" i="141"/>
  <c r="C623" i="141"/>
  <c r="C624" i="141"/>
  <c r="C625" i="141"/>
  <c r="C626" i="141"/>
  <c r="C627" i="141"/>
  <c r="C628" i="141"/>
  <c r="C629" i="141"/>
  <c r="C630" i="141"/>
  <c r="C631" i="141"/>
  <c r="C632" i="141"/>
  <c r="C633" i="141"/>
  <c r="C634" i="141"/>
  <c r="C635" i="141"/>
  <c r="C636" i="141"/>
  <c r="C637" i="141"/>
  <c r="C638" i="141"/>
  <c r="C639" i="141"/>
  <c r="C640" i="141"/>
  <c r="C641" i="141"/>
  <c r="C642" i="141"/>
  <c r="C643" i="141"/>
  <c r="C644" i="141"/>
  <c r="C645" i="141"/>
  <c r="C646" i="141"/>
  <c r="C647" i="141"/>
  <c r="C648" i="141"/>
  <c r="C649" i="141"/>
  <c r="C650" i="141"/>
  <c r="C651" i="141"/>
  <c r="C652" i="141"/>
  <c r="C653" i="141"/>
  <c r="C654" i="141"/>
  <c r="C655" i="141"/>
  <c r="C656" i="141"/>
  <c r="C657" i="141"/>
  <c r="C658" i="141"/>
  <c r="C659" i="141"/>
  <c r="C660" i="141"/>
  <c r="C661" i="141"/>
  <c r="C662" i="141"/>
  <c r="C663" i="141"/>
  <c r="C664" i="141"/>
  <c r="C665" i="141"/>
  <c r="C666" i="141"/>
  <c r="C667" i="141"/>
  <c r="C668" i="141"/>
  <c r="C669" i="141"/>
  <c r="C670" i="141"/>
  <c r="C671" i="141"/>
  <c r="C672" i="141"/>
  <c r="C673" i="141"/>
  <c r="C674" i="141"/>
  <c r="C675" i="141"/>
  <c r="C676" i="141"/>
  <c r="C677" i="141"/>
  <c r="C678" i="141"/>
  <c r="C679" i="141"/>
  <c r="C680" i="141"/>
  <c r="C681" i="141"/>
  <c r="C682" i="141"/>
  <c r="C683" i="141"/>
  <c r="C684" i="141"/>
  <c r="C685" i="141"/>
  <c r="C686" i="141"/>
  <c r="C687" i="141"/>
  <c r="C688" i="141"/>
  <c r="C689" i="141"/>
  <c r="C690" i="141"/>
  <c r="C691" i="141"/>
  <c r="C692" i="141"/>
  <c r="C693" i="141"/>
  <c r="C694" i="141"/>
  <c r="C695" i="141"/>
  <c r="C696" i="141"/>
  <c r="C697" i="141"/>
  <c r="C698" i="141"/>
  <c r="C699" i="141"/>
  <c r="C700" i="141"/>
  <c r="C701" i="141"/>
  <c r="C702" i="141"/>
  <c r="C703" i="141"/>
  <c r="C704" i="141"/>
  <c r="C705" i="141"/>
  <c r="C706" i="141"/>
  <c r="C707" i="141"/>
  <c r="C708" i="141"/>
  <c r="C709" i="141"/>
  <c r="C710" i="141"/>
  <c r="C711" i="141"/>
  <c r="C712" i="141"/>
  <c r="C713" i="141"/>
  <c r="C714" i="141"/>
  <c r="C715" i="141"/>
  <c r="C716" i="141"/>
  <c r="C717" i="141"/>
  <c r="C718" i="141"/>
  <c r="C719" i="141"/>
  <c r="C720" i="141"/>
  <c r="C721" i="141"/>
  <c r="C722" i="141"/>
  <c r="C723" i="141"/>
  <c r="C724" i="141"/>
  <c r="C725" i="141"/>
  <c r="C726" i="141"/>
  <c r="C727" i="141"/>
  <c r="C728" i="141"/>
  <c r="C729" i="141"/>
  <c r="C730" i="141"/>
  <c r="C731" i="141"/>
  <c r="C732" i="141"/>
  <c r="C733" i="141"/>
  <c r="C734" i="141"/>
  <c r="C735" i="141"/>
  <c r="C736" i="141"/>
  <c r="C737" i="141"/>
  <c r="C738" i="141"/>
  <c r="C739" i="141"/>
  <c r="C740" i="141"/>
  <c r="C741" i="141"/>
  <c r="C742" i="141"/>
  <c r="C743" i="141"/>
  <c r="C744" i="141"/>
  <c r="C745" i="141"/>
  <c r="C746" i="141"/>
  <c r="C747" i="141"/>
  <c r="C748" i="141"/>
  <c r="C749" i="141"/>
  <c r="C750" i="141"/>
  <c r="C751" i="141"/>
  <c r="C752" i="141"/>
  <c r="C753" i="141"/>
  <c r="C754" i="141"/>
  <c r="C755" i="141"/>
  <c r="C756" i="141"/>
  <c r="C757" i="141"/>
  <c r="C758" i="141"/>
  <c r="C759" i="141"/>
  <c r="C760" i="141"/>
  <c r="C761" i="141"/>
  <c r="C762" i="141"/>
  <c r="C763" i="141"/>
  <c r="C764" i="141"/>
  <c r="C765" i="141"/>
  <c r="C766" i="141"/>
  <c r="C767" i="141"/>
  <c r="C768" i="141"/>
  <c r="C769" i="141"/>
  <c r="C770" i="141"/>
  <c r="C771" i="141"/>
  <c r="C772" i="141"/>
  <c r="C773" i="141"/>
  <c r="C774" i="141"/>
  <c r="C775" i="141"/>
  <c r="C776" i="141"/>
  <c r="C777" i="141"/>
  <c r="C778" i="141"/>
  <c r="C779" i="141"/>
  <c r="C780" i="141"/>
  <c r="C781" i="141"/>
  <c r="C782" i="141"/>
  <c r="C783" i="141"/>
  <c r="C784" i="141"/>
  <c r="C785" i="141"/>
  <c r="C786" i="141"/>
  <c r="C787" i="141"/>
  <c r="C788" i="141"/>
  <c r="C789" i="141"/>
  <c r="C790" i="141"/>
  <c r="C791" i="141"/>
  <c r="C792" i="141"/>
  <c r="C793" i="141"/>
  <c r="C794" i="141"/>
  <c r="C795" i="141"/>
  <c r="C796" i="141"/>
  <c r="C797" i="141"/>
  <c r="C798" i="141"/>
  <c r="C799" i="141"/>
  <c r="C800" i="141"/>
  <c r="C801" i="141"/>
  <c r="C802" i="141"/>
  <c r="C803" i="141"/>
  <c r="C804" i="141"/>
  <c r="C805" i="141"/>
  <c r="C806" i="141"/>
  <c r="C807" i="141"/>
  <c r="C808" i="141"/>
  <c r="C809" i="141"/>
  <c r="C810" i="141"/>
  <c r="C811" i="141"/>
  <c r="C812" i="141"/>
  <c r="C813" i="141"/>
  <c r="C814" i="141"/>
  <c r="C815" i="141"/>
  <c r="C816" i="141"/>
  <c r="C817" i="141"/>
  <c r="C818" i="141"/>
  <c r="C819" i="141"/>
  <c r="C820" i="141"/>
  <c r="C821" i="141"/>
  <c r="C822" i="141"/>
  <c r="C823" i="141"/>
  <c r="C824" i="141"/>
  <c r="C825" i="141"/>
  <c r="C826" i="141"/>
  <c r="C827" i="141"/>
  <c r="C828" i="141"/>
  <c r="C829" i="141"/>
  <c r="C830" i="141"/>
  <c r="C831" i="141"/>
  <c r="C832" i="141"/>
  <c r="C833" i="141"/>
  <c r="C834" i="141"/>
  <c r="C835" i="141"/>
  <c r="C836" i="141"/>
  <c r="C837" i="141"/>
  <c r="C838" i="141"/>
  <c r="C839" i="141"/>
  <c r="C840" i="141"/>
  <c r="C841" i="141"/>
  <c r="C842" i="141"/>
  <c r="C843" i="141"/>
  <c r="C844" i="141"/>
  <c r="C845" i="141"/>
  <c r="C846" i="141"/>
  <c r="C847" i="141"/>
  <c r="C848" i="141"/>
  <c r="C849" i="141"/>
  <c r="C850" i="141"/>
  <c r="C851" i="141"/>
  <c r="C852" i="141"/>
  <c r="C853" i="141"/>
  <c r="C854" i="141"/>
  <c r="C855" i="141"/>
  <c r="C856" i="141"/>
  <c r="C857" i="141"/>
  <c r="C858" i="141"/>
  <c r="C859" i="141"/>
  <c r="C860" i="141"/>
  <c r="C861" i="141"/>
  <c r="C862" i="141"/>
  <c r="C863" i="141"/>
  <c r="C864" i="141"/>
  <c r="C865" i="141"/>
  <c r="C866" i="141"/>
  <c r="C867" i="141"/>
  <c r="C868" i="141"/>
  <c r="C869" i="141"/>
  <c r="C870" i="141"/>
  <c r="C871" i="141"/>
  <c r="C872" i="141"/>
  <c r="C873" i="141"/>
  <c r="C874" i="141"/>
  <c r="C875" i="141"/>
  <c r="C876" i="141"/>
  <c r="C877" i="141"/>
  <c r="C878" i="141"/>
  <c r="C879" i="141"/>
  <c r="C880" i="141"/>
  <c r="C881" i="141"/>
  <c r="C882" i="141"/>
  <c r="C883" i="141"/>
  <c r="C884" i="141"/>
  <c r="C885" i="141"/>
  <c r="C886" i="141"/>
  <c r="C887" i="141"/>
  <c r="C888" i="141"/>
  <c r="C889" i="141"/>
  <c r="C890" i="141"/>
  <c r="C891" i="141"/>
  <c r="C892" i="141"/>
  <c r="C893" i="141"/>
  <c r="C894" i="141"/>
  <c r="C895" i="141"/>
  <c r="C896" i="141"/>
  <c r="C897" i="141"/>
  <c r="C898" i="141"/>
  <c r="C899" i="141"/>
  <c r="C900" i="141"/>
  <c r="C901" i="141"/>
  <c r="C902" i="141"/>
  <c r="C903" i="141"/>
  <c r="C904" i="141"/>
  <c r="C905" i="141"/>
  <c r="C906" i="141"/>
  <c r="C907" i="141"/>
  <c r="C908" i="141"/>
  <c r="C909" i="141"/>
  <c r="C910" i="141"/>
  <c r="C911" i="141"/>
  <c r="C912" i="141"/>
  <c r="C913" i="141"/>
  <c r="C914" i="141"/>
  <c r="C915" i="141"/>
  <c r="C916" i="141"/>
  <c r="C917" i="141"/>
  <c r="C918" i="141"/>
  <c r="C919" i="141"/>
  <c r="C920" i="141"/>
  <c r="C921" i="141"/>
  <c r="C922" i="141"/>
  <c r="C923" i="141"/>
  <c r="C924" i="141"/>
  <c r="C925" i="141"/>
  <c r="C926" i="141"/>
  <c r="C927" i="141"/>
  <c r="C928" i="141"/>
  <c r="C929" i="141"/>
  <c r="C930" i="141"/>
  <c r="C931" i="141"/>
  <c r="C932" i="141"/>
  <c r="C933" i="141"/>
  <c r="C934" i="141"/>
  <c r="C935" i="141"/>
  <c r="C936" i="141"/>
  <c r="C2" i="141"/>
  <c r="A3" i="141"/>
  <c r="A4" i="141"/>
  <c r="A5" i="141"/>
  <c r="A6" i="141"/>
  <c r="A7" i="141"/>
  <c r="A8" i="141"/>
  <c r="A9" i="141"/>
  <c r="A10" i="141"/>
  <c r="A11" i="141"/>
  <c r="A12" i="141"/>
  <c r="A13" i="141"/>
  <c r="A14" i="141"/>
  <c r="A15" i="141"/>
  <c r="A16" i="141"/>
  <c r="A17" i="141"/>
  <c r="A18" i="141"/>
  <c r="A19" i="141"/>
  <c r="A20" i="141"/>
  <c r="A21" i="141"/>
  <c r="A22" i="141"/>
  <c r="A23" i="141"/>
  <c r="A24" i="141"/>
  <c r="A25" i="141"/>
  <c r="A26" i="141"/>
  <c r="A27" i="141"/>
  <c r="A28" i="141"/>
  <c r="A29" i="141"/>
  <c r="A30" i="141"/>
  <c r="A31" i="141"/>
  <c r="A32" i="141"/>
  <c r="A33" i="141"/>
  <c r="A34" i="141"/>
  <c r="A35" i="141"/>
  <c r="A36" i="141"/>
  <c r="A37" i="141"/>
  <c r="A38" i="141"/>
  <c r="A39" i="141"/>
  <c r="A40" i="141"/>
  <c r="A41" i="141"/>
  <c r="A42" i="141"/>
  <c r="A43" i="141"/>
  <c r="A44" i="141"/>
  <c r="A45" i="141"/>
  <c r="A46" i="141"/>
  <c r="A47" i="141"/>
  <c r="A48" i="141"/>
  <c r="A49" i="141"/>
  <c r="A50" i="141"/>
  <c r="A51" i="141"/>
  <c r="A52" i="141"/>
  <c r="A53" i="141"/>
  <c r="A54" i="141"/>
  <c r="A55" i="141"/>
  <c r="A56" i="141"/>
  <c r="A57" i="141"/>
  <c r="A58" i="141"/>
  <c r="A59" i="141"/>
  <c r="A60" i="141"/>
  <c r="A61" i="141"/>
  <c r="A62" i="141"/>
  <c r="A63" i="141"/>
  <c r="A64" i="141"/>
  <c r="A65" i="141"/>
  <c r="A66" i="141"/>
  <c r="A67" i="141"/>
  <c r="A68" i="141"/>
  <c r="A69" i="141"/>
  <c r="A70" i="141"/>
  <c r="A71" i="141"/>
  <c r="A72" i="141"/>
  <c r="A73" i="141"/>
  <c r="A74" i="141"/>
  <c r="A75" i="141"/>
  <c r="A76" i="141"/>
  <c r="A77" i="141"/>
  <c r="A78" i="141"/>
  <c r="A79" i="141"/>
  <c r="A80" i="141"/>
  <c r="A81" i="141"/>
  <c r="A82" i="141"/>
  <c r="A83" i="141"/>
  <c r="A84" i="141"/>
  <c r="A85" i="141"/>
  <c r="A86" i="141"/>
  <c r="A87" i="141"/>
  <c r="A88" i="141"/>
  <c r="A89" i="141"/>
  <c r="A90" i="141"/>
  <c r="A91" i="141"/>
  <c r="A92" i="141"/>
  <c r="A93" i="141"/>
  <c r="A94" i="141"/>
  <c r="A95" i="141"/>
  <c r="A96" i="141"/>
  <c r="A97" i="141"/>
  <c r="A98" i="141"/>
  <c r="A99" i="141"/>
  <c r="A100" i="141"/>
  <c r="A101" i="141"/>
  <c r="A102" i="141"/>
  <c r="A103" i="141"/>
  <c r="A104" i="141"/>
  <c r="A105" i="141"/>
  <c r="A106" i="141"/>
  <c r="A107" i="141"/>
  <c r="A108" i="141"/>
  <c r="A109" i="141"/>
  <c r="A110" i="141"/>
  <c r="A111" i="141"/>
  <c r="A112" i="141"/>
  <c r="A113" i="141"/>
  <c r="A114" i="141"/>
  <c r="A115" i="141"/>
  <c r="A116" i="141"/>
  <c r="A117" i="141"/>
  <c r="A118" i="141"/>
  <c r="A119" i="141"/>
  <c r="A120" i="141"/>
  <c r="A121" i="141"/>
  <c r="A122" i="141"/>
  <c r="A123" i="141"/>
  <c r="A124" i="141"/>
  <c r="A125" i="141"/>
  <c r="A126" i="141"/>
  <c r="A127" i="141"/>
  <c r="A128" i="141"/>
  <c r="A129" i="141"/>
  <c r="A130" i="141"/>
  <c r="A131" i="141"/>
  <c r="A132" i="141"/>
  <c r="A133" i="141"/>
  <c r="A134" i="141"/>
  <c r="A135" i="141"/>
  <c r="A136" i="141"/>
  <c r="A137" i="141"/>
  <c r="A138" i="141"/>
  <c r="A139" i="141"/>
  <c r="A140" i="141"/>
  <c r="A141" i="141"/>
  <c r="A142" i="141"/>
  <c r="A143" i="141"/>
  <c r="A144" i="141"/>
  <c r="A145" i="141"/>
  <c r="A146" i="141"/>
  <c r="A147" i="141"/>
  <c r="A148" i="141"/>
  <c r="A149" i="141"/>
  <c r="A150" i="141"/>
  <c r="A151" i="141"/>
  <c r="A152" i="141"/>
  <c r="A153" i="141"/>
  <c r="A154" i="141"/>
  <c r="A155" i="141"/>
  <c r="A156" i="141"/>
  <c r="A157" i="141"/>
  <c r="A158" i="141"/>
  <c r="A159" i="141"/>
  <c r="A160" i="141"/>
  <c r="A161" i="141"/>
  <c r="A162" i="141"/>
  <c r="A163" i="141"/>
  <c r="A164" i="141"/>
  <c r="A165" i="141"/>
  <c r="A166" i="141"/>
  <c r="A167" i="141"/>
  <c r="A168" i="141"/>
  <c r="A169" i="141"/>
  <c r="A170" i="141"/>
  <c r="A171" i="141"/>
  <c r="A172" i="141"/>
  <c r="A173" i="141"/>
  <c r="A174" i="141"/>
  <c r="A175" i="141"/>
  <c r="A176" i="141"/>
  <c r="A177" i="141"/>
  <c r="A178" i="141"/>
  <c r="A179" i="141"/>
  <c r="A180" i="141"/>
  <c r="A181" i="141"/>
  <c r="A182" i="141"/>
  <c r="A183" i="141"/>
  <c r="A184" i="141"/>
  <c r="A185" i="141"/>
  <c r="A186" i="141"/>
  <c r="A187" i="141"/>
  <c r="A188" i="141"/>
  <c r="A189" i="141"/>
  <c r="A190" i="141"/>
  <c r="A191" i="141"/>
  <c r="A192" i="141"/>
  <c r="A193" i="141"/>
  <c r="A194" i="141"/>
  <c r="A195" i="141"/>
  <c r="A196" i="141"/>
  <c r="A197" i="141"/>
  <c r="A198" i="141"/>
  <c r="A199" i="141"/>
  <c r="A200" i="141"/>
  <c r="A201" i="141"/>
  <c r="A202" i="141"/>
  <c r="A203" i="141"/>
  <c r="A204" i="141"/>
  <c r="A205" i="141"/>
  <c r="A206" i="141"/>
  <c r="A207" i="141"/>
  <c r="A208" i="141"/>
  <c r="A209" i="141"/>
  <c r="A210" i="141"/>
  <c r="A211" i="141"/>
  <c r="A212" i="141"/>
  <c r="A213" i="141"/>
  <c r="A214" i="141"/>
  <c r="A215" i="141"/>
  <c r="A216" i="141"/>
  <c r="A217" i="141"/>
  <c r="A218" i="141"/>
  <c r="A219" i="141"/>
  <c r="A220" i="141"/>
  <c r="A221" i="141"/>
  <c r="A222" i="141"/>
  <c r="A223" i="141"/>
  <c r="A224" i="141"/>
  <c r="A225" i="141"/>
  <c r="A226" i="141"/>
  <c r="A227" i="141"/>
  <c r="A228" i="141"/>
  <c r="A229" i="141"/>
  <c r="A230" i="141"/>
  <c r="A231" i="141"/>
  <c r="A232" i="141"/>
  <c r="A233" i="141"/>
  <c r="A234" i="141"/>
  <c r="A235" i="141"/>
  <c r="A236" i="141"/>
  <c r="A237" i="141"/>
  <c r="A238" i="141"/>
  <c r="A239" i="141"/>
  <c r="A240" i="141"/>
  <c r="A241" i="141"/>
  <c r="A242" i="141"/>
  <c r="A243" i="141"/>
  <c r="A244" i="141"/>
  <c r="A245" i="141"/>
  <c r="A246" i="141"/>
  <c r="A247" i="141"/>
  <c r="A248" i="141"/>
  <c r="A249" i="141"/>
  <c r="A250" i="141"/>
  <c r="A251" i="141"/>
  <c r="A252" i="141"/>
  <c r="A253" i="141"/>
  <c r="A254" i="141"/>
  <c r="A255" i="141"/>
  <c r="A256" i="141"/>
  <c r="A257" i="141"/>
  <c r="A258" i="141"/>
  <c r="A259" i="141"/>
  <c r="A260" i="141"/>
  <c r="A261" i="141"/>
  <c r="A262" i="141"/>
  <c r="A263" i="141"/>
  <c r="A264" i="141"/>
  <c r="A265" i="141"/>
  <c r="A266" i="141"/>
  <c r="A267" i="141"/>
  <c r="A268" i="141"/>
  <c r="A269" i="141"/>
  <c r="A270" i="141"/>
  <c r="A271" i="141"/>
  <c r="A272" i="141"/>
  <c r="A273" i="141"/>
  <c r="A274" i="141"/>
  <c r="A275" i="141"/>
  <c r="A276" i="141"/>
  <c r="A277" i="141"/>
  <c r="A278" i="141"/>
  <c r="A279" i="141"/>
  <c r="A280" i="141"/>
  <c r="A281" i="141"/>
  <c r="A282" i="141"/>
  <c r="A283" i="141"/>
  <c r="A284" i="141"/>
  <c r="A285" i="141"/>
  <c r="A286" i="141"/>
  <c r="A287" i="141"/>
  <c r="A288" i="141"/>
  <c r="A289" i="141"/>
  <c r="A290" i="141"/>
  <c r="A291" i="141"/>
  <c r="A292" i="141"/>
  <c r="A293" i="141"/>
  <c r="A294" i="141"/>
  <c r="A295" i="141"/>
  <c r="A296" i="141"/>
  <c r="A297" i="141"/>
  <c r="A298" i="141"/>
  <c r="A299" i="141"/>
  <c r="A300" i="141"/>
  <c r="A301" i="141"/>
  <c r="A302" i="141"/>
  <c r="A303" i="141"/>
  <c r="A304" i="141"/>
  <c r="A305" i="141"/>
  <c r="A306" i="141"/>
  <c r="A307" i="141"/>
  <c r="A308" i="141"/>
  <c r="A309" i="141"/>
  <c r="A310" i="141"/>
  <c r="A311" i="141"/>
  <c r="A312" i="141"/>
  <c r="A313" i="141"/>
  <c r="A314" i="141"/>
  <c r="A315" i="141"/>
  <c r="A316" i="141"/>
  <c r="A317" i="141"/>
  <c r="A318" i="141"/>
  <c r="A319" i="141"/>
  <c r="A320" i="141"/>
  <c r="A321" i="141"/>
  <c r="A322" i="141"/>
  <c r="A323" i="141"/>
  <c r="A324" i="141"/>
  <c r="A325" i="141"/>
  <c r="A326" i="141"/>
  <c r="A327" i="141"/>
  <c r="A328" i="141"/>
  <c r="A329" i="141"/>
  <c r="A330" i="141"/>
  <c r="A331" i="141"/>
  <c r="A332" i="141"/>
  <c r="A333" i="141"/>
  <c r="A334" i="141"/>
  <c r="A335" i="141"/>
  <c r="A336" i="141"/>
  <c r="A337" i="141"/>
  <c r="A338" i="141"/>
  <c r="A339" i="141"/>
  <c r="A340" i="141"/>
  <c r="A341" i="141"/>
  <c r="A342" i="141"/>
  <c r="A343" i="141"/>
  <c r="A344" i="141"/>
  <c r="A345" i="141"/>
  <c r="A346" i="141"/>
  <c r="A347" i="141"/>
  <c r="A348" i="141"/>
  <c r="A349" i="141"/>
  <c r="A350" i="141"/>
  <c r="A351" i="141"/>
  <c r="A352" i="141"/>
  <c r="A353" i="141"/>
  <c r="A354" i="141"/>
  <c r="A355" i="141"/>
  <c r="A356" i="141"/>
  <c r="A357" i="141"/>
  <c r="A358" i="141"/>
  <c r="A359" i="141"/>
  <c r="A360" i="141"/>
  <c r="A361" i="141"/>
  <c r="A362" i="141"/>
  <c r="A363" i="141"/>
  <c r="A364" i="141"/>
  <c r="A365" i="141"/>
  <c r="A366" i="141"/>
  <c r="A367" i="141"/>
  <c r="A368" i="141"/>
  <c r="A369" i="141"/>
  <c r="A370" i="141"/>
  <c r="A371" i="141"/>
  <c r="A372" i="141"/>
  <c r="A373" i="141"/>
  <c r="A374" i="141"/>
  <c r="A375" i="141"/>
  <c r="A376" i="141"/>
  <c r="A377" i="141"/>
  <c r="A378" i="141"/>
  <c r="A379" i="141"/>
  <c r="A380" i="141"/>
  <c r="A381" i="141"/>
  <c r="A382" i="141"/>
  <c r="A383" i="141"/>
  <c r="A384" i="141"/>
  <c r="A385" i="141"/>
  <c r="A386" i="141"/>
  <c r="A387" i="141"/>
  <c r="A388" i="141"/>
  <c r="A389" i="141"/>
  <c r="A390" i="141"/>
  <c r="A391" i="141"/>
  <c r="A392" i="141"/>
  <c r="A393" i="141"/>
  <c r="A394" i="141"/>
  <c r="A395" i="141"/>
  <c r="A396" i="141"/>
  <c r="A397" i="141"/>
  <c r="A398" i="141"/>
  <c r="A399" i="141"/>
  <c r="A400" i="141"/>
  <c r="A401" i="141"/>
  <c r="A402" i="141"/>
  <c r="A403" i="141"/>
  <c r="A404" i="141"/>
  <c r="A405" i="141"/>
  <c r="A406" i="141"/>
  <c r="A407" i="141"/>
  <c r="A408" i="141"/>
  <c r="A409" i="141"/>
  <c r="A410" i="141"/>
  <c r="A411" i="141"/>
  <c r="A412" i="141"/>
  <c r="A413" i="141"/>
  <c r="A414" i="141"/>
  <c r="A415" i="141"/>
  <c r="A416" i="141"/>
  <c r="A417" i="141"/>
  <c r="A418" i="141"/>
  <c r="A419" i="141"/>
  <c r="A420" i="141"/>
  <c r="A421" i="141"/>
  <c r="A422" i="141"/>
  <c r="A423" i="141"/>
  <c r="A424" i="141"/>
  <c r="A425" i="141"/>
  <c r="A426" i="141"/>
  <c r="A427" i="141"/>
  <c r="A428" i="141"/>
  <c r="A429" i="141"/>
  <c r="A430" i="141"/>
  <c r="A431" i="141"/>
  <c r="A432" i="141"/>
  <c r="A433" i="141"/>
  <c r="A434" i="141"/>
  <c r="A435" i="141"/>
  <c r="A436" i="141"/>
  <c r="A437" i="141"/>
  <c r="A438" i="141"/>
  <c r="A439" i="141"/>
  <c r="A440" i="141"/>
  <c r="A441" i="141"/>
  <c r="A442" i="141"/>
  <c r="A443" i="141"/>
  <c r="A444" i="141"/>
  <c r="A445" i="141"/>
  <c r="A446" i="141"/>
  <c r="A447" i="141"/>
  <c r="A448" i="141"/>
  <c r="A449" i="141"/>
  <c r="A450" i="141"/>
  <c r="A451" i="141"/>
  <c r="A452" i="141"/>
  <c r="A453" i="141"/>
  <c r="A454" i="141"/>
  <c r="A455" i="141"/>
  <c r="A456" i="141"/>
  <c r="A457" i="141"/>
  <c r="A458" i="141"/>
  <c r="A459" i="141"/>
  <c r="A460" i="141"/>
  <c r="A461" i="141"/>
  <c r="A462" i="141"/>
  <c r="A463" i="141"/>
  <c r="A464" i="141"/>
  <c r="A465" i="141"/>
  <c r="A466" i="141"/>
  <c r="A467" i="141"/>
  <c r="A468" i="141"/>
  <c r="A469" i="141"/>
  <c r="A470" i="141"/>
  <c r="A471" i="141"/>
  <c r="A472" i="141"/>
  <c r="A473" i="141"/>
  <c r="A474" i="141"/>
  <c r="A475" i="141"/>
  <c r="A476" i="141"/>
  <c r="A477" i="141"/>
  <c r="A478" i="141"/>
  <c r="A479" i="141"/>
  <c r="A480" i="141"/>
  <c r="A481" i="141"/>
  <c r="A482" i="141"/>
  <c r="A483" i="141"/>
  <c r="A484" i="141"/>
  <c r="A485" i="141"/>
  <c r="A486" i="141"/>
  <c r="A487" i="141"/>
  <c r="A488" i="141"/>
  <c r="A489" i="141"/>
  <c r="A490" i="141"/>
  <c r="A491" i="141"/>
  <c r="A492" i="141"/>
  <c r="A493" i="141"/>
  <c r="A494" i="141"/>
  <c r="A495" i="141"/>
  <c r="A496" i="141"/>
  <c r="A497" i="141"/>
  <c r="A498" i="141"/>
  <c r="A499" i="141"/>
  <c r="A500" i="141"/>
  <c r="A501" i="141"/>
  <c r="A502" i="141"/>
  <c r="A503" i="141"/>
  <c r="A504" i="141"/>
  <c r="A505" i="141"/>
  <c r="A506" i="141"/>
  <c r="A507" i="141"/>
  <c r="A508" i="141"/>
  <c r="A509" i="141"/>
  <c r="A510" i="141"/>
  <c r="A511" i="141"/>
  <c r="A512" i="141"/>
  <c r="A513" i="141"/>
  <c r="A514" i="141"/>
  <c r="A515" i="141"/>
  <c r="A516" i="141"/>
  <c r="A517" i="141"/>
  <c r="A518" i="141"/>
  <c r="A519" i="141"/>
  <c r="A520" i="141"/>
  <c r="A521" i="141"/>
  <c r="A522" i="141"/>
  <c r="A523" i="141"/>
  <c r="A524" i="141"/>
  <c r="A525" i="141"/>
  <c r="A526" i="141"/>
  <c r="A527" i="141"/>
  <c r="A528" i="141"/>
  <c r="A529" i="141"/>
  <c r="A530" i="141"/>
  <c r="A531" i="141"/>
  <c r="A532" i="141"/>
  <c r="A533" i="141"/>
  <c r="A534" i="141"/>
  <c r="A535" i="141"/>
  <c r="A536" i="141"/>
  <c r="A537" i="141"/>
  <c r="A538" i="141"/>
  <c r="A539" i="141"/>
  <c r="A540" i="141"/>
  <c r="A541" i="141"/>
  <c r="A542" i="141"/>
  <c r="A543" i="141"/>
  <c r="A544" i="141"/>
  <c r="A545" i="141"/>
  <c r="A546" i="141"/>
  <c r="A547" i="141"/>
  <c r="A548" i="141"/>
  <c r="A549" i="141"/>
  <c r="A550" i="141"/>
  <c r="A551" i="141"/>
  <c r="A552" i="141"/>
  <c r="A553" i="141"/>
  <c r="A554" i="141"/>
  <c r="A555" i="141"/>
  <c r="A556" i="141"/>
  <c r="A557" i="141"/>
  <c r="A558" i="141"/>
  <c r="A559" i="141"/>
  <c r="A560" i="141"/>
  <c r="A561" i="141"/>
  <c r="A562" i="141"/>
  <c r="A563" i="141"/>
  <c r="A564" i="141"/>
  <c r="A565" i="141"/>
  <c r="A566" i="141"/>
  <c r="A567" i="141"/>
  <c r="A568" i="141"/>
  <c r="A569" i="141"/>
  <c r="A570" i="141"/>
  <c r="A571" i="141"/>
  <c r="A572" i="141"/>
  <c r="A573" i="141"/>
  <c r="A574" i="141"/>
  <c r="A575" i="141"/>
  <c r="A576" i="141"/>
  <c r="A577" i="141"/>
  <c r="A578" i="141"/>
  <c r="A579" i="141"/>
  <c r="A580" i="141"/>
  <c r="A581" i="141"/>
  <c r="A582" i="141"/>
  <c r="A583" i="141"/>
  <c r="A584" i="141"/>
  <c r="A585" i="141"/>
  <c r="A586" i="141"/>
  <c r="A587" i="141"/>
  <c r="A588" i="141"/>
  <c r="A589" i="141"/>
  <c r="A590" i="141"/>
  <c r="A591" i="141"/>
  <c r="A592" i="141"/>
  <c r="A593" i="141"/>
  <c r="A594" i="141"/>
  <c r="A595" i="141"/>
  <c r="A596" i="141"/>
  <c r="A597" i="141"/>
  <c r="A598" i="141"/>
  <c r="A599" i="141"/>
  <c r="A600" i="141"/>
  <c r="A601" i="141"/>
  <c r="A602" i="141"/>
  <c r="A603" i="141"/>
  <c r="A604" i="141"/>
  <c r="A605" i="141"/>
  <c r="A606" i="141"/>
  <c r="A607" i="141"/>
  <c r="A608" i="141"/>
  <c r="A609" i="141"/>
  <c r="A610" i="141"/>
  <c r="A611" i="141"/>
  <c r="A612" i="141"/>
  <c r="A613" i="141"/>
  <c r="A614" i="141"/>
  <c r="A615" i="141"/>
  <c r="A616" i="141"/>
  <c r="A617" i="141"/>
  <c r="A618" i="141"/>
  <c r="A619" i="141"/>
  <c r="A620" i="141"/>
  <c r="A621" i="141"/>
  <c r="A622" i="141"/>
  <c r="A623" i="141"/>
  <c r="A624" i="141"/>
  <c r="A625" i="141"/>
  <c r="A626" i="141"/>
  <c r="A627" i="141"/>
  <c r="A628" i="141"/>
  <c r="A629" i="141"/>
  <c r="A630" i="141"/>
  <c r="A631" i="141"/>
  <c r="A632" i="141"/>
  <c r="A633" i="141"/>
  <c r="A634" i="141"/>
  <c r="A635" i="141"/>
  <c r="A636" i="141"/>
  <c r="A637" i="141"/>
  <c r="A638" i="141"/>
  <c r="A639" i="141"/>
  <c r="A640" i="141"/>
  <c r="A641" i="141"/>
  <c r="A642" i="141"/>
  <c r="A643" i="141"/>
  <c r="A644" i="141"/>
  <c r="A645" i="141"/>
  <c r="A646" i="141"/>
  <c r="A647" i="141"/>
  <c r="A648" i="141"/>
  <c r="A649" i="141"/>
  <c r="A650" i="141"/>
  <c r="A651" i="141"/>
  <c r="A652" i="141"/>
  <c r="A653" i="141"/>
  <c r="A654" i="141"/>
  <c r="A655" i="141"/>
  <c r="A656" i="141"/>
  <c r="A657" i="141"/>
  <c r="A658" i="141"/>
  <c r="A659" i="141"/>
  <c r="A660" i="141"/>
  <c r="A661" i="141"/>
  <c r="A662" i="141"/>
  <c r="A663" i="141"/>
  <c r="A664" i="141"/>
  <c r="A665" i="141"/>
  <c r="A666" i="141"/>
  <c r="A667" i="141"/>
  <c r="A668" i="141"/>
  <c r="A669" i="141"/>
  <c r="A670" i="141"/>
  <c r="A671" i="141"/>
  <c r="A672" i="141"/>
  <c r="A673" i="141"/>
  <c r="A674" i="141"/>
  <c r="A675" i="141"/>
  <c r="A676" i="141"/>
  <c r="A677" i="141"/>
  <c r="A678" i="141"/>
  <c r="A679" i="141"/>
  <c r="A680" i="141"/>
  <c r="A681" i="141"/>
  <c r="A682" i="141"/>
  <c r="A683" i="141"/>
  <c r="A684" i="141"/>
  <c r="A685" i="141"/>
  <c r="A686" i="141"/>
  <c r="A687" i="141"/>
  <c r="A688" i="141"/>
  <c r="A689" i="141"/>
  <c r="A690" i="141"/>
  <c r="A691" i="141"/>
  <c r="A692" i="141"/>
  <c r="A693" i="141"/>
  <c r="A694" i="141"/>
  <c r="A695" i="141"/>
  <c r="A696" i="141"/>
  <c r="A697" i="141"/>
  <c r="A698" i="141"/>
  <c r="A699" i="141"/>
  <c r="A700" i="141"/>
  <c r="A701" i="141"/>
  <c r="A702" i="141"/>
  <c r="A703" i="141"/>
  <c r="A704" i="141"/>
  <c r="A705" i="141"/>
  <c r="A706" i="141"/>
  <c r="A707" i="141"/>
  <c r="A708" i="141"/>
  <c r="A709" i="141"/>
  <c r="A710" i="141"/>
  <c r="A711" i="141"/>
  <c r="A712" i="141"/>
  <c r="A713" i="141"/>
  <c r="A714" i="141"/>
  <c r="A715" i="141"/>
  <c r="A716" i="141"/>
  <c r="A717" i="141"/>
  <c r="A718" i="141"/>
  <c r="A719" i="141"/>
  <c r="A720" i="141"/>
  <c r="A721" i="141"/>
  <c r="A722" i="141"/>
  <c r="A723" i="141"/>
  <c r="A724" i="141"/>
  <c r="A725" i="141"/>
  <c r="A726" i="141"/>
  <c r="A727" i="141"/>
  <c r="A728" i="141"/>
  <c r="A729" i="141"/>
  <c r="A730" i="141"/>
  <c r="A731" i="141"/>
  <c r="A732" i="141"/>
  <c r="A733" i="141"/>
  <c r="A734" i="141"/>
  <c r="A735" i="141"/>
  <c r="A736" i="141"/>
  <c r="A737" i="141"/>
  <c r="A738" i="141"/>
  <c r="A739" i="141"/>
  <c r="A740" i="141"/>
  <c r="A741" i="141"/>
  <c r="A742" i="141"/>
  <c r="A743" i="141"/>
  <c r="A744" i="141"/>
  <c r="A745" i="141"/>
  <c r="A746" i="141"/>
  <c r="A747" i="141"/>
  <c r="A748" i="141"/>
  <c r="A749" i="141"/>
  <c r="A750" i="141"/>
  <c r="A751" i="141"/>
  <c r="A752" i="141"/>
  <c r="A753" i="141"/>
  <c r="A754" i="141"/>
  <c r="A755" i="141"/>
  <c r="A756" i="141"/>
  <c r="A757" i="141"/>
  <c r="A758" i="141"/>
  <c r="A759" i="141"/>
  <c r="A760" i="141"/>
  <c r="A761" i="141"/>
  <c r="A762" i="141"/>
  <c r="A763" i="141"/>
  <c r="A764" i="141"/>
  <c r="A765" i="141"/>
  <c r="A766" i="141"/>
  <c r="A767" i="141"/>
  <c r="A768" i="141"/>
  <c r="A769" i="141"/>
  <c r="A770" i="141"/>
  <c r="A771" i="141"/>
  <c r="A772" i="141"/>
  <c r="A773" i="141"/>
  <c r="A774" i="141"/>
  <c r="A775" i="141"/>
  <c r="A776" i="141"/>
  <c r="A777" i="141"/>
  <c r="A778" i="141"/>
  <c r="A779" i="141"/>
  <c r="A780" i="141"/>
  <c r="A781" i="141"/>
  <c r="A782" i="141"/>
  <c r="A783" i="141"/>
  <c r="A784" i="141"/>
  <c r="A785" i="141"/>
  <c r="A786" i="141"/>
  <c r="A787" i="141"/>
  <c r="A788" i="141"/>
  <c r="A789" i="141"/>
  <c r="A790" i="141"/>
  <c r="A791" i="141"/>
  <c r="A792" i="141"/>
  <c r="A793" i="141"/>
  <c r="A794" i="141"/>
  <c r="A795" i="141"/>
  <c r="A796" i="141"/>
  <c r="A797" i="141"/>
  <c r="A798" i="141"/>
  <c r="A799" i="141"/>
  <c r="A800" i="141"/>
  <c r="A801" i="141"/>
  <c r="A802" i="141"/>
  <c r="A803" i="141"/>
  <c r="A804" i="141"/>
  <c r="A805" i="141"/>
  <c r="A806" i="141"/>
  <c r="A807" i="141"/>
  <c r="A808" i="141"/>
  <c r="A809" i="141"/>
  <c r="A810" i="141"/>
  <c r="A811" i="141"/>
  <c r="A812" i="141"/>
  <c r="A813" i="141"/>
  <c r="A814" i="141"/>
  <c r="A815" i="141"/>
  <c r="A816" i="141"/>
  <c r="A817" i="141"/>
  <c r="A818" i="141"/>
  <c r="A819" i="141"/>
  <c r="A820" i="141"/>
  <c r="A821" i="141"/>
  <c r="A822" i="141"/>
  <c r="A823" i="141"/>
  <c r="A824" i="141"/>
  <c r="A825" i="141"/>
  <c r="A826" i="141"/>
  <c r="A827" i="141"/>
  <c r="A828" i="141"/>
  <c r="A829" i="141"/>
  <c r="A830" i="141"/>
  <c r="A831" i="141"/>
  <c r="A832" i="141"/>
  <c r="A833" i="141"/>
  <c r="A834" i="141"/>
  <c r="A835" i="141"/>
  <c r="A836" i="141"/>
  <c r="A837" i="141"/>
  <c r="A838" i="141"/>
  <c r="A839" i="141"/>
  <c r="A840" i="141"/>
  <c r="A841" i="141"/>
  <c r="A842" i="141"/>
  <c r="A843" i="141"/>
  <c r="A844" i="141"/>
  <c r="A845" i="141"/>
  <c r="A846" i="141"/>
  <c r="A847" i="141"/>
  <c r="A848" i="141"/>
  <c r="A849" i="141"/>
  <c r="A850" i="141"/>
  <c r="A851" i="141"/>
  <c r="A852" i="141"/>
  <c r="A853" i="141"/>
  <c r="A854" i="141"/>
  <c r="A855" i="141"/>
  <c r="A856" i="141"/>
  <c r="A857" i="141"/>
  <c r="A858" i="141"/>
  <c r="A859" i="141"/>
  <c r="A860" i="141"/>
  <c r="A861" i="141"/>
  <c r="A862" i="141"/>
  <c r="A863" i="141"/>
  <c r="A864" i="141"/>
  <c r="A865" i="141"/>
  <c r="A866" i="141"/>
  <c r="A867" i="141"/>
  <c r="A868" i="141"/>
  <c r="A869" i="141"/>
  <c r="A870" i="141"/>
  <c r="A871" i="141"/>
  <c r="A872" i="141"/>
  <c r="A873" i="141"/>
  <c r="A874" i="141"/>
  <c r="A875" i="141"/>
  <c r="A876" i="141"/>
  <c r="A877" i="141"/>
  <c r="A878" i="141"/>
  <c r="A879" i="141"/>
  <c r="A880" i="141"/>
  <c r="A881" i="141"/>
  <c r="A882" i="141"/>
  <c r="A883" i="141"/>
  <c r="A884" i="141"/>
  <c r="A885" i="141"/>
  <c r="A886" i="141"/>
  <c r="A887" i="141"/>
  <c r="A888" i="141"/>
  <c r="A889" i="141"/>
  <c r="A890" i="141"/>
  <c r="A891" i="141"/>
  <c r="A892" i="141"/>
  <c r="A893" i="141"/>
  <c r="A894" i="141"/>
  <c r="A895" i="141"/>
  <c r="A896" i="141"/>
  <c r="A897" i="141"/>
  <c r="A898" i="141"/>
  <c r="A899" i="141"/>
  <c r="A900" i="141"/>
  <c r="A901" i="141"/>
  <c r="A902" i="141"/>
  <c r="A903" i="141"/>
  <c r="A904" i="141"/>
  <c r="A905" i="141"/>
  <c r="A906" i="141"/>
  <c r="A907" i="141"/>
  <c r="A908" i="141"/>
  <c r="A909" i="141"/>
  <c r="A910" i="141"/>
  <c r="A911" i="141"/>
  <c r="A912" i="141"/>
  <c r="A913" i="141"/>
  <c r="A914" i="141"/>
  <c r="A915" i="141"/>
  <c r="A916" i="141"/>
  <c r="A917" i="141"/>
  <c r="A918" i="141"/>
  <c r="A919" i="141"/>
  <c r="A920" i="141"/>
  <c r="A921" i="141"/>
  <c r="A922" i="141"/>
  <c r="A923" i="141"/>
  <c r="A924" i="141"/>
  <c r="A925" i="141"/>
  <c r="A926" i="141"/>
  <c r="A927" i="141"/>
  <c r="A928" i="141"/>
  <c r="A929" i="141"/>
  <c r="A930" i="141"/>
  <c r="A931" i="141"/>
  <c r="A932" i="141"/>
  <c r="A933" i="141"/>
  <c r="A934" i="141"/>
  <c r="A935" i="141"/>
  <c r="A936" i="141"/>
  <c r="A2" i="141"/>
  <c r="D10" i="137"/>
  <c r="D8" i="137"/>
  <c r="D5" i="137"/>
  <c r="D4" i="137"/>
  <c r="D3" i="137"/>
  <c r="D2" i="137"/>
  <c r="D9" i="136"/>
  <c r="D8" i="136"/>
  <c r="D6" i="136"/>
  <c r="D4" i="136"/>
  <c r="D2" i="136"/>
  <c r="D5" i="135"/>
  <c r="D4" i="135"/>
  <c r="D2" i="135"/>
  <c r="D9" i="134"/>
  <c r="D8" i="134"/>
  <c r="D6" i="134"/>
  <c r="D5" i="134"/>
  <c r="D4" i="134"/>
  <c r="D3" i="134"/>
  <c r="D2" i="134"/>
  <c r="D15" i="133"/>
  <c r="D12" i="133"/>
  <c r="D11" i="133"/>
  <c r="D10" i="133"/>
  <c r="D9" i="133"/>
  <c r="D8" i="133"/>
  <c r="D7" i="133"/>
  <c r="D6" i="133"/>
  <c r="D5" i="133"/>
  <c r="D4" i="133"/>
  <c r="D3" i="133"/>
  <c r="D2" i="133"/>
  <c r="D15" i="132"/>
  <c r="D12" i="132"/>
  <c r="D11" i="132"/>
  <c r="D10" i="132"/>
  <c r="D9" i="132"/>
  <c r="D8" i="132"/>
  <c r="D7" i="132"/>
  <c r="D6" i="132"/>
  <c r="D5" i="132"/>
  <c r="D4" i="132"/>
  <c r="D3" i="132"/>
  <c r="D2" i="132"/>
  <c r="D14" i="131"/>
  <c r="D11" i="131"/>
  <c r="D10" i="131"/>
  <c r="D9" i="131"/>
  <c r="D8" i="131"/>
  <c r="D7" i="131"/>
  <c r="D6" i="131"/>
  <c r="D5" i="131"/>
  <c r="D4" i="131"/>
  <c r="D3" i="131"/>
  <c r="D2" i="131"/>
  <c r="D17" i="130"/>
  <c r="D16" i="130"/>
  <c r="D15" i="130"/>
  <c r="D14" i="130"/>
  <c r="D13" i="130"/>
  <c r="D12" i="130"/>
  <c r="D11" i="130"/>
  <c r="D10" i="130"/>
  <c r="D9" i="130"/>
  <c r="D8" i="130"/>
  <c r="D7" i="130"/>
  <c r="D6" i="130"/>
  <c r="D5" i="130"/>
  <c r="D4" i="130"/>
  <c r="D3" i="130"/>
  <c r="D2" i="130"/>
  <c r="D14" i="129"/>
  <c r="D10" i="129"/>
  <c r="D9" i="129"/>
  <c r="D8" i="129"/>
  <c r="D7" i="129"/>
  <c r="D6" i="129"/>
  <c r="D5" i="129"/>
  <c r="D4" i="129"/>
  <c r="D3" i="129"/>
  <c r="D2" i="129"/>
  <c r="D12" i="128"/>
  <c r="D11" i="128"/>
  <c r="D10" i="128"/>
  <c r="D9" i="128"/>
  <c r="D8" i="128"/>
  <c r="D7" i="128"/>
  <c r="D6" i="128"/>
  <c r="D5" i="128"/>
  <c r="D4" i="128"/>
  <c r="D3" i="128"/>
  <c r="D2" i="128"/>
  <c r="D16" i="127"/>
  <c r="D15" i="127"/>
  <c r="D14" i="127"/>
  <c r="D13" i="127"/>
  <c r="D12" i="127"/>
  <c r="D11" i="127"/>
  <c r="D10" i="127"/>
  <c r="D9" i="127"/>
  <c r="D8" i="127"/>
  <c r="D7" i="127"/>
  <c r="D6" i="127"/>
  <c r="D5" i="127"/>
  <c r="D4" i="127"/>
  <c r="D3" i="127"/>
  <c r="D2" i="127"/>
  <c r="D2" i="126"/>
  <c r="G2" i="126" s="1"/>
  <c r="H2" i="126" s="1"/>
  <c r="J2" i="126" s="1"/>
  <c r="L2" i="126" s="1"/>
  <c r="D14" i="125"/>
  <c r="D10" i="125"/>
  <c r="D9" i="125"/>
  <c r="D8" i="125"/>
  <c r="D7" i="125"/>
  <c r="D6" i="125"/>
  <c r="D5" i="125"/>
  <c r="D4" i="125"/>
  <c r="D3" i="125"/>
  <c r="D2" i="125"/>
  <c r="D6" i="124"/>
  <c r="D5" i="124"/>
  <c r="D4" i="124"/>
  <c r="D3" i="124"/>
  <c r="D2" i="124"/>
  <c r="D15" i="123"/>
  <c r="D14" i="123"/>
  <c r="D13" i="123"/>
  <c r="D12" i="123"/>
  <c r="D11" i="123"/>
  <c r="D10" i="123"/>
  <c r="D9" i="123"/>
  <c r="D8" i="123"/>
  <c r="D7" i="123"/>
  <c r="D6" i="123"/>
  <c r="D5" i="123"/>
  <c r="D4" i="123"/>
  <c r="D3" i="123"/>
  <c r="D2" i="123"/>
  <c r="D7" i="122"/>
  <c r="D6" i="122"/>
  <c r="D5" i="122"/>
  <c r="D4" i="122"/>
  <c r="D3" i="122"/>
  <c r="D2" i="122"/>
  <c r="D10" i="121"/>
  <c r="D9" i="121"/>
  <c r="D8" i="121"/>
  <c r="D7" i="121"/>
  <c r="D6" i="121"/>
  <c r="D5" i="121"/>
  <c r="D4" i="121"/>
  <c r="D3" i="121"/>
  <c r="D2" i="121"/>
  <c r="D9" i="120"/>
  <c r="D8" i="120"/>
  <c r="D7" i="120"/>
  <c r="D6" i="120"/>
  <c r="D5" i="120"/>
  <c r="D4" i="120"/>
  <c r="D3" i="120"/>
  <c r="D2" i="120"/>
  <c r="D7" i="119"/>
  <c r="D6" i="119"/>
  <c r="D5" i="119"/>
  <c r="D4" i="119"/>
  <c r="D3" i="119"/>
  <c r="D2" i="119"/>
  <c r="D9" i="118"/>
  <c r="D8" i="118"/>
  <c r="D7" i="118"/>
  <c r="D6" i="118"/>
  <c r="D5" i="118"/>
  <c r="D4" i="118"/>
  <c r="D3" i="118"/>
  <c r="D2" i="118"/>
  <c r="D12" i="117"/>
  <c r="D11" i="117"/>
  <c r="D10" i="117"/>
  <c r="D9" i="117"/>
  <c r="D8" i="117"/>
  <c r="D7" i="117"/>
  <c r="D6" i="117"/>
  <c r="D5" i="117"/>
  <c r="D4" i="117"/>
  <c r="D3" i="117"/>
  <c r="D2" i="117"/>
  <c r="D8" i="116"/>
  <c r="D7" i="116"/>
  <c r="D6" i="116"/>
  <c r="D5" i="116"/>
  <c r="D4" i="116"/>
  <c r="D3" i="116"/>
  <c r="D2" i="116"/>
  <c r="D7" i="115"/>
  <c r="D6" i="115"/>
  <c r="D5" i="115"/>
  <c r="D4" i="115"/>
  <c r="D3" i="115"/>
  <c r="D2" i="115"/>
  <c r="D7" i="114"/>
  <c r="D6" i="114"/>
  <c r="D5" i="114"/>
  <c r="D4" i="114"/>
  <c r="D3" i="114"/>
  <c r="D2" i="114"/>
  <c r="D4" i="113"/>
  <c r="D3" i="113"/>
  <c r="D5" i="112"/>
  <c r="D4" i="111"/>
  <c r="D4" i="110"/>
  <c r="D7" i="109"/>
  <c r="D6" i="109"/>
  <c r="D5" i="109"/>
  <c r="D4" i="109"/>
  <c r="D3" i="109"/>
  <c r="D7" i="108"/>
  <c r="D6" i="108"/>
  <c r="D5" i="108"/>
  <c r="D4" i="108"/>
  <c r="D3" i="108"/>
  <c r="D6" i="107"/>
  <c r="D5" i="107"/>
  <c r="D4" i="107"/>
  <c r="D3" i="107"/>
  <c r="D2" i="107"/>
  <c r="D4" i="106"/>
  <c r="D3" i="106"/>
  <c r="D2" i="106"/>
  <c r="D7" i="105"/>
  <c r="D6" i="105"/>
  <c r="D5" i="105"/>
  <c r="D4" i="105"/>
  <c r="D3" i="105"/>
  <c r="D2" i="105"/>
  <c r="D3" i="104"/>
  <c r="D4" i="103"/>
  <c r="D4" i="102"/>
  <c r="D4" i="101"/>
  <c r="D3" i="101"/>
  <c r="D6" i="100"/>
  <c r="D5" i="100"/>
  <c r="D2" i="100"/>
  <c r="D7" i="99"/>
  <c r="D6" i="99"/>
  <c r="D5" i="99"/>
  <c r="D4" i="99"/>
  <c r="D2" i="99"/>
  <c r="D7" i="98"/>
  <c r="D6" i="98"/>
  <c r="D4" i="98"/>
  <c r="D2" i="98"/>
  <c r="D8" i="97"/>
  <c r="D7" i="97"/>
  <c r="D6" i="97"/>
  <c r="D5" i="97"/>
  <c r="D2" i="97"/>
  <c r="D6" i="96"/>
  <c r="D5" i="96"/>
  <c r="D4" i="96"/>
  <c r="D3" i="96"/>
  <c r="D5" i="94"/>
  <c r="D5" i="93"/>
  <c r="D4" i="93"/>
  <c r="D3" i="93"/>
  <c r="D2" i="93"/>
  <c r="D6" i="92"/>
  <c r="D5" i="92"/>
  <c r="D4" i="92"/>
  <c r="D3" i="92"/>
  <c r="D2" i="92"/>
  <c r="D12" i="91"/>
  <c r="D11" i="91"/>
  <c r="D10" i="91"/>
  <c r="D9" i="91"/>
  <c r="D8" i="91"/>
  <c r="D7" i="91"/>
  <c r="D6" i="91"/>
  <c r="D5" i="91"/>
  <c r="D4" i="91"/>
  <c r="D3" i="91"/>
  <c r="D2" i="91"/>
  <c r="D11" i="90"/>
  <c r="D10" i="90"/>
  <c r="D9" i="90"/>
  <c r="D8" i="90"/>
  <c r="D7" i="90"/>
  <c r="D6" i="90"/>
  <c r="D5" i="90"/>
  <c r="D4" i="90"/>
  <c r="D3" i="90"/>
  <c r="D2" i="90"/>
  <c r="D11" i="89"/>
  <c r="D10" i="89"/>
  <c r="D9" i="89"/>
  <c r="D8" i="89"/>
  <c r="D7" i="89"/>
  <c r="D6" i="89"/>
  <c r="D5" i="89"/>
  <c r="D4" i="89"/>
  <c r="D3" i="89"/>
  <c r="D2" i="89"/>
  <c r="D11" i="88"/>
  <c r="D10" i="88"/>
  <c r="D9" i="88"/>
  <c r="D8" i="88"/>
  <c r="D7" i="88"/>
  <c r="D6" i="88"/>
  <c r="D5" i="88"/>
  <c r="D4" i="88"/>
  <c r="D3" i="88"/>
  <c r="D2" i="88"/>
  <c r="D10" i="87"/>
  <c r="D9" i="87"/>
  <c r="D8" i="87"/>
  <c r="D7" i="87"/>
  <c r="D6" i="87"/>
  <c r="D5" i="87"/>
  <c r="D4" i="87"/>
  <c r="D3" i="87"/>
  <c r="D6" i="86"/>
  <c r="D5" i="86"/>
  <c r="D4" i="86"/>
  <c r="D3" i="86"/>
  <c r="D2" i="86"/>
  <c r="D5" i="85"/>
  <c r="D3" i="85"/>
  <c r="D11" i="84"/>
  <c r="D10" i="84"/>
  <c r="D9" i="84"/>
  <c r="D8" i="84"/>
  <c r="D7" i="84"/>
  <c r="D6" i="84"/>
  <c r="D5" i="84"/>
  <c r="D4" i="84"/>
  <c r="D3" i="84"/>
  <c r="D2" i="84"/>
  <c r="D4" i="83"/>
  <c r="D3" i="83"/>
  <c r="D10" i="82"/>
  <c r="D9" i="82"/>
  <c r="D8" i="82"/>
  <c r="D7" i="82"/>
  <c r="D6" i="82"/>
  <c r="D5" i="82"/>
  <c r="D4" i="82"/>
  <c r="D3" i="82"/>
  <c r="D2" i="82"/>
  <c r="D5" i="81"/>
  <c r="D3" i="81"/>
  <c r="D5" i="80"/>
  <c r="D4" i="80"/>
  <c r="D3" i="80"/>
  <c r="D2" i="80"/>
  <c r="D10" i="79"/>
  <c r="D9" i="79"/>
  <c r="D7" i="79"/>
  <c r="D6" i="79"/>
  <c r="D5" i="79"/>
  <c r="D4" i="79"/>
  <c r="D3" i="79"/>
  <c r="D2" i="79"/>
  <c r="D5" i="78"/>
  <c r="D3" i="78"/>
  <c r="D6" i="77"/>
  <c r="D5" i="77"/>
  <c r="D4" i="77"/>
  <c r="D3" i="77"/>
  <c r="D2" i="77"/>
  <c r="H16" i="76"/>
  <c r="D9" i="76"/>
  <c r="D8" i="76"/>
  <c r="D7" i="76"/>
  <c r="D6" i="76"/>
  <c r="D5" i="76"/>
  <c r="D4" i="76"/>
  <c r="D3" i="76"/>
  <c r="D2" i="76"/>
  <c r="D8" i="75"/>
  <c r="D7" i="75"/>
  <c r="D6" i="75"/>
  <c r="D5" i="75"/>
  <c r="D3" i="75"/>
  <c r="D2" i="75"/>
  <c r="D20" i="74"/>
  <c r="D19" i="74"/>
  <c r="D18" i="74"/>
  <c r="D17" i="74"/>
  <c r="D16" i="74"/>
  <c r="D15" i="74"/>
  <c r="D14" i="74"/>
  <c r="D13" i="74"/>
  <c r="D12" i="74"/>
  <c r="D11" i="74"/>
  <c r="D10" i="74"/>
  <c r="D9" i="74"/>
  <c r="D8" i="74"/>
  <c r="D7" i="74"/>
  <c r="D6" i="74"/>
  <c r="D5" i="74"/>
  <c r="D4" i="74"/>
  <c r="D3" i="74"/>
  <c r="D2" i="74"/>
  <c r="D15" i="73"/>
  <c r="D11" i="73"/>
  <c r="D10" i="73"/>
  <c r="D9" i="73"/>
  <c r="D8" i="73"/>
  <c r="D7" i="73"/>
  <c r="D6" i="73"/>
  <c r="D5" i="73"/>
  <c r="D4" i="73"/>
  <c r="D3" i="73"/>
  <c r="D2" i="73"/>
  <c r="D16" i="72"/>
  <c r="D15" i="72"/>
  <c r="D14" i="72"/>
  <c r="D13" i="72"/>
  <c r="D12" i="72"/>
  <c r="D10" i="72"/>
  <c r="D9" i="72"/>
  <c r="D8" i="72"/>
  <c r="D7" i="72"/>
  <c r="D6" i="72"/>
  <c r="D5" i="72"/>
  <c r="D4" i="72"/>
  <c r="D3" i="72"/>
  <c r="D2" i="72"/>
  <c r="D14" i="71"/>
  <c r="D13" i="71"/>
  <c r="D12" i="71"/>
  <c r="D10" i="71"/>
  <c r="D9" i="71"/>
  <c r="D8" i="71"/>
  <c r="D7" i="71"/>
  <c r="D6" i="71"/>
  <c r="D5" i="71"/>
  <c r="D4" i="71"/>
  <c r="D3" i="71"/>
  <c r="D2" i="71"/>
  <c r="D15" i="70"/>
  <c r="D14" i="70"/>
  <c r="D13" i="70"/>
  <c r="D12" i="70"/>
  <c r="D10" i="70"/>
  <c r="D9" i="70"/>
  <c r="D8" i="70"/>
  <c r="D7" i="70"/>
  <c r="D6" i="70"/>
  <c r="D5" i="70"/>
  <c r="D4" i="70"/>
  <c r="D3" i="70"/>
  <c r="D2" i="70"/>
  <c r="D11" i="69"/>
  <c r="D10" i="69"/>
  <c r="D9" i="69"/>
  <c r="D8" i="69"/>
  <c r="D7" i="69"/>
  <c r="D6" i="69"/>
  <c r="D5" i="69"/>
  <c r="D4" i="69"/>
  <c r="D3" i="69"/>
  <c r="D2" i="69"/>
  <c r="D8" i="68"/>
  <c r="D7" i="68"/>
  <c r="D6" i="68"/>
  <c r="D5" i="68"/>
  <c r="D4" i="68"/>
  <c r="D3" i="68"/>
  <c r="D2" i="68"/>
  <c r="D11" i="66"/>
  <c r="D10" i="66"/>
  <c r="D9" i="66"/>
  <c r="D8" i="66"/>
  <c r="D7" i="66"/>
  <c r="D6" i="66"/>
  <c r="D5" i="66"/>
  <c r="D4" i="66"/>
  <c r="D3" i="66"/>
  <c r="D2" i="66"/>
  <c r="D6" i="65"/>
  <c r="D5" i="65"/>
  <c r="D4" i="65"/>
  <c r="D3" i="65"/>
  <c r="D2" i="65"/>
  <c r="D6" i="64"/>
  <c r="D5" i="64"/>
  <c r="D4" i="64"/>
  <c r="D3" i="64"/>
  <c r="D2" i="64"/>
  <c r="D6" i="63"/>
  <c r="D5" i="63"/>
  <c r="D4" i="63"/>
  <c r="D3" i="63"/>
  <c r="D2" i="63"/>
  <c r="D9" i="62"/>
  <c r="D8" i="62"/>
  <c r="D7" i="62"/>
  <c r="D6" i="62"/>
  <c r="D5" i="62"/>
  <c r="D4" i="62"/>
  <c r="D3" i="62"/>
  <c r="D2" i="62"/>
  <c r="D4" i="61"/>
  <c r="D3" i="61"/>
  <c r="D2" i="61"/>
  <c r="D8" i="60"/>
  <c r="D7" i="60"/>
  <c r="D6" i="60"/>
  <c r="D5" i="60"/>
  <c r="D4" i="60"/>
  <c r="D3" i="60"/>
  <c r="D2" i="60"/>
  <c r="D4" i="59"/>
  <c r="D3" i="59"/>
  <c r="D2" i="59"/>
  <c r="G2" i="59" s="1"/>
  <c r="H2" i="59" s="1"/>
  <c r="J2" i="59" s="1"/>
  <c r="L2" i="59" s="1"/>
  <c r="D166" i="1" s="1"/>
  <c r="D4" i="58"/>
  <c r="D3" i="58"/>
  <c r="D2" i="58"/>
  <c r="D4" i="57"/>
  <c r="D3" i="57"/>
  <c r="D13" i="56"/>
  <c r="D12" i="56"/>
  <c r="D11" i="56"/>
  <c r="D10" i="56"/>
  <c r="D9" i="56"/>
  <c r="D8" i="56"/>
  <c r="D7" i="56"/>
  <c r="D6" i="56"/>
  <c r="D5" i="56"/>
  <c r="D4" i="56"/>
  <c r="D3" i="56"/>
  <c r="D2" i="56"/>
  <c r="D7" i="55"/>
  <c r="D6" i="55"/>
  <c r="D5" i="55"/>
  <c r="D4" i="55"/>
  <c r="D3" i="55"/>
  <c r="D2" i="55"/>
  <c r="D13" i="54"/>
  <c r="D12" i="54"/>
  <c r="D11" i="54"/>
  <c r="D10" i="54"/>
  <c r="D9" i="54"/>
  <c r="D8" i="54"/>
  <c r="D7" i="54"/>
  <c r="D6" i="54"/>
  <c r="D5" i="54"/>
  <c r="D4" i="54"/>
  <c r="D3" i="54"/>
  <c r="D2" i="54"/>
  <c r="D10" i="53"/>
  <c r="D9" i="53"/>
  <c r="D8" i="53"/>
  <c r="D7" i="53"/>
  <c r="D6" i="53"/>
  <c r="D5" i="53"/>
  <c r="D4" i="53"/>
  <c r="D3" i="53"/>
  <c r="D2" i="53"/>
  <c r="D4" i="52"/>
  <c r="D3" i="52"/>
  <c r="D2" i="52"/>
  <c r="D5" i="51"/>
  <c r="D4" i="51"/>
  <c r="D3" i="51"/>
  <c r="D2" i="51"/>
  <c r="D7" i="50"/>
  <c r="D6" i="50"/>
  <c r="D5" i="50"/>
  <c r="D4" i="50"/>
  <c r="D3" i="50"/>
  <c r="D2" i="50"/>
  <c r="D8" i="49"/>
  <c r="D7" i="49"/>
  <c r="D5" i="49"/>
  <c r="D2" i="49"/>
  <c r="D6" i="48"/>
  <c r="D5" i="48"/>
  <c r="D4" i="48"/>
  <c r="D3" i="48"/>
  <c r="D2" i="48"/>
  <c r="D3" i="47"/>
  <c r="D2" i="47"/>
  <c r="D3" i="46"/>
  <c r="D2" i="46"/>
  <c r="D11" i="45"/>
  <c r="D10" i="45"/>
  <c r="D9" i="45"/>
  <c r="D8" i="45"/>
  <c r="D7" i="45"/>
  <c r="D6" i="45"/>
  <c r="D5" i="45"/>
  <c r="D4" i="45"/>
  <c r="D3" i="45"/>
  <c r="D2" i="45"/>
  <c r="D11" i="44"/>
  <c r="D10" i="44"/>
  <c r="D9" i="44"/>
  <c r="D8" i="44"/>
  <c r="D7" i="44"/>
  <c r="D6" i="44"/>
  <c r="D5" i="44"/>
  <c r="D4" i="44"/>
  <c r="D3" i="44"/>
  <c r="D2" i="44"/>
  <c r="D7" i="43"/>
  <c r="D6" i="43"/>
  <c r="D5" i="43"/>
  <c r="D4" i="43"/>
  <c r="D3" i="43"/>
  <c r="D2" i="43"/>
  <c r="D7" i="42"/>
  <c r="D6" i="42"/>
  <c r="D5" i="42"/>
  <c r="D4" i="42"/>
  <c r="D3" i="42"/>
  <c r="D2" i="42"/>
  <c r="D9" i="41"/>
  <c r="D7" i="41"/>
  <c r="D6" i="41"/>
  <c r="D5" i="41"/>
  <c r="D4" i="41"/>
  <c r="D3" i="41"/>
  <c r="D2" i="41"/>
  <c r="D6" i="40"/>
  <c r="D5" i="40"/>
  <c r="D4" i="40"/>
  <c r="D4" i="39"/>
  <c r="D3" i="39"/>
  <c r="D2" i="39"/>
  <c r="D6" i="38"/>
  <c r="D4" i="38"/>
  <c r="D3" i="38"/>
  <c r="D2" i="38"/>
  <c r="D3" i="37"/>
  <c r="D5" i="36"/>
  <c r="D3" i="36"/>
  <c r="D3" i="35"/>
  <c r="D21" i="34"/>
  <c r="D20" i="34"/>
  <c r="D19" i="34"/>
  <c r="D18" i="34"/>
  <c r="D17" i="34"/>
  <c r="D16" i="34"/>
  <c r="D14" i="34"/>
  <c r="D13" i="34"/>
  <c r="D12" i="34"/>
  <c r="D11" i="34"/>
  <c r="D10" i="34"/>
  <c r="D9" i="34"/>
  <c r="D8" i="34"/>
  <c r="D7" i="34"/>
  <c r="D6" i="34"/>
  <c r="D5" i="34"/>
  <c r="D4" i="34"/>
  <c r="D3" i="34"/>
  <c r="D2" i="34"/>
  <c r="D7" i="33"/>
  <c r="D6" i="33"/>
  <c r="D5" i="33"/>
  <c r="D4" i="33"/>
  <c r="D3" i="33"/>
  <c r="D2" i="33"/>
  <c r="D8" i="32"/>
  <c r="D6" i="32"/>
  <c r="D5" i="32"/>
  <c r="D4" i="32"/>
  <c r="D3" i="32"/>
  <c r="D2" i="32"/>
  <c r="D15" i="31"/>
  <c r="D13" i="31"/>
  <c r="D12" i="31"/>
  <c r="D11" i="31"/>
  <c r="D10" i="31"/>
  <c r="D9" i="31"/>
  <c r="D8" i="31"/>
  <c r="D7" i="31"/>
  <c r="D6" i="31"/>
  <c r="D5" i="31"/>
  <c r="D4" i="31"/>
  <c r="D3" i="31"/>
  <c r="D2" i="31"/>
  <c r="D8" i="30"/>
  <c r="D7" i="30"/>
  <c r="D6" i="30"/>
  <c r="D5" i="30"/>
  <c r="D4" i="30"/>
  <c r="D3" i="30"/>
  <c r="D2" i="30"/>
  <c r="D5" i="29"/>
  <c r="D4" i="29"/>
  <c r="D3" i="29"/>
  <c r="D2" i="29"/>
  <c r="D7" i="28"/>
  <c r="D6" i="28"/>
  <c r="D5" i="28"/>
  <c r="D4" i="28"/>
  <c r="D3" i="28"/>
  <c r="D2" i="28"/>
  <c r="D9" i="27"/>
  <c r="D8" i="27"/>
  <c r="D7" i="27"/>
  <c r="D6" i="27"/>
  <c r="D5" i="27"/>
  <c r="D4" i="27"/>
  <c r="D3" i="27"/>
  <c r="D2" i="27"/>
  <c r="D4" i="26"/>
  <c r="D3" i="26"/>
  <c r="D2" i="26"/>
  <c r="D18" i="25"/>
  <c r="D17" i="25"/>
  <c r="D16" i="25"/>
  <c r="D15" i="25"/>
  <c r="D14" i="25"/>
  <c r="D13" i="25"/>
  <c r="D12" i="25"/>
  <c r="D11" i="25"/>
  <c r="D10" i="25"/>
  <c r="D9" i="25"/>
  <c r="D8" i="25"/>
  <c r="D7" i="25"/>
  <c r="D6" i="25"/>
  <c r="D5" i="25"/>
  <c r="D4" i="25"/>
  <c r="D3" i="25"/>
  <c r="D2" i="25"/>
  <c r="D11" i="24"/>
  <c r="D10" i="24"/>
  <c r="D9" i="24"/>
  <c r="D8" i="24"/>
  <c r="D7" i="24"/>
  <c r="D6" i="24"/>
  <c r="D5" i="24"/>
  <c r="D4" i="24"/>
  <c r="D3" i="24"/>
  <c r="D2" i="24"/>
  <c r="D10" i="23"/>
  <c r="D9" i="23"/>
  <c r="D8" i="23"/>
  <c r="D7" i="23"/>
  <c r="D6" i="23"/>
  <c r="D5" i="23"/>
  <c r="D4" i="23"/>
  <c r="D3" i="23"/>
  <c r="D2" i="23"/>
  <c r="D10" i="22"/>
  <c r="D9" i="22"/>
  <c r="D8" i="22"/>
  <c r="D7" i="22"/>
  <c r="D6" i="22"/>
  <c r="D5" i="22"/>
  <c r="D4" i="22"/>
  <c r="D3" i="22"/>
  <c r="D2" i="22"/>
  <c r="D13" i="21"/>
  <c r="D12" i="21"/>
  <c r="D11" i="21"/>
  <c r="D10" i="21"/>
  <c r="D9" i="21"/>
  <c r="D8" i="21"/>
  <c r="D7" i="21"/>
  <c r="D6" i="21"/>
  <c r="D5" i="21"/>
  <c r="D4" i="21"/>
  <c r="D3" i="21"/>
  <c r="D2" i="21"/>
  <c r="D13" i="20"/>
  <c r="D12" i="20"/>
  <c r="D11" i="20"/>
  <c r="D10" i="20"/>
  <c r="D9" i="20"/>
  <c r="D8" i="20"/>
  <c r="D7" i="20"/>
  <c r="D6" i="20"/>
  <c r="D5" i="20"/>
  <c r="D4" i="20"/>
  <c r="D3" i="20"/>
  <c r="D2" i="20"/>
  <c r="D7" i="19"/>
  <c r="D6" i="19"/>
  <c r="D5" i="19"/>
  <c r="D4" i="19"/>
  <c r="D3" i="19"/>
  <c r="D2" i="19"/>
  <c r="D7" i="18"/>
  <c r="D6" i="18"/>
  <c r="D5" i="18"/>
  <c r="D4" i="18"/>
  <c r="D3" i="18"/>
  <c r="D2" i="18"/>
  <c r="D9" i="17"/>
  <c r="D8" i="17"/>
  <c r="D7" i="17"/>
  <c r="D6" i="17"/>
  <c r="D5" i="17"/>
  <c r="D4" i="17"/>
  <c r="D3" i="17"/>
  <c r="D2" i="17"/>
  <c r="D4" i="16"/>
  <c r="D3" i="16"/>
  <c r="D2" i="16"/>
  <c r="D8" i="15"/>
  <c r="D7" i="15"/>
  <c r="D6" i="15"/>
  <c r="D5" i="15"/>
  <c r="D4" i="15"/>
  <c r="D3" i="15"/>
  <c r="D2" i="15"/>
  <c r="D7" i="14"/>
  <c r="D6" i="14"/>
  <c r="D5" i="14"/>
  <c r="D4" i="14"/>
  <c r="D3" i="14"/>
  <c r="D2" i="14"/>
  <c r="D7" i="13"/>
  <c r="D6" i="13"/>
  <c r="D5" i="13"/>
  <c r="D4" i="13"/>
  <c r="D3" i="13"/>
  <c r="D2" i="13"/>
  <c r="D9" i="12"/>
  <c r="D7" i="12"/>
  <c r="D6" i="12"/>
  <c r="D5" i="12"/>
  <c r="D3" i="12"/>
  <c r="D5" i="11"/>
  <c r="D4" i="11"/>
  <c r="D3" i="11"/>
  <c r="D2" i="11"/>
  <c r="D11" i="10"/>
  <c r="D10" i="10"/>
  <c r="D9" i="10"/>
  <c r="D8" i="10"/>
  <c r="D7" i="10"/>
  <c r="D6" i="10"/>
  <c r="D5" i="10"/>
  <c r="D4" i="10"/>
  <c r="D3" i="10"/>
  <c r="D2" i="10"/>
  <c r="D6" i="9"/>
  <c r="D5" i="9"/>
  <c r="D4" i="9"/>
  <c r="D3" i="9"/>
  <c r="D2" i="9"/>
  <c r="D11" i="8"/>
  <c r="D10" i="8"/>
  <c r="D9" i="8"/>
  <c r="D7" i="8"/>
  <c r="D6" i="8"/>
  <c r="D5" i="8"/>
  <c r="D4" i="8"/>
  <c r="D3" i="8"/>
  <c r="D7" i="7"/>
  <c r="D6" i="7"/>
  <c r="D5" i="7"/>
  <c r="D4" i="7"/>
  <c r="D3" i="7"/>
  <c r="D5" i="6"/>
  <c r="D4" i="6"/>
  <c r="D3" i="6"/>
  <c r="D2" i="6"/>
  <c r="D8" i="5"/>
  <c r="D7" i="5"/>
  <c r="D6" i="5"/>
  <c r="D5" i="5"/>
  <c r="D4" i="5"/>
  <c r="D3" i="5"/>
  <c r="D2" i="5"/>
  <c r="D10" i="4"/>
  <c r="D9" i="4"/>
  <c r="D8" i="4"/>
  <c r="D7" i="4"/>
  <c r="D6" i="4"/>
  <c r="D5" i="4"/>
  <c r="D4" i="4"/>
  <c r="D3" i="4"/>
  <c r="D2" i="4"/>
  <c r="D10" i="3"/>
  <c r="D9" i="3"/>
  <c r="D8" i="3"/>
  <c r="D7" i="3"/>
  <c r="D6" i="3"/>
  <c r="D5" i="3"/>
  <c r="D4" i="3"/>
  <c r="D3" i="3"/>
  <c r="D2" i="3"/>
  <c r="G2" i="18" l="1"/>
  <c r="H2" i="18" s="1"/>
  <c r="J2" i="18" s="1"/>
  <c r="L2" i="18" s="1"/>
  <c r="G2" i="47"/>
  <c r="H2" i="47" s="1"/>
  <c r="J2" i="47" s="1"/>
  <c r="L2" i="47" s="1"/>
  <c r="G2" i="61"/>
  <c r="H2" i="61" s="1"/>
  <c r="J2" i="61" s="1"/>
  <c r="L2" i="61" s="1"/>
  <c r="G2" i="86"/>
  <c r="H2" i="86" s="1"/>
  <c r="J2" i="86" s="1"/>
  <c r="L2" i="86" s="1"/>
  <c r="D183" i="1" s="1"/>
  <c r="G2" i="106"/>
  <c r="H2" i="106" s="1"/>
  <c r="J2" i="106" s="1"/>
  <c r="L2" i="106" s="1"/>
  <c r="D167" i="1" s="1"/>
  <c r="D4" i="104" s="1"/>
  <c r="G2" i="75"/>
  <c r="H2" i="75" s="1"/>
  <c r="J2" i="75" s="1"/>
  <c r="L2" i="75" s="1"/>
  <c r="G2" i="29"/>
  <c r="H2" i="29" s="1"/>
  <c r="J2" i="29" s="1"/>
  <c r="L2" i="29" s="1"/>
  <c r="G2" i="64"/>
  <c r="H2" i="64" s="1"/>
  <c r="J2" i="64" s="1"/>
  <c r="L2" i="64" s="1"/>
  <c r="G2" i="132"/>
  <c r="H2" i="132" s="1"/>
  <c r="J2" i="132" s="1"/>
  <c r="L2" i="132" s="1"/>
  <c r="G2" i="50"/>
  <c r="H2" i="50" s="1"/>
  <c r="J2" i="50" s="1"/>
  <c r="L2" i="50" s="1"/>
  <c r="G2" i="17"/>
  <c r="H2" i="17" s="1"/>
  <c r="J2" i="17" s="1"/>
  <c r="L2" i="17" s="1"/>
  <c r="G2" i="27"/>
  <c r="H2" i="27" s="1"/>
  <c r="J2" i="27" s="1"/>
  <c r="L2" i="27" s="1"/>
  <c r="G2" i="73"/>
  <c r="H2" i="73" s="1"/>
  <c r="J2" i="73" s="1"/>
  <c r="L2" i="73" s="1"/>
  <c r="G2" i="76"/>
  <c r="H2" i="76" s="1"/>
  <c r="J2" i="76" s="1"/>
  <c r="L2" i="76" s="1"/>
  <c r="G2" i="28"/>
  <c r="H2" i="28" s="1"/>
  <c r="J2" i="28" s="1"/>
  <c r="L2" i="28" s="1"/>
  <c r="G2" i="33"/>
  <c r="H2" i="33" s="1"/>
  <c r="J2" i="33" s="1"/>
  <c r="L2" i="33" s="1"/>
  <c r="G2" i="9"/>
  <c r="H2" i="9" s="1"/>
  <c r="J2" i="9" s="1"/>
  <c r="L2" i="9" s="1"/>
  <c r="G2" i="51"/>
  <c r="H2" i="51" s="1"/>
  <c r="J2" i="51" s="1"/>
  <c r="L2" i="51" s="1"/>
  <c r="G2" i="117"/>
  <c r="H2" i="117" s="1"/>
  <c r="J2" i="117" s="1"/>
  <c r="L2" i="117" s="1"/>
  <c r="G2" i="10"/>
  <c r="H2" i="10" s="1"/>
  <c r="J2" i="10" s="1"/>
  <c r="L2" i="10" s="1"/>
  <c r="G2" i="58"/>
  <c r="H2" i="58" s="1"/>
  <c r="J2" i="58" s="1"/>
  <c r="L2" i="58" s="1"/>
  <c r="D69" i="1" s="1"/>
  <c r="G2" i="6"/>
  <c r="H2" i="6" s="1"/>
  <c r="J2" i="6" s="1"/>
  <c r="L2" i="6" s="1"/>
  <c r="G2" i="16"/>
  <c r="H2" i="16" s="1"/>
  <c r="J2" i="16" s="1"/>
  <c r="L2" i="16" s="1"/>
  <c r="G2" i="40"/>
  <c r="H2" i="40" s="1"/>
  <c r="J2" i="40" s="1"/>
  <c r="L2" i="40" s="1"/>
  <c r="G2" i="48"/>
  <c r="H2" i="48" s="1"/>
  <c r="J2" i="48" s="1"/>
  <c r="L2" i="48" s="1"/>
  <c r="G2" i="72"/>
  <c r="H2" i="72" s="1"/>
  <c r="J2" i="72" s="1"/>
  <c r="L2" i="72" s="1"/>
  <c r="G2" i="88"/>
  <c r="H2" i="88" s="1"/>
  <c r="J2" i="88" s="1"/>
  <c r="L2" i="88" s="1"/>
  <c r="G2" i="122"/>
  <c r="H2" i="122" s="1"/>
  <c r="J2" i="122" s="1"/>
  <c r="L2" i="122" s="1"/>
  <c r="D190" i="1" s="1"/>
  <c r="G2" i="53"/>
  <c r="H2" i="53" s="1"/>
  <c r="J2" i="53" s="1"/>
  <c r="L2" i="53" s="1"/>
  <c r="G2" i="119"/>
  <c r="H2" i="119" s="1"/>
  <c r="J2" i="119" s="1"/>
  <c r="L2" i="119" s="1"/>
  <c r="G2" i="129"/>
  <c r="H2" i="129" s="1"/>
  <c r="J2" i="129" s="1"/>
  <c r="L2" i="129" s="1"/>
  <c r="G2" i="20"/>
  <c r="H2" i="20" s="1"/>
  <c r="J2" i="20" s="1"/>
  <c r="L2" i="20" s="1"/>
  <c r="G2" i="56"/>
  <c r="H2" i="56" s="1"/>
  <c r="J2" i="56" s="1"/>
  <c r="L2" i="56" s="1"/>
  <c r="G2" i="69"/>
  <c r="H2" i="69" s="1"/>
  <c r="J2" i="69" s="1"/>
  <c r="L2" i="69" s="1"/>
  <c r="G2" i="74"/>
  <c r="H2" i="74" s="1"/>
  <c r="J2" i="74" s="1"/>
  <c r="L2" i="74" s="1"/>
  <c r="G2" i="77"/>
  <c r="H2" i="77" s="1"/>
  <c r="J2" i="77" s="1"/>
  <c r="L2" i="77" s="1"/>
  <c r="D43" i="1" s="1"/>
  <c r="G2" i="121"/>
  <c r="H2" i="121" s="1"/>
  <c r="J2" i="121" s="1"/>
  <c r="L2" i="121" s="1"/>
  <c r="G2" i="3"/>
  <c r="H2" i="3" s="1"/>
  <c r="J2" i="3" s="1"/>
  <c r="L2" i="3" s="1"/>
  <c r="G2" i="65"/>
  <c r="H2" i="65" s="1"/>
  <c r="J2" i="65" s="1"/>
  <c r="L2" i="65" s="1"/>
  <c r="G2" i="107"/>
  <c r="H2" i="107" s="1"/>
  <c r="J2" i="107" s="1"/>
  <c r="L2" i="107" s="1"/>
  <c r="D151" i="1" s="1"/>
  <c r="G2" i="128"/>
  <c r="H2" i="128" s="1"/>
  <c r="J2" i="128" s="1"/>
  <c r="L2" i="128" s="1"/>
  <c r="G2" i="131"/>
  <c r="H2" i="131" s="1"/>
  <c r="J2" i="131" s="1"/>
  <c r="L2" i="131" s="1"/>
  <c r="G2" i="133"/>
  <c r="H2" i="133" s="1"/>
  <c r="J2" i="133" s="1"/>
  <c r="L2" i="133" s="1"/>
  <c r="G2" i="134"/>
  <c r="H2" i="134" s="1"/>
  <c r="J2" i="134" s="1"/>
  <c r="L2" i="134" s="1"/>
  <c r="G2" i="4"/>
  <c r="H2" i="4" s="1"/>
  <c r="J2" i="4" s="1"/>
  <c r="L2" i="4" s="1"/>
  <c r="G2" i="63"/>
  <c r="H2" i="63" s="1"/>
  <c r="J2" i="63" s="1"/>
  <c r="L2" i="63" s="1"/>
  <c r="G2" i="92"/>
  <c r="H2" i="92" s="1"/>
  <c r="J2" i="92" s="1"/>
  <c r="L2" i="92" s="1"/>
  <c r="D165" i="1" s="1"/>
  <c r="D2" i="87" s="1"/>
  <c r="G2" i="87" s="1"/>
  <c r="H2" i="87" s="1"/>
  <c r="J2" i="87" s="1"/>
  <c r="L2" i="87" s="1"/>
  <c r="G2" i="105"/>
  <c r="H2" i="105" s="1"/>
  <c r="J2" i="105" s="1"/>
  <c r="L2" i="105" s="1"/>
  <c r="D168" i="1" s="1"/>
  <c r="G2" i="115"/>
  <c r="H2" i="115" s="1"/>
  <c r="J2" i="115" s="1"/>
  <c r="L2" i="115" s="1"/>
  <c r="G2" i="118"/>
  <c r="H2" i="118" s="1"/>
  <c r="J2" i="118" s="1"/>
  <c r="L2" i="118" s="1"/>
  <c r="G2" i="125"/>
  <c r="H2" i="125" s="1"/>
  <c r="J2" i="125" s="1"/>
  <c r="L2" i="125" s="1"/>
  <c r="G2" i="13"/>
  <c r="H2" i="13" s="1"/>
  <c r="J2" i="13" s="1"/>
  <c r="L2" i="13" s="1"/>
  <c r="G2" i="15"/>
  <c r="H2" i="15" s="1"/>
  <c r="J2" i="15" s="1"/>
  <c r="L2" i="15" s="1"/>
  <c r="G2" i="25"/>
  <c r="H2" i="25" s="1"/>
  <c r="J2" i="25" s="1"/>
  <c r="L2" i="25" s="1"/>
  <c r="G2" i="43"/>
  <c r="H2" i="43" s="1"/>
  <c r="J2" i="43" s="1"/>
  <c r="L2" i="43" s="1"/>
  <c r="G2" i="123"/>
  <c r="H2" i="123" s="1"/>
  <c r="J2" i="123" s="1"/>
  <c r="L2" i="123" s="1"/>
  <c r="G2" i="34"/>
  <c r="H2" i="34" s="1"/>
  <c r="J2" i="34" s="1"/>
  <c r="L2" i="34" s="1"/>
  <c r="G2" i="68"/>
  <c r="H2" i="68" s="1"/>
  <c r="J2" i="68" s="1"/>
  <c r="L2" i="68" s="1"/>
  <c r="G2" i="71"/>
  <c r="H2" i="71" s="1"/>
  <c r="J2" i="71" s="1"/>
  <c r="L2" i="71" s="1"/>
  <c r="G2" i="80"/>
  <c r="H2" i="80" s="1"/>
  <c r="J2" i="80" s="1"/>
  <c r="L2" i="80" s="1"/>
  <c r="D172" i="1" s="1"/>
  <c r="G2" i="91"/>
  <c r="H2" i="91" s="1"/>
  <c r="J2" i="91" s="1"/>
  <c r="L2" i="91" s="1"/>
  <c r="G2" i="120"/>
  <c r="H2" i="120" s="1"/>
  <c r="J2" i="120" s="1"/>
  <c r="L2" i="120" s="1"/>
  <c r="G2" i="137"/>
  <c r="H2" i="137" s="1"/>
  <c r="J2" i="137" s="1"/>
  <c r="L2" i="137" s="1"/>
  <c r="G2" i="19"/>
  <c r="H2" i="19" s="1"/>
  <c r="J2" i="19" s="1"/>
  <c r="L2" i="19" s="1"/>
  <c r="G2" i="46"/>
  <c r="H2" i="46" s="1"/>
  <c r="J2" i="46" s="1"/>
  <c r="L2" i="46" s="1"/>
  <c r="D131" i="1" s="1"/>
  <c r="G2" i="52"/>
  <c r="H2" i="52" s="1"/>
  <c r="J2" i="52" s="1"/>
  <c r="L2" i="52" s="1"/>
  <c r="G2" i="54"/>
  <c r="H2" i="54" s="1"/>
  <c r="J2" i="54" s="1"/>
  <c r="L2" i="54" s="1"/>
  <c r="G2" i="55"/>
  <c r="H2" i="55" s="1"/>
  <c r="J2" i="55" s="1"/>
  <c r="L2" i="55" s="1"/>
  <c r="G2" i="90"/>
  <c r="H2" i="90" s="1"/>
  <c r="J2" i="90" s="1"/>
  <c r="L2" i="90" s="1"/>
  <c r="G2" i="11"/>
  <c r="H2" i="11" s="1"/>
  <c r="J2" i="11" s="1"/>
  <c r="L2" i="11" s="1"/>
  <c r="D56" i="1" s="1"/>
  <c r="G2" i="24"/>
  <c r="H2" i="24" s="1"/>
  <c r="J2" i="24" s="1"/>
  <c r="L2" i="24" s="1"/>
  <c r="G2" i="62"/>
  <c r="H2" i="62" s="1"/>
  <c r="J2" i="62" s="1"/>
  <c r="L2" i="62" s="1"/>
  <c r="G2" i="66"/>
  <c r="H2" i="66" s="1"/>
  <c r="J2" i="66" s="1"/>
  <c r="L2" i="66" s="1"/>
  <c r="G2" i="124"/>
  <c r="H2" i="124" s="1"/>
  <c r="J2" i="124" s="1"/>
  <c r="L2" i="124" s="1"/>
  <c r="D191" i="1" s="1"/>
  <c r="G2" i="23"/>
  <c r="H2" i="23" s="1"/>
  <c r="J2" i="23" s="1"/>
  <c r="L2" i="23" s="1"/>
  <c r="G2" i="30"/>
  <c r="H2" i="30" s="1"/>
  <c r="J2" i="30" s="1"/>
  <c r="L2" i="30" s="1"/>
  <c r="G2" i="42"/>
  <c r="H2" i="42" s="1"/>
  <c r="J2" i="42" s="1"/>
  <c r="L2" i="42" s="1"/>
  <c r="G2" i="60"/>
  <c r="H2" i="60" s="1"/>
  <c r="J2" i="60" s="1"/>
  <c r="L2" i="60" s="1"/>
  <c r="G2" i="89"/>
  <c r="H2" i="89" s="1"/>
  <c r="J2" i="89" s="1"/>
  <c r="L2" i="89" s="1"/>
  <c r="G2" i="93"/>
  <c r="H2" i="93" s="1"/>
  <c r="J2" i="93" s="1"/>
  <c r="L2" i="93" s="1"/>
  <c r="G2" i="116"/>
  <c r="H2" i="116" s="1"/>
  <c r="J2" i="116" s="1"/>
  <c r="L2" i="116" s="1"/>
  <c r="G2" i="135"/>
  <c r="H2" i="135" s="1"/>
  <c r="J2" i="135" s="1"/>
  <c r="L2" i="135" s="1"/>
  <c r="G2" i="14"/>
  <c r="H2" i="14" s="1"/>
  <c r="J2" i="14" s="1"/>
  <c r="L2" i="14" s="1"/>
  <c r="G2" i="26"/>
  <c r="H2" i="26" s="1"/>
  <c r="J2" i="26" s="1"/>
  <c r="L2" i="26" s="1"/>
  <c r="G2" i="70"/>
  <c r="H2" i="70" s="1"/>
  <c r="J2" i="70" s="1"/>
  <c r="L2" i="70" s="1"/>
  <c r="G2" i="82"/>
  <c r="H2" i="82" s="1"/>
  <c r="J2" i="82" s="1"/>
  <c r="L2" i="82" s="1"/>
  <c r="G2" i="84"/>
  <c r="H2" i="84" s="1"/>
  <c r="J2" i="84" s="1"/>
  <c r="L2" i="84" s="1"/>
  <c r="G2" i="114"/>
  <c r="H2" i="114" s="1"/>
  <c r="J2" i="114" s="1"/>
  <c r="L2" i="114" s="1"/>
  <c r="G2" i="130"/>
  <c r="H2" i="130" s="1"/>
  <c r="J2" i="130" s="1"/>
  <c r="L2" i="130" s="1"/>
  <c r="D2" i="111"/>
  <c r="D2" i="96"/>
  <c r="D2" i="94"/>
  <c r="D2" i="112"/>
  <c r="D2" i="108"/>
  <c r="D2" i="109"/>
  <c r="D2" i="110"/>
  <c r="D2" i="95"/>
  <c r="D2" i="113"/>
  <c r="G2" i="113" s="1"/>
  <c r="H2" i="113" s="1"/>
  <c r="J2" i="113" s="1"/>
  <c r="L2" i="113" s="1"/>
  <c r="D2" i="57"/>
  <c r="G2" i="57" s="1"/>
  <c r="H2" i="57" s="1"/>
  <c r="J2" i="57" s="1"/>
  <c r="L2" i="57" s="1"/>
  <c r="D2" i="12"/>
  <c r="D2" i="35"/>
  <c r="D2" i="36"/>
  <c r="D2" i="37"/>
  <c r="G2" i="37" s="1"/>
  <c r="H2" i="37" s="1"/>
  <c r="J2" i="37" s="1"/>
  <c r="L2" i="37" s="1"/>
  <c r="D2" i="78"/>
  <c r="D3" i="110"/>
  <c r="D3" i="95"/>
  <c r="D3" i="111"/>
  <c r="D4" i="49"/>
  <c r="D7" i="32"/>
  <c r="G2" i="32" s="1"/>
  <c r="H2" i="32" s="1"/>
  <c r="J2" i="32" s="1"/>
  <c r="L2" i="32" s="1"/>
  <c r="D3" i="103"/>
  <c r="D3" i="102"/>
  <c r="D2" i="81"/>
  <c r="D2" i="83"/>
  <c r="D2" i="85"/>
  <c r="D3" i="112"/>
  <c r="D4" i="94"/>
  <c r="D4" i="81"/>
  <c r="D17" i="127"/>
  <c r="G2" i="127" s="1"/>
  <c r="H2" i="127" s="1"/>
  <c r="J2" i="127" s="1"/>
  <c r="L2" i="127" s="1"/>
  <c r="D4" i="100"/>
  <c r="D5" i="83"/>
  <c r="D11" i="22"/>
  <c r="G2" i="22" s="1"/>
  <c r="H2" i="22" s="1"/>
  <c r="J2" i="22" s="1"/>
  <c r="L2" i="22" s="1"/>
  <c r="D9" i="5"/>
  <c r="G2" i="5" s="1"/>
  <c r="H2" i="5" s="1"/>
  <c r="J2" i="5" s="1"/>
  <c r="L2" i="5" s="1"/>
  <c r="D7" i="96"/>
  <c r="D4" i="85"/>
  <c r="D4" i="78"/>
  <c r="D14" i="21"/>
  <c r="G2" i="21" s="1"/>
  <c r="H2" i="21" s="1"/>
  <c r="J2" i="21" s="1"/>
  <c r="L2" i="21" s="1"/>
  <c r="D12" i="8"/>
  <c r="D4" i="35"/>
  <c r="D8" i="108"/>
  <c r="D8" i="109"/>
  <c r="D6" i="49"/>
  <c r="D5" i="38"/>
  <c r="G2" i="38" s="1"/>
  <c r="H2" i="38" s="1"/>
  <c r="J2" i="38" s="1"/>
  <c r="L2" i="38" s="1"/>
  <c r="D5" i="98"/>
  <c r="D4" i="97"/>
  <c r="D8" i="7"/>
  <c r="D14" i="31"/>
  <c r="G2" i="31" s="1"/>
  <c r="H2" i="31" s="1"/>
  <c r="J2" i="31" s="1"/>
  <c r="L2" i="31" s="1"/>
  <c r="D8" i="8"/>
  <c r="D5" i="39"/>
  <c r="G2" i="39" s="1"/>
  <c r="H2" i="39" s="1"/>
  <c r="J2" i="39" s="1"/>
  <c r="L2" i="39" s="1"/>
  <c r="D4" i="36"/>
  <c r="D3" i="94"/>
  <c r="D4" i="112"/>
  <c r="D2" i="104"/>
  <c r="G2" i="104" s="1"/>
  <c r="H2" i="104" s="1"/>
  <c r="J2" i="104" s="1"/>
  <c r="L2" i="104" s="1"/>
  <c r="D2" i="102"/>
  <c r="G2" i="102" s="1"/>
  <c r="H2" i="102" s="1"/>
  <c r="J2" i="102" s="1"/>
  <c r="L2" i="102" s="1"/>
  <c r="D2" i="103"/>
  <c r="G2" i="103" s="1"/>
  <c r="H2" i="103" s="1"/>
  <c r="J2" i="103" s="1"/>
  <c r="L2" i="103" s="1"/>
  <c r="D2" i="101"/>
  <c r="G2" i="101" s="1"/>
  <c r="H2" i="101" s="1"/>
  <c r="J2" i="101" s="1"/>
  <c r="L2" i="101" s="1"/>
  <c r="D3" i="136"/>
  <c r="G2" i="136" s="1"/>
  <c r="H2" i="136" s="1"/>
  <c r="J2" i="136" s="1"/>
  <c r="L2" i="136" s="1"/>
  <c r="D4" i="12"/>
  <c r="D2" i="7"/>
  <c r="G2" i="7" s="1"/>
  <c r="H2" i="7" s="1"/>
  <c r="J2" i="7" s="1"/>
  <c r="L2" i="7" s="1"/>
  <c r="D3" i="99"/>
  <c r="G2" i="99" s="1"/>
  <c r="H2" i="99" s="1"/>
  <c r="J2" i="99" s="1"/>
  <c r="L2" i="99" s="1"/>
  <c r="D12" i="45"/>
  <c r="G2" i="45" s="1"/>
  <c r="H2" i="45" s="1"/>
  <c r="J2" i="45" s="1"/>
  <c r="L2" i="45" s="1"/>
  <c r="D3" i="100"/>
  <c r="D8" i="79"/>
  <c r="G2" i="79" s="1"/>
  <c r="H2" i="79" s="1"/>
  <c r="J2" i="79" s="1"/>
  <c r="L2" i="79" s="1"/>
  <c r="D12" i="44"/>
  <c r="G2" i="44" s="1"/>
  <c r="H2" i="44" s="1"/>
  <c r="J2" i="44" s="1"/>
  <c r="L2" i="44" s="1"/>
  <c r="D8" i="41"/>
  <c r="G2" i="41" s="1"/>
  <c r="H2" i="41" s="1"/>
  <c r="J2" i="41" s="1"/>
  <c r="L2" i="41" s="1"/>
  <c r="D2" i="8"/>
  <c r="D3" i="97"/>
  <c r="G2" i="97" s="1"/>
  <c r="H2" i="97" s="1"/>
  <c r="J2" i="97" s="1"/>
  <c r="L2" i="97" s="1"/>
  <c r="D3" i="98"/>
  <c r="G2" i="98" s="1"/>
  <c r="H2" i="98" s="1"/>
  <c r="J2" i="98" s="1"/>
  <c r="L2" i="98" s="1"/>
  <c r="D3" i="49"/>
  <c r="G2" i="100" l="1"/>
  <c r="H2" i="100" s="1"/>
  <c r="J2" i="100" s="1"/>
  <c r="L2" i="100" s="1"/>
  <c r="G2" i="85"/>
  <c r="H2" i="85" s="1"/>
  <c r="J2" i="85" s="1"/>
  <c r="L2" i="85" s="1"/>
  <c r="G2" i="83"/>
  <c r="H2" i="83" s="1"/>
  <c r="J2" i="83" s="1"/>
  <c r="L2" i="83" s="1"/>
  <c r="G2" i="81"/>
  <c r="H2" i="81" s="1"/>
  <c r="J2" i="81" s="1"/>
  <c r="L2" i="81" s="1"/>
  <c r="G2" i="49"/>
  <c r="H2" i="49" s="1"/>
  <c r="J2" i="49" s="1"/>
  <c r="L2" i="49" s="1"/>
  <c r="G2" i="12"/>
  <c r="H2" i="12" s="1"/>
  <c r="J2" i="12" s="1"/>
  <c r="L2" i="12" s="1"/>
  <c r="G2" i="8"/>
  <c r="H2" i="8" s="1"/>
  <c r="J2" i="8" s="1"/>
  <c r="L2" i="8" s="1"/>
  <c r="G2" i="95"/>
  <c r="H2" i="95" s="1"/>
  <c r="J2" i="95" s="1"/>
  <c r="L2" i="95" s="1"/>
  <c r="G2" i="110"/>
  <c r="H2" i="110" s="1"/>
  <c r="J2" i="110" s="1"/>
  <c r="L2" i="110" s="1"/>
  <c r="G2" i="109"/>
  <c r="H2" i="109" s="1"/>
  <c r="J2" i="109" s="1"/>
  <c r="L2" i="109" s="1"/>
  <c r="G2" i="108"/>
  <c r="H2" i="108" s="1"/>
  <c r="J2" i="108" s="1"/>
  <c r="L2" i="108" s="1"/>
  <c r="G2" i="78"/>
  <c r="H2" i="78" s="1"/>
  <c r="J2" i="78" s="1"/>
  <c r="L2" i="78" s="1"/>
  <c r="G2" i="112"/>
  <c r="H2" i="112" s="1"/>
  <c r="J2" i="112" s="1"/>
  <c r="L2" i="112" s="1"/>
  <c r="G2" i="94"/>
  <c r="H2" i="94" s="1"/>
  <c r="J2" i="94" s="1"/>
  <c r="L2" i="94" s="1"/>
  <c r="G2" i="36"/>
  <c r="H2" i="36" s="1"/>
  <c r="J2" i="36" s="1"/>
  <c r="L2" i="36" s="1"/>
  <c r="G2" i="96"/>
  <c r="H2" i="96" s="1"/>
  <c r="J2" i="96" s="1"/>
  <c r="L2" i="96" s="1"/>
  <c r="G2" i="35"/>
  <c r="H2" i="35" s="1"/>
  <c r="J2" i="35" s="1"/>
  <c r="L2" i="35" s="1"/>
  <c r="G2" i="111"/>
  <c r="H2" i="111" s="1"/>
  <c r="J2" i="111" s="1"/>
  <c r="L2" i="111" s="1"/>
</calcChain>
</file>

<file path=xl/sharedStrings.xml><?xml version="1.0" encoding="utf-8"?>
<sst xmlns="http://schemas.openxmlformats.org/spreadsheetml/2006/main" count="7181" uniqueCount="955">
  <si>
    <t>PRODUCTO</t>
  </si>
  <si>
    <t>CANTIDAD</t>
  </si>
  <si>
    <t>UNIDAD</t>
  </si>
  <si>
    <t>PRECIO</t>
  </si>
  <si>
    <t>ACEITE</t>
  </si>
  <si>
    <t>CC</t>
  </si>
  <si>
    <t>x</t>
  </si>
  <si>
    <t>ACELGA</t>
  </si>
  <si>
    <t>AGUILA</t>
  </si>
  <si>
    <t>GR</t>
  </si>
  <si>
    <t>X</t>
  </si>
  <si>
    <t>AJI ROJO</t>
  </si>
  <si>
    <t>AJI VERDE</t>
  </si>
  <si>
    <t>AJO</t>
  </si>
  <si>
    <t>ALBAHACA</t>
  </si>
  <si>
    <t>ALMENDRAS</t>
  </si>
  <si>
    <t>ALMIBAR</t>
  </si>
  <si>
    <t>actualizar x mes</t>
  </si>
  <si>
    <t>ALPINO</t>
  </si>
  <si>
    <t>ANIZ ESTRELLADO</t>
  </si>
  <si>
    <t>ARANDANOS</t>
  </si>
  <si>
    <t>AVELLANAS</t>
  </si>
  <si>
    <t>AVENA</t>
  </si>
  <si>
    <t>AZAHAR FLEIBOR</t>
  </si>
  <si>
    <t>AZUCAR</t>
  </si>
  <si>
    <t>AZUCAR IMPALPABLE</t>
  </si>
  <si>
    <t>AZUCAR NEGRA</t>
  </si>
  <si>
    <t>AZUCAR RUBIA</t>
  </si>
  <si>
    <t>BAGUETTE</t>
  </si>
  <si>
    <t>BALLINA</t>
  </si>
  <si>
    <t>BALLINA COLOR</t>
  </si>
  <si>
    <t>BANANAS</t>
  </si>
  <si>
    <t>BANDEJA TELGOPOR 20X2</t>
  </si>
  <si>
    <t>BANDEJA TELGOPOR 24X2</t>
  </si>
  <si>
    <t>BANDEJA TELGOPOR 30X2</t>
  </si>
  <si>
    <t>BASE 10 CM</t>
  </si>
  <si>
    <t>BASE 12 CM</t>
  </si>
  <si>
    <t>BASE 16 CM</t>
  </si>
  <si>
    <t>BASE 12X12</t>
  </si>
  <si>
    <t>BASE 16X16</t>
  </si>
  <si>
    <t>BASE 20X20</t>
  </si>
  <si>
    <t>BAILYS</t>
  </si>
  <si>
    <t>BICARBONATO DE SODIO</t>
  </si>
  <si>
    <t>BLONDA 13 CM</t>
  </si>
  <si>
    <t>BOCONCHINO</t>
  </si>
  <si>
    <t>BON O BON</t>
  </si>
  <si>
    <t>gr</t>
  </si>
  <si>
    <t>BROCHETTE 30 CM</t>
  </si>
  <si>
    <t>BROCHETTE 15 CM</t>
  </si>
  <si>
    <t>BROCHETTE 20 CM</t>
  </si>
  <si>
    <t>BROCHETTE 25 CM</t>
  </si>
  <si>
    <t>BROWNIE</t>
  </si>
  <si>
    <t>RECETA X 3</t>
  </si>
  <si>
    <t>CACAO POLVO</t>
  </si>
  <si>
    <t>CAFE</t>
  </si>
  <si>
    <t>CALDOS</t>
  </si>
  <si>
    <t>UNIDADES</t>
  </si>
  <si>
    <t>CANELA</t>
  </si>
  <si>
    <t>CASANCREM</t>
  </si>
  <si>
    <t>CASTAÑAS</t>
  </si>
  <si>
    <t>CEBOLLA</t>
  </si>
  <si>
    <t>CEBOLLA MORADA</t>
  </si>
  <si>
    <t xml:space="preserve">CEREZA EN ALMIBAR </t>
  </si>
  <si>
    <t>CHAMPIGNON</t>
  </si>
  <si>
    <t>CHERRY</t>
  </si>
  <si>
    <t>CHOCLO</t>
  </si>
  <si>
    <t>LATA</t>
  </si>
  <si>
    <t>CHOCOLATE BARILOCHE</t>
  </si>
  <si>
    <t>CHOCOLINAS</t>
  </si>
  <si>
    <t>CIRUELAS</t>
  </si>
  <si>
    <t>CLAVITO DE OLOR</t>
  </si>
  <si>
    <t>CMC</t>
  </si>
  <si>
    <t>COCO</t>
  </si>
  <si>
    <t>COLORANTE PASTA</t>
  </si>
  <si>
    <t xml:space="preserve">COLORANTE POLVO DORADO </t>
  </si>
  <si>
    <t>CREMA LIQUIDA</t>
  </si>
  <si>
    <t>CREMA POLVO</t>
  </si>
  <si>
    <t>CREMA RICH CHOCOLATE</t>
  </si>
  <si>
    <t>CREMA RICH VAINILLA</t>
  </si>
  <si>
    <t>CREMON</t>
  </si>
  <si>
    <t>CRUMBLE</t>
  </si>
  <si>
    <t>CUCHARAS SHOTS</t>
  </si>
  <si>
    <t>CUCURUCHITOS</t>
  </si>
  <si>
    <t>DISCO FIBROFACIL 10 CM</t>
  </si>
  <si>
    <t>DISCO FIBROFACIL 12 CM</t>
  </si>
  <si>
    <t>DISCO FIBROFACIL 18 CM</t>
  </si>
  <si>
    <t>DISCO FIBROFACIL 20 CM</t>
  </si>
  <si>
    <t>DISCO FIBROFACIL 22 CM</t>
  </si>
  <si>
    <t>DISCO FIBROFACIL 24 CM</t>
  </si>
  <si>
    <t>DISCO FIBROFACIL 26 CM</t>
  </si>
  <si>
    <t>DISCO FIBROFACIL 28 CM</t>
  </si>
  <si>
    <t>DISCO FIBROFACIL 20X20</t>
  </si>
  <si>
    <t>DISCO FiBRIFACIL 30X30</t>
  </si>
  <si>
    <t>DULCE DE LECHE LIGHT</t>
  </si>
  <si>
    <t>DULCE DE LECHE</t>
  </si>
  <si>
    <t>DURAZNOS</t>
  </si>
  <si>
    <t>EDULCORANTE</t>
  </si>
  <si>
    <t>EMPANADAS</t>
  </si>
  <si>
    <t>ESENCIA</t>
  </si>
  <si>
    <t>ESPECIAS DULCES</t>
  </si>
  <si>
    <t>FRITOLIN</t>
  </si>
  <si>
    <t>FRUTILLAS</t>
  </si>
  <si>
    <t>FRUTOS ROJOS</t>
  </si>
  <si>
    <t xml:space="preserve">GEL DE BRILLO </t>
  </si>
  <si>
    <t>GELATINA</t>
  </si>
  <si>
    <t>gaby 340 50gr</t>
  </si>
  <si>
    <t>mayo</t>
  </si>
  <si>
    <t>GLUCOSA</t>
  </si>
  <si>
    <t>GOMA DE XANTANA</t>
  </si>
  <si>
    <t>GOMA EVA</t>
  </si>
  <si>
    <t>GRANAS MULTICOLOR</t>
  </si>
  <si>
    <t>GRASA</t>
  </si>
  <si>
    <t>GUINDAS</t>
  </si>
  <si>
    <t>HARINA 000</t>
  </si>
  <si>
    <t>HARINA</t>
  </si>
  <si>
    <t>HARINA DE ALMENDRAS COMUN</t>
  </si>
  <si>
    <t>HARINA DE ALMENDRAS MACARONS</t>
  </si>
  <si>
    <t>HARINA DE COCO</t>
  </si>
  <si>
    <t>HARINA DE LINO</t>
  </si>
  <si>
    <t>HUEVOS</t>
  </si>
  <si>
    <t>JAMON</t>
  </si>
  <si>
    <t>KIWI</t>
  </si>
  <si>
    <t>LECHE</t>
  </si>
  <si>
    <t>ML</t>
  </si>
  <si>
    <t>LECHE CONDENSADA</t>
  </si>
  <si>
    <t>LEDEVITE</t>
  </si>
  <si>
    <t>LEVADURA</t>
  </si>
  <si>
    <t>LICOR DE CAFE</t>
  </si>
  <si>
    <t>LIMON</t>
  </si>
  <si>
    <t>LOMO</t>
  </si>
  <si>
    <t>MACARONS POLVO</t>
  </si>
  <si>
    <t>MAIZENA</t>
  </si>
  <si>
    <t>MALTA</t>
  </si>
  <si>
    <t>MALVAVISCOS</t>
  </si>
  <si>
    <t>MANGA NRO 0</t>
  </si>
  <si>
    <t>MANGA NRO 1</t>
  </si>
  <si>
    <t>MANGA NRO 2</t>
  </si>
  <si>
    <t>MANTECA</t>
  </si>
  <si>
    <t>MANZANA VERDE</t>
  </si>
  <si>
    <t>MARACUYA RELLENO</t>
  </si>
  <si>
    <t>MARGARINA</t>
  </si>
  <si>
    <t>MASCARPONE</t>
  </si>
  <si>
    <t>MAYONESA</t>
  </si>
  <si>
    <t>MEDIALUNAS</t>
  </si>
  <si>
    <t>MEMBRILLO</t>
  </si>
  <si>
    <t>MERENGUE</t>
  </si>
  <si>
    <t>HUEVO</t>
  </si>
  <si>
    <t>MERENGUE EN POLVO</t>
  </si>
  <si>
    <t>MERMELADA</t>
  </si>
  <si>
    <t>MIEL</t>
  </si>
  <si>
    <t>MIX FRUTOS SECOS</t>
  </si>
  <si>
    <t>NALGA</t>
  </si>
  <si>
    <t>NARANJAS</t>
  </si>
  <si>
    <t>NUECES</t>
  </si>
  <si>
    <t>NUTELLA</t>
  </si>
  <si>
    <t>OBLEAS</t>
  </si>
  <si>
    <t>OREOS</t>
  </si>
  <si>
    <t>unidades</t>
  </si>
  <si>
    <t>OPORTO</t>
  </si>
  <si>
    <t>PAN DULCE 250 GR</t>
  </si>
  <si>
    <t>PAN DULCE 500 GR</t>
  </si>
  <si>
    <t>PAN DULCE 1 KG</t>
  </si>
  <si>
    <t>PAN DULCE 100 GR</t>
  </si>
  <si>
    <t>PASAS DE UVA NEGRAS</t>
  </si>
  <si>
    <t>PASAS DE UVA RUBIAS</t>
  </si>
  <si>
    <t>PASTA DE GOMA</t>
  </si>
  <si>
    <t>GRAMOS</t>
  </si>
  <si>
    <t>PASTA DE MANI</t>
  </si>
  <si>
    <t>PASTELERA 1 HUEVO</t>
  </si>
  <si>
    <t>RECETA</t>
  </si>
  <si>
    <t>PASTRON</t>
  </si>
  <si>
    <t>PEPINILLOS</t>
  </si>
  <si>
    <t>PIROTIN NRO 10</t>
  </si>
  <si>
    <t>PIROTIN NRO 9</t>
  </si>
  <si>
    <t>PIROTIN NRO 8</t>
  </si>
  <si>
    <t>PIZZA</t>
  </si>
  <si>
    <t>POLIFAN</t>
  </si>
  <si>
    <t>POLLO</t>
  </si>
  <si>
    <t>POLVO DE HORNEAR</t>
  </si>
  <si>
    <t>PUERRO</t>
  </si>
  <si>
    <t>QUESO MAR DEL PLATA</t>
  </si>
  <si>
    <t>QUESO RALLADO</t>
  </si>
  <si>
    <t>QUESO FETA</t>
  </si>
  <si>
    <t>RELLENO FRUTOS SECOS</t>
  </si>
  <si>
    <t>RELLENO TARTA MANZANA</t>
  </si>
  <si>
    <t>RELLENO TARTA COCO</t>
  </si>
  <si>
    <t>RELLENO TARTA RICOTA</t>
  </si>
  <si>
    <t>REMOLACHA</t>
  </si>
  <si>
    <t>RICOTA</t>
  </si>
  <si>
    <t>ROCLETS</t>
  </si>
  <si>
    <t>ROGEL 1 H</t>
  </si>
  <si>
    <t>RON</t>
  </si>
  <si>
    <t>SAL</t>
  </si>
  <si>
    <t>SALMON</t>
  </si>
  <si>
    <t>SHOTS</t>
  </si>
  <si>
    <t>SORBETES</t>
  </si>
  <si>
    <t>TOMATE LATA</t>
  </si>
  <si>
    <t>TOMATE FRUTA</t>
  </si>
  <si>
    <t>TORTA FALSA 15X10</t>
  </si>
  <si>
    <t>TORTA FALSA 20X10</t>
  </si>
  <si>
    <t>TORTA FALSA 10X10</t>
  </si>
  <si>
    <t>VAINILLA MASA</t>
  </si>
  <si>
    <t>VAINILLAS</t>
  </si>
  <si>
    <t>VEGETALINA</t>
  </si>
  <si>
    <t>VELAS</t>
  </si>
  <si>
    <t>VERDEO</t>
  </si>
  <si>
    <t>VINAGRE</t>
  </si>
  <si>
    <t>YOGURT NATURAL</t>
  </si>
  <si>
    <t>MASA SABLE</t>
  </si>
  <si>
    <t>MASA SUCRE</t>
  </si>
  <si>
    <t>ZANAHORIA</t>
  </si>
  <si>
    <t>$$$$$$$$$</t>
  </si>
  <si>
    <t>ALFAJOR DE MAIZENA</t>
  </si>
  <si>
    <t>BAKLAVA</t>
  </si>
  <si>
    <t>BOMBAS</t>
  </si>
  <si>
    <t>BROWNIE BOCADO</t>
  </si>
  <si>
    <t>BROWNIE MINI</t>
  </si>
  <si>
    <t>BROWNIE CUADRADO</t>
  </si>
  <si>
    <t>CHOCOTORTA BAÑADA</t>
  </si>
  <si>
    <t>CHOCOTORTA MINI</t>
  </si>
  <si>
    <t>12X12</t>
  </si>
  <si>
    <t>CONITOS</t>
  </si>
  <si>
    <t>COOKIES</t>
  </si>
  <si>
    <t>135 A 170</t>
  </si>
  <si>
    <t>COOKIES HARINA DE ALM</t>
  </si>
  <si>
    <t>CRAKERS</t>
  </si>
  <si>
    <t>250 QUESO</t>
  </si>
  <si>
    <t>200 OTROS</t>
  </si>
  <si>
    <t>DONUTS</t>
  </si>
  <si>
    <t>ECLEARS</t>
  </si>
  <si>
    <t>MACARONS</t>
  </si>
  <si>
    <t>MEDIALUNAS JYQ</t>
  </si>
  <si>
    <t>MOUSSE DE SALMON</t>
  </si>
  <si>
    <t>MOUSSE DE ALBAHACA</t>
  </si>
  <si>
    <t>PARIS BREST</t>
  </si>
  <si>
    <t>POPCAKES</t>
  </si>
  <si>
    <t>savarin</t>
  </si>
  <si>
    <t>STRUDEL</t>
  </si>
  <si>
    <t>COSTO</t>
  </si>
  <si>
    <t>CANT X RECETA</t>
  </si>
  <si>
    <t>COSTO RECETA</t>
  </si>
  <si>
    <t>COSTO X UNIDAD</t>
  </si>
  <si>
    <t>% X PACKAGING</t>
  </si>
  <si>
    <t>COSTO UN FINAL</t>
  </si>
  <si>
    <t>MARGEN</t>
  </si>
  <si>
    <t>PRECIO VENTA</t>
  </si>
  <si>
    <t>pack</t>
  </si>
  <si>
    <t>26*20</t>
  </si>
  <si>
    <t>revisar</t>
  </si>
  <si>
    <t>2 CAPAS X UNIDAD</t>
  </si>
  <si>
    <t>11*50</t>
  </si>
  <si>
    <t>CUCHARA</t>
  </si>
  <si>
    <t>11*30</t>
  </si>
  <si>
    <t>REVISAR</t>
  </si>
  <si>
    <t>PACK</t>
  </si>
  <si>
    <t>UNIDADDES</t>
  </si>
  <si>
    <t>16 unid 5x5</t>
  </si>
  <si>
    <t>merengue</t>
  </si>
  <si>
    <t>receta</t>
  </si>
  <si>
    <t>16*25</t>
  </si>
  <si>
    <t>avellanas</t>
  </si>
  <si>
    <t>aguila</t>
  </si>
  <si>
    <t>leche condensada</t>
  </si>
  <si>
    <t>cacao polvo</t>
  </si>
  <si>
    <t>2 sep</t>
  </si>
  <si>
    <t>MOLDE REDONDO 18 CM</t>
  </si>
  <si>
    <t>8 TRIANGULOS</t>
  </si>
  <si>
    <t>RECETAS</t>
  </si>
  <si>
    <t>BASES</t>
  </si>
  <si>
    <t>8*20</t>
  </si>
  <si>
    <t>8*250</t>
  </si>
  <si>
    <t>UNID</t>
  </si>
  <si>
    <t>RECETAS/DECO</t>
  </si>
  <si>
    <t>BASE</t>
  </si>
  <si>
    <t>8*30</t>
  </si>
  <si>
    <t>4 UNIDADES</t>
  </si>
  <si>
    <t>85 GR</t>
  </si>
  <si>
    <t>UNIDADES 4*25</t>
  </si>
  <si>
    <t>POTE</t>
  </si>
  <si>
    <t>4*40</t>
  </si>
  <si>
    <t>4*50</t>
  </si>
  <si>
    <t>20*20</t>
  </si>
  <si>
    <t>20*30</t>
  </si>
  <si>
    <t>400 GR</t>
  </si>
  <si>
    <t>base 12x12</t>
  </si>
  <si>
    <t>unidad</t>
  </si>
  <si>
    <t>pv 110</t>
  </si>
  <si>
    <t>RELLENO</t>
  </si>
  <si>
    <t>2.700 GR</t>
  </si>
  <si>
    <t>122 EMP DE 22 GR</t>
  </si>
  <si>
    <t>C/U</t>
  </si>
  <si>
    <t>CONDIMENTOS</t>
  </si>
  <si>
    <t xml:space="preserve">IDEM </t>
  </si>
  <si>
    <t>122*10</t>
  </si>
  <si>
    <t>80 GR C/U</t>
  </si>
  <si>
    <t>9*45</t>
  </si>
  <si>
    <t>pv 95</t>
  </si>
  <si>
    <t>3100 GR</t>
  </si>
  <si>
    <t>140 EMP DE 22 GR</t>
  </si>
  <si>
    <t>140*10</t>
  </si>
  <si>
    <t xml:space="preserve">PACK </t>
  </si>
  <si>
    <t>1*15</t>
  </si>
  <si>
    <t>total relleno 20 gr</t>
  </si>
  <si>
    <t>julio</t>
  </si>
  <si>
    <t>CORTANTE 7 CM</t>
  </si>
  <si>
    <t>pv 100</t>
  </si>
  <si>
    <t>10 GR C/U</t>
  </si>
  <si>
    <t>IDEM TOMATE</t>
  </si>
  <si>
    <t>35*10</t>
  </si>
  <si>
    <t>DESPERDICIO 12</t>
  </si>
  <si>
    <t>DESP 5</t>
  </si>
  <si>
    <t>PV 380</t>
  </si>
  <si>
    <t>IDEM AJIES</t>
  </si>
  <si>
    <t>pv 500</t>
  </si>
  <si>
    <t>OLIVA</t>
  </si>
  <si>
    <t>IDEM CHERRY</t>
  </si>
  <si>
    <t>700 gr relleno</t>
  </si>
  <si>
    <t>10 cm 235 gr</t>
  </si>
  <si>
    <t>3 unidades</t>
  </si>
  <si>
    <t>7 cm 100 gr</t>
  </si>
  <si>
    <t>7 unidades</t>
  </si>
  <si>
    <t>deco</t>
  </si>
  <si>
    <t>50 % huevos</t>
  </si>
  <si>
    <t>pack 10 cm</t>
  </si>
  <si>
    <t>150+350</t>
  </si>
  <si>
    <t>pack 7 cm</t>
  </si>
  <si>
    <t>100+250</t>
  </si>
  <si>
    <t>10 unid 4x5</t>
  </si>
  <si>
    <t>5 unid 4x10</t>
  </si>
  <si>
    <t>receta deco</t>
  </si>
  <si>
    <t>COLORANTE</t>
  </si>
  <si>
    <t>IDEM GLUCOSA</t>
  </si>
  <si>
    <t>pack 4x5</t>
  </si>
  <si>
    <t>10*200</t>
  </si>
  <si>
    <t>pack 4x10</t>
  </si>
  <si>
    <t>5*300</t>
  </si>
  <si>
    <t>ESENCIa</t>
  </si>
  <si>
    <t xml:space="preserve">18 cm </t>
  </si>
  <si>
    <t>1 unidad%</t>
  </si>
  <si>
    <t>crema liquida</t>
  </si>
  <si>
    <t>7 cm 20 circulos</t>
  </si>
  <si>
    <t>6 unidades</t>
  </si>
  <si>
    <t>gelatina</t>
  </si>
  <si>
    <t>10 cm 9 circulos</t>
  </si>
  <si>
    <t>14 cm 4 circulos</t>
  </si>
  <si>
    <t>1,3 unidades%</t>
  </si>
  <si>
    <t>pirotin nro 8</t>
  </si>
  <si>
    <t>4 cm 48 circulos</t>
  </si>
  <si>
    <t>24 unidades</t>
  </si>
  <si>
    <t>pack 18 cm</t>
  </si>
  <si>
    <t>200+500</t>
  </si>
  <si>
    <t>150+350*3</t>
  </si>
  <si>
    <t>100+250*6</t>
  </si>
  <si>
    <t>pack 14 cm</t>
  </si>
  <si>
    <t>150+400*1,3</t>
  </si>
  <si>
    <t>pack 4 cm</t>
  </si>
  <si>
    <t>24*50</t>
  </si>
  <si>
    <t>65 gr c u</t>
  </si>
  <si>
    <t>GR 70+30</t>
  </si>
  <si>
    <t>40*6</t>
  </si>
  <si>
    <t>aceite</t>
  </si>
  <si>
    <t>cc</t>
  </si>
  <si>
    <t>harina de coco</t>
  </si>
  <si>
    <t>harina de lino</t>
  </si>
  <si>
    <t>65 gr c/u</t>
  </si>
  <si>
    <t>edulcorante</t>
  </si>
  <si>
    <t>polvo de hornear</t>
  </si>
  <si>
    <t>goma de xantana</t>
  </si>
  <si>
    <t>sal</t>
  </si>
  <si>
    <t>canela</t>
  </si>
  <si>
    <t>UN</t>
  </si>
  <si>
    <t>SEMILLAS DE GIRASOL</t>
  </si>
  <si>
    <t>10*40</t>
  </si>
  <si>
    <t>UNIDADES DE 5X5</t>
  </si>
  <si>
    <t>12 ROLLITOS</t>
  </si>
  <si>
    <t>12*40</t>
  </si>
  <si>
    <t>DE 50 GR C/U</t>
  </si>
  <si>
    <t>PV 420</t>
  </si>
  <si>
    <t>REVISAR = CREMA</t>
  </si>
  <si>
    <t>UNIDADES 50</t>
  </si>
  <si>
    <t xml:space="preserve">REVISAR  </t>
  </si>
  <si>
    <t>40 gr</t>
  </si>
  <si>
    <t>pv 135</t>
  </si>
  <si>
    <t>AMAPOLAS</t>
  </si>
  <si>
    <t>mitad cebolla</t>
  </si>
  <si>
    <t>17*10</t>
  </si>
  <si>
    <t>NOOOOOOOO</t>
  </si>
  <si>
    <t>VER</t>
  </si>
  <si>
    <t>PV 300</t>
  </si>
  <si>
    <t>6*50</t>
  </si>
  <si>
    <t>FREVISAR</t>
  </si>
  <si>
    <t>PV 285</t>
  </si>
  <si>
    <t xml:space="preserve">OTROS </t>
  </si>
  <si>
    <t>2*15</t>
  </si>
  <si>
    <t>RTEVISION 22/9</t>
  </si>
  <si>
    <t>SABORES</t>
  </si>
  <si>
    <t xml:space="preserve">25 GR </t>
  </si>
  <si>
    <t xml:space="preserve">ALPINO </t>
  </si>
  <si>
    <t>10 GR</t>
  </si>
  <si>
    <t>DECO 50% ALPINO</t>
  </si>
  <si>
    <t>50% alpino</t>
  </si>
  <si>
    <t>revision</t>
  </si>
  <si>
    <t>33*20</t>
  </si>
  <si>
    <t>MOLDE 18 CM</t>
  </si>
  <si>
    <t>1 unidad</t>
  </si>
  <si>
    <t>250+500</t>
  </si>
  <si>
    <t>PASTELERA 3 H</t>
  </si>
  <si>
    <t>360 GR</t>
  </si>
  <si>
    <t>150 GR</t>
  </si>
  <si>
    <t>DECO</t>
  </si>
  <si>
    <t>DECO = PASTELERA</t>
  </si>
  <si>
    <t>12*300</t>
  </si>
  <si>
    <t>70 GR CADA UNO</t>
  </si>
  <si>
    <t>DECO = RELLENO</t>
  </si>
  <si>
    <t>9*300</t>
  </si>
  <si>
    <t>revusar</t>
  </si>
  <si>
    <t>45 gr de masa</t>
  </si>
  <si>
    <t>50 gr relleno</t>
  </si>
  <si>
    <t>1 receta de masa</t>
  </si>
  <si>
    <t>1/2 receta de relleno</t>
  </si>
  <si>
    <t>SALSA INGLESA 2 HUEVOS</t>
  </si>
  <si>
    <t>CREMA PARA 6 200 GR CON 75 GR AZUCAR IMPALPABLE</t>
  </si>
  <si>
    <t>32*30</t>
  </si>
  <si>
    <t>IDEM</t>
  </si>
  <si>
    <t>15 GR DULCE CADA UNO</t>
  </si>
  <si>
    <t>5%%</t>
  </si>
  <si>
    <t>con crema y frutos</t>
  </si>
  <si>
    <t>MOLDE 4 CM</t>
  </si>
  <si>
    <t>GASTOS Y DECO</t>
  </si>
  <si>
    <t>75 GR DULCE C/U</t>
  </si>
  <si>
    <t>CREMA Y FR</t>
  </si>
  <si>
    <t>nutella 10%</t>
  </si>
  <si>
    <t>20*40</t>
  </si>
  <si>
    <t>7X7 CM+</t>
  </si>
  <si>
    <t>75/80 gr</t>
  </si>
  <si>
    <t>550 gr</t>
  </si>
  <si>
    <t>DECO=manteca</t>
  </si>
  <si>
    <t>7*25</t>
  </si>
  <si>
    <t>80 gr</t>
  </si>
  <si>
    <t>DECO=MERENGUE</t>
  </si>
  <si>
    <t>cuadrado</t>
  </si>
  <si>
    <t>base vainilla</t>
  </si>
  <si>
    <t>80 r m ddl</t>
  </si>
  <si>
    <t>80gr m choco</t>
  </si>
  <si>
    <t>15*25</t>
  </si>
  <si>
    <t>DECO=CAFE</t>
  </si>
  <si>
    <t>9*25</t>
  </si>
  <si>
    <t>4 UNIDADES GRANDES</t>
  </si>
  <si>
    <t>16 BOCADOS</t>
  </si>
  <si>
    <t>1 unidad 18 cm</t>
  </si>
  <si>
    <t>PACK+base</t>
  </si>
  <si>
    <t>16*50</t>
  </si>
  <si>
    <t>100+300*4</t>
  </si>
  <si>
    <t>pack + base</t>
  </si>
  <si>
    <t>150+400</t>
  </si>
  <si>
    <t>DECO = OREO</t>
  </si>
  <si>
    <t xml:space="preserve">temeticos </t>
  </si>
  <si>
    <t>DECO=PALITOS</t>
  </si>
  <si>
    <t>23*25</t>
  </si>
  <si>
    <t>1 receta pastelera</t>
  </si>
  <si>
    <t>120gr</t>
  </si>
  <si>
    <t>10*25</t>
  </si>
  <si>
    <t>TEMATICA</t>
  </si>
  <si>
    <t>CAFE CON LECHE = relleno</t>
  </si>
  <si>
    <t>DECO = CHOCOLINAS</t>
  </si>
  <si>
    <t>molde 20x20</t>
  </si>
  <si>
    <t>base</t>
  </si>
  <si>
    <t>MAS GOLOSINAS</t>
  </si>
  <si>
    <t>DECO=DDL</t>
  </si>
  <si>
    <t>CAFE CON LECHE</t>
  </si>
  <si>
    <t>50% DECO</t>
  </si>
  <si>
    <t>tematica</t>
  </si>
  <si>
    <t>20x30</t>
  </si>
  <si>
    <t>individual</t>
  </si>
  <si>
    <t>12500-700-150/4+400</t>
  </si>
  <si>
    <t>3500-400/4+100</t>
  </si>
  <si>
    <t>14 UNIDADES</t>
  </si>
  <si>
    <t>DE 30 GR C/U</t>
  </si>
  <si>
    <t>14*20</t>
  </si>
  <si>
    <t>GRT</t>
  </si>
  <si>
    <t xml:space="preserve">PASTELERA </t>
  </si>
  <si>
    <t>???????</t>
  </si>
  <si>
    <t>MOLDE CHICO</t>
  </si>
  <si>
    <t>HUEVO RECETA SABARIN</t>
  </si>
  <si>
    <t>MOLDE MINI</t>
  </si>
  <si>
    <t>2 UNIDADES</t>
  </si>
  <si>
    <t>X HUEVO RECETA</t>
  </si>
  <si>
    <t>SAVARIN</t>
  </si>
  <si>
    <t>bases</t>
  </si>
  <si>
    <t xml:space="preserve">REVISION    </t>
  </si>
  <si>
    <t>materia prima</t>
  </si>
  <si>
    <t>4 CM</t>
  </si>
  <si>
    <t>16*20</t>
  </si>
  <si>
    <t>tematico 20%</t>
  </si>
  <si>
    <t>11*29</t>
  </si>
  <si>
    <t>15*29</t>
  </si>
  <si>
    <t>29*20</t>
  </si>
  <si>
    <t>17*23</t>
  </si>
  <si>
    <t>5 CM RIZADO</t>
  </si>
  <si>
    <t>23*20</t>
  </si>
  <si>
    <t>MASA 700 GR</t>
  </si>
  <si>
    <t>TAPAS 15 GR</t>
  </si>
  <si>
    <t>46 UNIDADES</t>
  </si>
  <si>
    <t>330 GRAMOS</t>
  </si>
  <si>
    <t>GR 175 GR</t>
  </si>
  <si>
    <t>CH 120 GR</t>
  </si>
  <si>
    <t>MINI 40 GR</t>
  </si>
  <si>
    <t>TARTA GRANDE 1 1/2</t>
  </si>
  <si>
    <t>TARTA CHICA 1</t>
  </si>
  <si>
    <t>TARTA MINI 3 UNIDADES</t>
  </si>
  <si>
    <t>abril</t>
  </si>
  <si>
    <t xml:space="preserve">TEMATICAS </t>
  </si>
  <si>
    <t>50%%</t>
  </si>
  <si>
    <t>TEMATICOS 10%</t>
  </si>
  <si>
    <t>idem azucar</t>
  </si>
  <si>
    <t>50*20</t>
  </si>
  <si>
    <t>receta 550 gr aprox</t>
  </si>
  <si>
    <t>17 unidades de 30 gr aprox</t>
  </si>
  <si>
    <t>480 a 620</t>
  </si>
  <si>
    <t>50% BLLINA</t>
  </si>
  <si>
    <t>con chocolate</t>
  </si>
  <si>
    <t>20% menos</t>
  </si>
  <si>
    <t>17*25</t>
  </si>
  <si>
    <t>cookies</t>
  </si>
  <si>
    <t xml:space="preserve">NRO O LETRA DE </t>
  </si>
  <si>
    <t>20 CM</t>
  </si>
  <si>
    <t>2 RELLENOS</t>
  </si>
  <si>
    <t>1 NRO DOBLE%</t>
  </si>
  <si>
    <t>15 CM</t>
  </si>
  <si>
    <t>1 SOLA RECETA</t>
  </si>
  <si>
    <t>RELLENO 1,5 KG</t>
  </si>
  <si>
    <t>2 NROS DOBLES%</t>
  </si>
  <si>
    <t>50% DULCE</t>
  </si>
  <si>
    <t xml:space="preserve">masa </t>
  </si>
  <si>
    <t>600 gr</t>
  </si>
  <si>
    <t>200 gr</t>
  </si>
  <si>
    <t xml:space="preserve">6 unidades </t>
  </si>
  <si>
    <t>100 gr</t>
  </si>
  <si>
    <t>NUEZ MOSCada</t>
  </si>
  <si>
    <t>idem canela</t>
  </si>
  <si>
    <t>revisae</t>
  </si>
  <si>
    <t>idem mix</t>
  </si>
  <si>
    <t>molde 4 cm</t>
  </si>
  <si>
    <t>40*40</t>
  </si>
  <si>
    <t>40*20</t>
  </si>
  <si>
    <t>44*20</t>
  </si>
  <si>
    <t>MASA 40 GR</t>
  </si>
  <si>
    <t>NUTELLA 15 GR</t>
  </si>
  <si>
    <t>14*30</t>
  </si>
  <si>
    <t>SEGUN RELLENO</t>
  </si>
  <si>
    <t>54 UNIDADES</t>
  </si>
  <si>
    <t>30 bpcadps</t>
  </si>
  <si>
    <t>COMPROBAR</t>
  </si>
  <si>
    <t xml:space="preserve">18 CM </t>
  </si>
  <si>
    <t>3 CIRCULOS</t>
  </si>
  <si>
    <t>1 UNIDAD%</t>
  </si>
  <si>
    <t>VER OTRO PRECIO SEGUN RELLENO  MAS BASICO</t>
  </si>
  <si>
    <t>14 CM</t>
  </si>
  <si>
    <t>4 CIRCULOS</t>
  </si>
  <si>
    <t>1,3 UNIDADES%</t>
  </si>
  <si>
    <t>GR 400+150 deco</t>
  </si>
  <si>
    <t>COMPRIOBAR</t>
  </si>
  <si>
    <t>10 CM</t>
  </si>
  <si>
    <t>9 CIRCULOS</t>
  </si>
  <si>
    <t>3 UNIDADES%</t>
  </si>
  <si>
    <t>30*50</t>
  </si>
  <si>
    <t>7 CM</t>
  </si>
  <si>
    <t>20 CIRCULOS</t>
  </si>
  <si>
    <t>6 UNIDADES%</t>
  </si>
  <si>
    <t>????</t>
  </si>
  <si>
    <t>PACK 18 CM</t>
  </si>
  <si>
    <t>PACK 14 CM</t>
  </si>
  <si>
    <t>REVISar</t>
  </si>
  <si>
    <t>PACK 10 CM</t>
  </si>
  <si>
    <t>PACK 7 CM</t>
  </si>
  <si>
    <t>48 circulos de 4 cm</t>
  </si>
  <si>
    <t>24 bocados</t>
  </si>
  <si>
    <t>18 circulos 7 cm</t>
  </si>
  <si>
    <t>9 unidades</t>
  </si>
  <si>
    <t>9 circulos de 10 cm</t>
  </si>
  <si>
    <t>18 cm</t>
  </si>
  <si>
    <t>14 cm</t>
  </si>
  <si>
    <t>10 cm</t>
  </si>
  <si>
    <t>7 cm</t>
  </si>
  <si>
    <t>bocados</t>
  </si>
  <si>
    <t>100+250*9</t>
  </si>
  <si>
    <t>45 BOCADOS</t>
  </si>
  <si>
    <t>9 unid</t>
  </si>
  <si>
    <t>120+50</t>
  </si>
  <si>
    <t>500+100</t>
  </si>
  <si>
    <t>45*50</t>
  </si>
  <si>
    <t>ddl 420</t>
  </si>
  <si>
    <t>frojos 460</t>
  </si>
  <si>
    <t>f secos 650</t>
  </si>
  <si>
    <t>pirotin nro 10</t>
  </si>
  <si>
    <t>GR DECO</t>
  </si>
  <si>
    <t>dulce de leche</t>
  </si>
  <si>
    <t>30 gr cada uno</t>
  </si>
  <si>
    <t>frutos rojos</t>
  </si>
  <si>
    <t>20 gr cada uno</t>
  </si>
  <si>
    <t>mix frutos secos</t>
  </si>
  <si>
    <t>15 gr c/u</t>
  </si>
  <si>
    <t>PCK</t>
  </si>
  <si>
    <t>14*40</t>
  </si>
  <si>
    <t>decorada</t>
  </si>
  <si>
    <t>4 circulos</t>
  </si>
  <si>
    <t>1,3 unidades</t>
  </si>
  <si>
    <t>9 circulos</t>
  </si>
  <si>
    <t>20 circulos</t>
  </si>
  <si>
    <t>10 unidades</t>
  </si>
  <si>
    <t>pack 50 unidades</t>
  </si>
  <si>
    <t>50*50</t>
  </si>
  <si>
    <t>pack+base 18 cm</t>
  </si>
  <si>
    <t>pack +base 14 cm</t>
  </si>
  <si>
    <t>pack6+base 10 cm</t>
  </si>
  <si>
    <t>pack+base 7 cm</t>
  </si>
  <si>
    <t>100+250*10</t>
  </si>
  <si>
    <t>reviasr</t>
  </si>
  <si>
    <t>400 gr / masa</t>
  </si>
  <si>
    <t>PIMIENTA=SAL</t>
  </si>
  <si>
    <t>MOLDE 5 CM</t>
  </si>
  <si>
    <t>38 gr</t>
  </si>
  <si>
    <t>alto 2 cm</t>
  </si>
  <si>
    <t>20*11</t>
  </si>
  <si>
    <t>muffin</t>
  </si>
  <si>
    <t>con dulce</t>
  </si>
  <si>
    <t>,</t>
  </si>
  <si>
    <t>CUPCAKE</t>
  </si>
  <si>
    <t>frutos secos</t>
  </si>
  <si>
    <t>costo</t>
  </si>
  <si>
    <t>RAPPER</t>
  </si>
  <si>
    <t>entran 5</t>
  </si>
  <si>
    <t>hoja 500</t>
  </si>
  <si>
    <t>50% costo</t>
  </si>
  <si>
    <t>30 gr c/u</t>
  </si>
  <si>
    <t>20 gr c/u</t>
  </si>
  <si>
    <t>pack para muffins</t>
  </si>
  <si>
    <t>300 c/u</t>
  </si>
  <si>
    <t>7*40</t>
  </si>
  <si>
    <t>con caje ver $</t>
  </si>
  <si>
    <t>BOCADOS</t>
  </si>
  <si>
    <t>32 UNIDADES</t>
  </si>
  <si>
    <t>3 RECETAS</t>
  </si>
  <si>
    <t>PLANCHA GRANDE</t>
  </si>
  <si>
    <t>MINI 9 CM</t>
  </si>
  <si>
    <t>12 UNIDADES</t>
  </si>
  <si>
    <t>GRANDE 20x20</t>
  </si>
  <si>
    <t>2 uni</t>
  </si>
  <si>
    <t>CUADRADOS 7X7</t>
  </si>
  <si>
    <t>20 UNIDADES</t>
  </si>
  <si>
    <t xml:space="preserve">crema y frutos rojos </t>
  </si>
  <si>
    <t>pv 10 % mas</t>
  </si>
  <si>
    <t>SOLO</t>
  </si>
  <si>
    <t>60 % de pv</t>
  </si>
  <si>
    <t>NUTELLE Y AVELLANAS</t>
  </si>
  <si>
    <t>letras</t>
  </si>
  <si>
    <t>decorado 20x20</t>
  </si>
  <si>
    <t>50% mas</t>
  </si>
  <si>
    <t>15*15</t>
  </si>
  <si>
    <t>decos complejas</t>
  </si>
  <si>
    <t>1 RECETA</t>
  </si>
  <si>
    <t>8200-400-110/4+300</t>
  </si>
  <si>
    <t>2300-300/4+200</t>
  </si>
  <si>
    <t>4 minis 10*10</t>
  </si>
  <si>
    <t>100 gr fr</t>
  </si>
  <si>
    <t>16 bocados</t>
  </si>
  <si>
    <t>20 gr fr</t>
  </si>
  <si>
    <t>14 ROGELITOS</t>
  </si>
  <si>
    <t>CON 3 TAPAS 4 CM</t>
  </si>
  <si>
    <t>1 MINI ROGEL</t>
  </si>
  <si>
    <t>5 TAPAS 10 CM</t>
  </si>
  <si>
    <t>2 MINI ROGEL</t>
  </si>
  <si>
    <t>4 TAPAS  7 CM</t>
  </si>
  <si>
    <t>18 CM</t>
  </si>
  <si>
    <t>15GRX14</t>
  </si>
  <si>
    <t>50 GR C/U</t>
  </si>
  <si>
    <t>13*25</t>
  </si>
  <si>
    <t>pack+base</t>
  </si>
  <si>
    <t xml:space="preserve"> </t>
  </si>
  <si>
    <t>6*250</t>
  </si>
  <si>
    <t>50GRX2</t>
  </si>
  <si>
    <t>2*300</t>
  </si>
  <si>
    <t>2 recetas masa</t>
  </si>
  <si>
    <t>7 tartas</t>
  </si>
  <si>
    <t>ver</t>
  </si>
  <si>
    <t>7*250</t>
  </si>
  <si>
    <t>38/39 gr</t>
  </si>
  <si>
    <t>21*10</t>
  </si>
  <si>
    <t>21*25</t>
  </si>
  <si>
    <t>21*12 GR</t>
  </si>
  <si>
    <t>21*15 GR</t>
  </si>
  <si>
    <t>PV 140</t>
  </si>
  <si>
    <t>21*10 GR</t>
  </si>
  <si>
    <t>21*15</t>
  </si>
  <si>
    <t>4 unidades</t>
  </si>
  <si>
    <t>25 GR</t>
  </si>
  <si>
    <t>PIROTIN</t>
  </si>
  <si>
    <t>7*15</t>
  </si>
  <si>
    <t>7*20</t>
  </si>
  <si>
    <t>caja y blonda</t>
  </si>
  <si>
    <t>DECO SUMA ANTERIOR</t>
  </si>
  <si>
    <t xml:space="preserve">pack </t>
  </si>
  <si>
    <t>gastos y deco si</t>
  </si>
  <si>
    <t xml:space="preserve">LEMON 1 HUEVO </t>
  </si>
  <si>
    <t>7 UNIDADES</t>
  </si>
  <si>
    <t>0,023 X 7 U</t>
  </si>
  <si>
    <t>7*50</t>
  </si>
  <si>
    <t xml:space="preserve">RECETA </t>
  </si>
  <si>
    <t>soplete</t>
  </si>
  <si>
    <t>1 RECETA LEMON</t>
  </si>
  <si>
    <t>48 gr</t>
  </si>
  <si>
    <t>340gr</t>
  </si>
  <si>
    <t>1 HUEVO</t>
  </si>
  <si>
    <t>1 RECETA 700 GR</t>
  </si>
  <si>
    <t>12 UNIDADES 55 GR</t>
  </si>
  <si>
    <t>EXTRAS</t>
  </si>
  <si>
    <t>VAINILLA</t>
  </si>
  <si>
    <t>12*25</t>
  </si>
  <si>
    <t>60 GR C/U</t>
  </si>
  <si>
    <t>18*25</t>
  </si>
  <si>
    <t>DECO=VAINILLAS</t>
  </si>
  <si>
    <t>DECO = HUEVOS</t>
  </si>
  <si>
    <t>DECO= HUEVOS</t>
  </si>
  <si>
    <t>1450 ddl</t>
  </si>
  <si>
    <t>ddl 6400</t>
  </si>
  <si>
    <t>150+500</t>
  </si>
  <si>
    <t>5 MINIS DE 100 GRAMOS CADA UNA</t>
  </si>
  <si>
    <t>RECETA 470 GR</t>
  </si>
  <si>
    <t>45 GR CADA TARTA</t>
  </si>
  <si>
    <t>10 TARTAS</t>
  </si>
  <si>
    <t>120 GR</t>
  </si>
  <si>
    <t>DECO 50% FRUTILLAS</t>
  </si>
  <si>
    <t>DECO=1 PASTELERA</t>
  </si>
  <si>
    <t>naranjas</t>
  </si>
  <si>
    <t>con ganache</t>
  </si>
  <si>
    <t>2/*10</t>
  </si>
  <si>
    <t>30% MAS</t>
  </si>
  <si>
    <t>7X7</t>
  </si>
  <si>
    <t>9*40</t>
  </si>
  <si>
    <t>manzana verde</t>
  </si>
  <si>
    <t>avena</t>
  </si>
  <si>
    <t>poLVO DE HORNEAR</t>
  </si>
  <si>
    <t>60 gr</t>
  </si>
  <si>
    <t>bicarbonato de sodio</t>
  </si>
  <si>
    <t>vinagre</t>
  </si>
  <si>
    <t>esencia</t>
  </si>
  <si>
    <t>leche</t>
  </si>
  <si>
    <t>ml</t>
  </si>
  <si>
    <t>huevos</t>
  </si>
  <si>
    <t>uniDAD</t>
  </si>
  <si>
    <t>16*40</t>
  </si>
  <si>
    <t>GLASE</t>
  </si>
  <si>
    <t>30 GR CDA UNA</t>
  </si>
  <si>
    <t>22*25</t>
  </si>
  <si>
    <t>30*12</t>
  </si>
  <si>
    <t>33*25</t>
  </si>
  <si>
    <t>MINI 8 UNIDADES</t>
  </si>
  <si>
    <t>GRANDES 2 UNIDADES</t>
  </si>
  <si>
    <t>controlar costo anterior</t>
  </si>
  <si>
    <t>TARTELETAS 45 UNIDADES</t>
  </si>
  <si>
    <t>15X15 UNIDADES 3</t>
  </si>
  <si>
    <t>PV 750</t>
  </si>
  <si>
    <t>FRUTOS SECOS</t>
  </si>
  <si>
    <t>12 DE 100 GR</t>
  </si>
  <si>
    <t>$ 400</t>
  </si>
  <si>
    <t>6 1/4</t>
  </si>
  <si>
    <t>$750</t>
  </si>
  <si>
    <t>3 1/2</t>
  </si>
  <si>
    <t>1 1KG Y 1 1/2</t>
  </si>
  <si>
    <t>6*30</t>
  </si>
  <si>
    <t>REVISION 19/12</t>
  </si>
  <si>
    <t>IDEM ALPINO</t>
  </si>
  <si>
    <t>6*60</t>
  </si>
  <si>
    <t>3*200</t>
  </si>
  <si>
    <t>EXTRA FRUTOS</t>
  </si>
  <si>
    <t xml:space="preserve">PASTAFROLA Y RICOTA </t>
  </si>
  <si>
    <t>5 UNIDADES</t>
  </si>
  <si>
    <t>COCO Y DDL</t>
  </si>
  <si>
    <t>6 UNIDADES</t>
  </si>
  <si>
    <t>SOLO GASTOS</t>
  </si>
  <si>
    <t>10% -%</t>
  </si>
  <si>
    <t>DECORACION 100% BALLINA</t>
  </si>
  <si>
    <t>IDEM BALCARCE</t>
  </si>
  <si>
    <t>BASE + PACK</t>
  </si>
  <si>
    <t>PV 20000</t>
  </si>
  <si>
    <t xml:space="preserve">DECO </t>
  </si>
  <si>
    <t>POLVO</t>
  </si>
  <si>
    <t>50% ALPINO</t>
  </si>
  <si>
    <t>1 UNI</t>
  </si>
  <si>
    <t>4 CIRCULOS%</t>
  </si>
  <si>
    <t>1,3 UNI</t>
  </si>
  <si>
    <t>3 UNIDADES</t>
  </si>
  <si>
    <t>BICADOS</t>
  </si>
  <si>
    <t>30 bocados</t>
  </si>
  <si>
    <t>MAS BASE</t>
  </si>
  <si>
    <t>bicado</t>
  </si>
  <si>
    <t>50*30</t>
  </si>
  <si>
    <t>10 CM C/U</t>
  </si>
  <si>
    <t>4 cm</t>
  </si>
  <si>
    <t>100+250*3</t>
  </si>
  <si>
    <t>REVSAR</t>
  </si>
  <si>
    <t>con 1 relleno</t>
  </si>
  <si>
    <t>$/3*2</t>
  </si>
  <si>
    <t>DECORACION 200% BALLINA</t>
  </si>
  <si>
    <t>BIZC 1 1/2 RECETA</t>
  </si>
  <si>
    <t>BASICA</t>
  </si>
  <si>
    <t>20%+</t>
  </si>
  <si>
    <t>?????</t>
  </si>
  <si>
    <t>12000 A 14500</t>
  </si>
  <si>
    <t>??????</t>
  </si>
  <si>
    <t>10 CM%</t>
  </si>
  <si>
    <t>VER OTROS RELLENOS + CAROS</t>
  </si>
  <si>
    <t>GANACHE</t>
  </si>
  <si>
    <t>BUTTER</t>
  </si>
  <si>
    <t>DECO BASICA</t>
  </si>
  <si>
    <t>400+500</t>
  </si>
  <si>
    <t>con 4 ellenos</t>
  </si>
  <si>
    <t>20 porc chicas</t>
  </si>
  <si>
    <t>50%+</t>
  </si>
  <si>
    <t>4 RELLENOS</t>
  </si>
  <si>
    <t>DECORACION 150% BALLINA</t>
  </si>
  <si>
    <t>50/60</t>
  </si>
  <si>
    <t>150/200</t>
  </si>
  <si>
    <t>60/100</t>
  </si>
  <si>
    <t xml:space="preserve">PV </t>
  </si>
  <si>
    <t>15/25</t>
  </si>
  <si>
    <t>CUCHARIYTA</t>
  </si>
  <si>
    <t>90/120</t>
  </si>
  <si>
    <t>70/100</t>
  </si>
  <si>
    <t xml:space="preserve">RELLENO </t>
  </si>
  <si>
    <t>2 SHOTS $ 90 C/U</t>
  </si>
  <si>
    <t>3 U PARA EL GRANDE</t>
  </si>
  <si>
    <t>40/50</t>
  </si>
  <si>
    <t>CR DE CHOCO</t>
  </si>
  <si>
    <t>MOUSSE CHOCOLATE</t>
  </si>
  <si>
    <t>20/35</t>
  </si>
  <si>
    <t>SHOT M CHOCO</t>
  </si>
  <si>
    <t>$165 / 75 GR</t>
  </si>
  <si>
    <t>75- 165</t>
  </si>
  <si>
    <t>40/70</t>
  </si>
  <si>
    <t>60/90</t>
  </si>
  <si>
    <t>OREOS BAÑADAS</t>
  </si>
  <si>
    <t>INGREDIENTE</t>
  </si>
  <si>
    <t>id</t>
  </si>
  <si>
    <t>ingrediente</t>
  </si>
  <si>
    <t>ingredientes</t>
  </si>
  <si>
    <t>productos</t>
  </si>
  <si>
    <t>ALF MAICENA</t>
  </si>
  <si>
    <t>POSTRE 3 LECHES</t>
  </si>
  <si>
    <t>ORANGE CURD</t>
  </si>
  <si>
    <t>nutella</t>
  </si>
  <si>
    <t>POSTRE LEMON</t>
  </si>
  <si>
    <t>POSTRE MOUSSE CHOCO Y LEMON CUR</t>
  </si>
  <si>
    <t>ENSALADA DE FRUTA</t>
  </si>
  <si>
    <t>SHOT 3 LECHES</t>
  </si>
  <si>
    <t>MINI TARTA TRI</t>
  </si>
  <si>
    <t>EMP POLLO</t>
  </si>
  <si>
    <t>CREMONITAS</t>
  </si>
  <si>
    <t>EMP CARNE</t>
  </si>
  <si>
    <t>EMP JYQ</t>
  </si>
  <si>
    <t>PIZZETAS</t>
  </si>
  <si>
    <t>BROCHETTE POLLO</t>
  </si>
  <si>
    <t>PINCHO CAPRESE</t>
  </si>
  <si>
    <t>DEVILS CAKE</t>
  </si>
  <si>
    <t>OPERA</t>
  </si>
  <si>
    <t>BALCARCE</t>
  </si>
  <si>
    <t>MUFFINS DE COCO</t>
  </si>
  <si>
    <t>MUFFINS LINO Y COCO</t>
  </si>
  <si>
    <t>PLETZALEJ</t>
  </si>
  <si>
    <t>CRACKERS</t>
  </si>
  <si>
    <t>TORTA FRESCA DE CREMA</t>
  </si>
  <si>
    <t>BOCADO BROWNIE</t>
  </si>
  <si>
    <t>MINI BROWNIE 9 CM DULCE Y MEREN</t>
  </si>
  <si>
    <t>CUADRADO BROWNIE 7X7</t>
  </si>
  <si>
    <t>SHOT MOUSSE DE CHOCOLATE</t>
  </si>
  <si>
    <t>MEDIALUNAS JAMON Y QUESO</t>
  </si>
  <si>
    <t>SHOT MOUSSE DE DULCE DE LECHE</t>
  </si>
  <si>
    <t>SHOT CHEESCAKE</t>
  </si>
  <si>
    <t>SHOT BORRACHITO</t>
  </si>
  <si>
    <t>SHOT OREO</t>
  </si>
  <si>
    <t>SHOT TIRAMISU</t>
  </si>
  <si>
    <t>POSTRE TIRAMISU</t>
  </si>
  <si>
    <t>SHOT MOUSSE LIMON</t>
  </si>
  <si>
    <t>SHOT CHOCOTORTA</t>
  </si>
  <si>
    <t>MINI CHOCOTORTA</t>
  </si>
  <si>
    <t>COOKIES HARINA DE ALMENDRAS</t>
  </si>
  <si>
    <t>ALF NUEZ</t>
  </si>
  <si>
    <t>ALF CHOCOLATE</t>
  </si>
  <si>
    <t>ALF SABLE</t>
  </si>
  <si>
    <t>LUNETTES</t>
  </si>
  <si>
    <t>NUMBER CAKE</t>
  </si>
  <si>
    <t>TORTA GALESA</t>
  </si>
  <si>
    <t>COOKIES NUTELLA</t>
  </si>
  <si>
    <t>BOCADOS VAINILLA</t>
  </si>
  <si>
    <t>BOCADOS CHOCOLATE</t>
  </si>
  <si>
    <t>MAGIC NUTELLA</t>
  </si>
  <si>
    <t>MUFFINS CHOCO</t>
  </si>
  <si>
    <t>RED VELVET</t>
  </si>
  <si>
    <t>SCONS DE QUESO</t>
  </si>
  <si>
    <t>MUFFINS VAINILLA</t>
  </si>
  <si>
    <t>TORTA BROWNIE</t>
  </si>
  <si>
    <t>CHEESCAKE</t>
  </si>
  <si>
    <t>ROGELITOS</t>
  </si>
  <si>
    <t>COOKIES AVENA Y PASAS</t>
  </si>
  <si>
    <t>MINI ROGEL 10 CM</t>
  </si>
  <si>
    <t>LINZER</t>
  </si>
  <si>
    <t>MINI ROGEL 7 CM</t>
  </si>
  <si>
    <t>MINI TARTA FRUTOS SECOS</t>
  </si>
  <si>
    <t>FIGACITAS J Y Q</t>
  </si>
  <si>
    <t>FIGACITAS LOMO</t>
  </si>
  <si>
    <t>FIGACITAS CAPRESE</t>
  </si>
  <si>
    <t>RELLENO FRUTOS SECOS ACARAMELAD</t>
  </si>
  <si>
    <t>TRUFAS CHOCO BLANCO</t>
  </si>
  <si>
    <t>MINI TARTA MANZANA</t>
  </si>
  <si>
    <t>TARTELETA PASTELERA</t>
  </si>
  <si>
    <t>TARTELETA LEMON PIE</t>
  </si>
  <si>
    <t>SHOT LEMON PIE</t>
  </si>
  <si>
    <t>SHOT M FRUTILLA</t>
  </si>
  <si>
    <t>SHOT MARACUYA</t>
  </si>
  <si>
    <t>SHOT BAILYS</t>
  </si>
  <si>
    <t>MINI PASTAFROLA</t>
  </si>
  <si>
    <t>MINI TARTA RICOTA</t>
  </si>
  <si>
    <t>TARTA RICOTA GRANDE</t>
  </si>
  <si>
    <t>MINI TARTA DE COCO Y DULCE</t>
  </si>
  <si>
    <t>MINI TARTA LEMON PIE</t>
  </si>
  <si>
    <t>TARTA LEMON GRANDE</t>
  </si>
  <si>
    <t>MINI TARTA FRUTILLAS</t>
  </si>
  <si>
    <t>TARTA FRUTILLAS GRANDE</t>
  </si>
  <si>
    <t>TARTA MANZANA GRANDE</t>
  </si>
  <si>
    <t>MINI TARTA COPITOS</t>
  </si>
  <si>
    <t>BUDINCITOS DE LIMON</t>
  </si>
  <si>
    <t>BUDINCITOS VAINILLA</t>
  </si>
  <si>
    <t>bocaditos banana y avena</t>
  </si>
  <si>
    <t>muffins avena, maz y canela</t>
  </si>
  <si>
    <t>COOKIES DE LIMON</t>
  </si>
  <si>
    <t>BUDINCITOS DE MANZANA</t>
  </si>
  <si>
    <t>PIONONO DULCE DE LECHE</t>
  </si>
  <si>
    <t>BUDINCITOS MAGIC</t>
  </si>
  <si>
    <t>MASA TARTA SABLE</t>
  </si>
  <si>
    <t>PAN DULCE CHISPAS</t>
  </si>
  <si>
    <t>TORTA INDIVIDUAL</t>
  </si>
  <si>
    <t>TORTA BOMBA</t>
  </si>
  <si>
    <t>TORTA CHAJA</t>
  </si>
  <si>
    <t>SACHER</t>
  </si>
  <si>
    <t>CAKE 5 PORCIONES</t>
  </si>
  <si>
    <t>CAKE CORAZON 20 CM</t>
  </si>
  <si>
    <t>CAKE 10 PORCIONES</t>
  </si>
  <si>
    <t>CAKE 20 PORCIONES</t>
  </si>
  <si>
    <t>CAKE 15 PORCIONES</t>
  </si>
  <si>
    <t>HUEVO CHOCOTORTA</t>
  </si>
  <si>
    <t>HUEVO CHEESCAKE</t>
  </si>
  <si>
    <t>HUEVO FULL CHOCO4</t>
  </si>
  <si>
    <t>HUEVO OREO</t>
  </si>
  <si>
    <t xml:space="preserve">producto </t>
  </si>
  <si>
    <t>cantidad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</si>
</sst>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m/yyyy"/>
    <numFmt numFmtId="165" formatCode="d\ mmm"/>
    <numFmt numFmtId="166" formatCode="d/m"/>
    <numFmt numFmtId="167" formatCode="mmmm\ yyyy"/>
    <numFmt numFmtId="168" formatCode="d\ mmmm"/>
  </numFmts>
  <fonts count="3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8"/>
      <name val="Arial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/>
    <xf numFmtId="0" fontId="1" fillId="0" borderId="0" xfId="0" applyFont="1"/>
    <xf numFmtId="164" fontId="1" fillId="0" borderId="0" xfId="0" applyNumberFormat="1" applyFont="1"/>
    <xf numFmtId="0" fontId="1" fillId="0" borderId="0" xfId="0" applyFont="1" applyAlignment="1">
      <alignment horizontal="right"/>
    </xf>
    <xf numFmtId="10" fontId="1" fillId="0" borderId="0" xfId="0" applyNumberFormat="1" applyFont="1"/>
    <xf numFmtId="165" fontId="1" fillId="0" borderId="0" xfId="0" applyNumberFormat="1" applyFont="1"/>
    <xf numFmtId="166" fontId="1" fillId="0" borderId="0" xfId="0" applyNumberFormat="1" applyFont="1"/>
    <xf numFmtId="167" fontId="1" fillId="0" borderId="0" xfId="0" applyNumberFormat="1" applyFont="1"/>
    <xf numFmtId="9" fontId="1" fillId="0" borderId="0" xfId="0" applyNumberFormat="1" applyFont="1"/>
    <xf numFmtId="168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calcChain" Target="calcChain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styles" Target="styles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6" Type="http://schemas.openxmlformats.org/officeDocument/2006/relationships/worksheet" Target="worksheets/sheet16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10D8B-2FFB-4398-AD21-606686F63062}">
  <dimension ref="A1:B192"/>
  <sheetViews>
    <sheetView topLeftCell="A150" workbookViewId="0">
      <selection activeCell="F177" sqref="F177"/>
    </sheetView>
  </sheetViews>
  <sheetFormatPr baseColWidth="10" defaultRowHeight="12.75" x14ac:dyDescent="0.2"/>
  <cols>
    <col min="1" max="1" width="31.140625" customWidth="1"/>
  </cols>
  <sheetData>
    <row r="1" spans="1:2" x14ac:dyDescent="0.2">
      <c r="A1" t="s">
        <v>845</v>
      </c>
      <c r="B1" t="s">
        <v>843</v>
      </c>
    </row>
    <row r="2" spans="1:2" x14ac:dyDescent="0.2">
      <c r="A2" s="2" t="s">
        <v>4</v>
      </c>
      <c r="B2">
        <v>1</v>
      </c>
    </row>
    <row r="3" spans="1:2" x14ac:dyDescent="0.2">
      <c r="A3" s="2" t="s">
        <v>7</v>
      </c>
      <c r="B3">
        <v>2</v>
      </c>
    </row>
    <row r="4" spans="1:2" x14ac:dyDescent="0.2">
      <c r="A4" s="2" t="s">
        <v>8</v>
      </c>
      <c r="B4">
        <v>3</v>
      </c>
    </row>
    <row r="5" spans="1:2" x14ac:dyDescent="0.2">
      <c r="A5" s="2" t="s">
        <v>11</v>
      </c>
      <c r="B5">
        <v>4</v>
      </c>
    </row>
    <row r="6" spans="1:2" x14ac:dyDescent="0.2">
      <c r="A6" s="2" t="s">
        <v>12</v>
      </c>
      <c r="B6">
        <v>5</v>
      </c>
    </row>
    <row r="7" spans="1:2" x14ac:dyDescent="0.2">
      <c r="A7" s="2" t="s">
        <v>13</v>
      </c>
      <c r="B7">
        <v>6</v>
      </c>
    </row>
    <row r="8" spans="1:2" x14ac:dyDescent="0.2">
      <c r="A8" s="2" t="s">
        <v>14</v>
      </c>
      <c r="B8">
        <v>7</v>
      </c>
    </row>
    <row r="9" spans="1:2" x14ac:dyDescent="0.2">
      <c r="A9" s="2" t="s">
        <v>15</v>
      </c>
      <c r="B9">
        <v>8</v>
      </c>
    </row>
    <row r="10" spans="1:2" x14ac:dyDescent="0.2">
      <c r="A10" s="2" t="s">
        <v>16</v>
      </c>
      <c r="B10">
        <v>9</v>
      </c>
    </row>
    <row r="11" spans="1:2" x14ac:dyDescent="0.2">
      <c r="A11" s="2" t="s">
        <v>18</v>
      </c>
      <c r="B11">
        <v>10</v>
      </c>
    </row>
    <row r="12" spans="1:2" x14ac:dyDescent="0.2">
      <c r="A12" s="2" t="s">
        <v>19</v>
      </c>
      <c r="B12">
        <v>11</v>
      </c>
    </row>
    <row r="13" spans="1:2" x14ac:dyDescent="0.2">
      <c r="A13" s="2" t="s">
        <v>20</v>
      </c>
      <c r="B13">
        <v>12</v>
      </c>
    </row>
    <row r="14" spans="1:2" x14ac:dyDescent="0.2">
      <c r="A14" s="2" t="s">
        <v>21</v>
      </c>
      <c r="B14">
        <v>13</v>
      </c>
    </row>
    <row r="15" spans="1:2" x14ac:dyDescent="0.2">
      <c r="A15" s="2" t="s">
        <v>22</v>
      </c>
      <c r="B15">
        <v>14</v>
      </c>
    </row>
    <row r="16" spans="1:2" x14ac:dyDescent="0.2">
      <c r="A16" s="2" t="s">
        <v>23</v>
      </c>
      <c r="B16">
        <v>15</v>
      </c>
    </row>
    <row r="17" spans="1:2" x14ac:dyDescent="0.2">
      <c r="A17" s="2" t="s">
        <v>24</v>
      </c>
      <c r="B17">
        <v>16</v>
      </c>
    </row>
    <row r="18" spans="1:2" x14ac:dyDescent="0.2">
      <c r="A18" s="2" t="s">
        <v>25</v>
      </c>
      <c r="B18">
        <v>17</v>
      </c>
    </row>
    <row r="19" spans="1:2" x14ac:dyDescent="0.2">
      <c r="A19" s="2" t="s">
        <v>26</v>
      </c>
      <c r="B19">
        <v>18</v>
      </c>
    </row>
    <row r="20" spans="1:2" x14ac:dyDescent="0.2">
      <c r="A20" s="2" t="s">
        <v>27</v>
      </c>
      <c r="B20">
        <v>19</v>
      </c>
    </row>
    <row r="21" spans="1:2" x14ac:dyDescent="0.2">
      <c r="A21" s="2" t="s">
        <v>28</v>
      </c>
      <c r="B21">
        <v>20</v>
      </c>
    </row>
    <row r="22" spans="1:2" x14ac:dyDescent="0.2">
      <c r="A22" s="2" t="s">
        <v>29</v>
      </c>
      <c r="B22">
        <v>21</v>
      </c>
    </row>
    <row r="23" spans="1:2" x14ac:dyDescent="0.2">
      <c r="A23" s="2" t="s">
        <v>30</v>
      </c>
      <c r="B23">
        <v>22</v>
      </c>
    </row>
    <row r="24" spans="1:2" x14ac:dyDescent="0.2">
      <c r="A24" s="2" t="s">
        <v>31</v>
      </c>
      <c r="B24">
        <v>23</v>
      </c>
    </row>
    <row r="25" spans="1:2" x14ac:dyDescent="0.2">
      <c r="A25" s="2" t="s">
        <v>32</v>
      </c>
      <c r="B25">
        <v>24</v>
      </c>
    </row>
    <row r="26" spans="1:2" x14ac:dyDescent="0.2">
      <c r="A26" s="2" t="s">
        <v>33</v>
      </c>
      <c r="B26">
        <v>25</v>
      </c>
    </row>
    <row r="27" spans="1:2" x14ac:dyDescent="0.2">
      <c r="A27" s="2" t="s">
        <v>34</v>
      </c>
      <c r="B27">
        <v>26</v>
      </c>
    </row>
    <row r="28" spans="1:2" x14ac:dyDescent="0.2">
      <c r="A28" s="2" t="s">
        <v>35</v>
      </c>
      <c r="B28">
        <v>27</v>
      </c>
    </row>
    <row r="29" spans="1:2" x14ac:dyDescent="0.2">
      <c r="A29" s="2" t="s">
        <v>36</v>
      </c>
      <c r="B29">
        <v>28</v>
      </c>
    </row>
    <row r="30" spans="1:2" x14ac:dyDescent="0.2">
      <c r="A30" s="2" t="s">
        <v>37</v>
      </c>
      <c r="B30">
        <v>29</v>
      </c>
    </row>
    <row r="31" spans="1:2" x14ac:dyDescent="0.2">
      <c r="A31" s="2" t="s">
        <v>38</v>
      </c>
      <c r="B31">
        <v>30</v>
      </c>
    </row>
    <row r="32" spans="1:2" x14ac:dyDescent="0.2">
      <c r="A32" s="2" t="s">
        <v>39</v>
      </c>
      <c r="B32">
        <v>31</v>
      </c>
    </row>
    <row r="33" spans="1:2" x14ac:dyDescent="0.2">
      <c r="A33" s="2" t="s">
        <v>40</v>
      </c>
      <c r="B33">
        <v>32</v>
      </c>
    </row>
    <row r="34" spans="1:2" x14ac:dyDescent="0.2">
      <c r="A34" s="2" t="s">
        <v>41</v>
      </c>
      <c r="B34">
        <v>33</v>
      </c>
    </row>
    <row r="35" spans="1:2" x14ac:dyDescent="0.2">
      <c r="A35" s="2" t="s">
        <v>42</v>
      </c>
      <c r="B35">
        <v>34</v>
      </c>
    </row>
    <row r="36" spans="1:2" x14ac:dyDescent="0.2">
      <c r="A36" s="2" t="s">
        <v>43</v>
      </c>
      <c r="B36">
        <v>35</v>
      </c>
    </row>
    <row r="37" spans="1:2" x14ac:dyDescent="0.2">
      <c r="A37" s="2" t="s">
        <v>44</v>
      </c>
      <c r="B37">
        <v>36</v>
      </c>
    </row>
    <row r="38" spans="1:2" x14ac:dyDescent="0.2">
      <c r="A38" s="2" t="s">
        <v>45</v>
      </c>
      <c r="B38">
        <v>37</v>
      </c>
    </row>
    <row r="39" spans="1:2" x14ac:dyDescent="0.2">
      <c r="A39" s="2" t="s">
        <v>47</v>
      </c>
      <c r="B39">
        <v>38</v>
      </c>
    </row>
    <row r="40" spans="1:2" x14ac:dyDescent="0.2">
      <c r="A40" s="2" t="s">
        <v>48</v>
      </c>
      <c r="B40">
        <v>39</v>
      </c>
    </row>
    <row r="41" spans="1:2" x14ac:dyDescent="0.2">
      <c r="A41" s="2" t="s">
        <v>49</v>
      </c>
      <c r="B41">
        <v>40</v>
      </c>
    </row>
    <row r="42" spans="1:2" x14ac:dyDescent="0.2">
      <c r="A42" s="2" t="s">
        <v>50</v>
      </c>
      <c r="B42">
        <v>41</v>
      </c>
    </row>
    <row r="43" spans="1:2" x14ac:dyDescent="0.2">
      <c r="A43" s="2" t="s">
        <v>51</v>
      </c>
      <c r="B43">
        <v>42</v>
      </c>
    </row>
    <row r="44" spans="1:2" x14ac:dyDescent="0.2">
      <c r="A44" s="2" t="s">
        <v>53</v>
      </c>
      <c r="B44">
        <v>43</v>
      </c>
    </row>
    <row r="45" spans="1:2" x14ac:dyDescent="0.2">
      <c r="A45" s="2" t="s">
        <v>54</v>
      </c>
      <c r="B45">
        <v>44</v>
      </c>
    </row>
    <row r="46" spans="1:2" x14ac:dyDescent="0.2">
      <c r="A46" s="2" t="s">
        <v>55</v>
      </c>
      <c r="B46">
        <v>45</v>
      </c>
    </row>
    <row r="47" spans="1:2" x14ac:dyDescent="0.2">
      <c r="A47" s="2" t="s">
        <v>57</v>
      </c>
      <c r="B47">
        <v>46</v>
      </c>
    </row>
    <row r="48" spans="1:2" x14ac:dyDescent="0.2">
      <c r="A48" s="2" t="s">
        <v>58</v>
      </c>
      <c r="B48">
        <v>47</v>
      </c>
    </row>
    <row r="49" spans="1:2" x14ac:dyDescent="0.2">
      <c r="A49" s="2" t="s">
        <v>59</v>
      </c>
      <c r="B49">
        <v>48</v>
      </c>
    </row>
    <row r="50" spans="1:2" x14ac:dyDescent="0.2">
      <c r="A50" s="2" t="s">
        <v>60</v>
      </c>
      <c r="B50">
        <v>49</v>
      </c>
    </row>
    <row r="51" spans="1:2" x14ac:dyDescent="0.2">
      <c r="A51" s="2" t="s">
        <v>61</v>
      </c>
      <c r="B51">
        <v>50</v>
      </c>
    </row>
    <row r="52" spans="1:2" x14ac:dyDescent="0.2">
      <c r="A52" s="2" t="s">
        <v>62</v>
      </c>
      <c r="B52">
        <v>51</v>
      </c>
    </row>
    <row r="53" spans="1:2" x14ac:dyDescent="0.2">
      <c r="A53" s="2" t="s">
        <v>63</v>
      </c>
      <c r="B53">
        <v>52</v>
      </c>
    </row>
    <row r="54" spans="1:2" x14ac:dyDescent="0.2">
      <c r="A54" s="2" t="s">
        <v>64</v>
      </c>
      <c r="B54">
        <v>53</v>
      </c>
    </row>
    <row r="55" spans="1:2" x14ac:dyDescent="0.2">
      <c r="A55" s="2" t="s">
        <v>65</v>
      </c>
      <c r="B55">
        <v>54</v>
      </c>
    </row>
    <row r="56" spans="1:2" x14ac:dyDescent="0.2">
      <c r="A56" s="2" t="s">
        <v>67</v>
      </c>
      <c r="B56">
        <v>55</v>
      </c>
    </row>
    <row r="57" spans="1:2" x14ac:dyDescent="0.2">
      <c r="A57" s="2" t="s">
        <v>68</v>
      </c>
      <c r="B57">
        <v>56</v>
      </c>
    </row>
    <row r="58" spans="1:2" x14ac:dyDescent="0.2">
      <c r="A58" s="2" t="s">
        <v>69</v>
      </c>
      <c r="B58">
        <v>57</v>
      </c>
    </row>
    <row r="59" spans="1:2" x14ac:dyDescent="0.2">
      <c r="A59" s="2" t="s">
        <v>70</v>
      </c>
      <c r="B59">
        <v>58</v>
      </c>
    </row>
    <row r="60" spans="1:2" x14ac:dyDescent="0.2">
      <c r="A60" s="2" t="s">
        <v>71</v>
      </c>
      <c r="B60">
        <v>59</v>
      </c>
    </row>
    <row r="61" spans="1:2" x14ac:dyDescent="0.2">
      <c r="A61" s="2" t="s">
        <v>72</v>
      </c>
      <c r="B61">
        <v>60</v>
      </c>
    </row>
    <row r="62" spans="1:2" x14ac:dyDescent="0.2">
      <c r="A62" s="2" t="s">
        <v>73</v>
      </c>
      <c r="B62">
        <v>61</v>
      </c>
    </row>
    <row r="63" spans="1:2" x14ac:dyDescent="0.2">
      <c r="A63" s="2" t="s">
        <v>74</v>
      </c>
      <c r="B63">
        <v>62</v>
      </c>
    </row>
    <row r="64" spans="1:2" x14ac:dyDescent="0.2">
      <c r="A64" s="2" t="s">
        <v>75</v>
      </c>
      <c r="B64">
        <v>63</v>
      </c>
    </row>
    <row r="65" spans="1:2" x14ac:dyDescent="0.2">
      <c r="A65" s="2" t="s">
        <v>76</v>
      </c>
      <c r="B65">
        <v>64</v>
      </c>
    </row>
    <row r="66" spans="1:2" x14ac:dyDescent="0.2">
      <c r="A66" s="2" t="s">
        <v>77</v>
      </c>
      <c r="B66">
        <v>65</v>
      </c>
    </row>
    <row r="67" spans="1:2" x14ac:dyDescent="0.2">
      <c r="A67" s="2" t="s">
        <v>78</v>
      </c>
      <c r="B67">
        <v>66</v>
      </c>
    </row>
    <row r="68" spans="1:2" x14ac:dyDescent="0.2">
      <c r="A68" s="2" t="s">
        <v>79</v>
      </c>
      <c r="B68">
        <v>67</v>
      </c>
    </row>
    <row r="69" spans="1:2" x14ac:dyDescent="0.2">
      <c r="A69" s="2" t="s">
        <v>80</v>
      </c>
      <c r="B69">
        <v>68</v>
      </c>
    </row>
    <row r="70" spans="1:2" x14ac:dyDescent="0.2">
      <c r="A70" s="2" t="s">
        <v>81</v>
      </c>
      <c r="B70">
        <v>69</v>
      </c>
    </row>
    <row r="71" spans="1:2" x14ac:dyDescent="0.2">
      <c r="A71" s="2" t="s">
        <v>82</v>
      </c>
      <c r="B71">
        <v>70</v>
      </c>
    </row>
    <row r="72" spans="1:2" x14ac:dyDescent="0.2">
      <c r="A72" s="2" t="s">
        <v>83</v>
      </c>
      <c r="B72">
        <v>71</v>
      </c>
    </row>
    <row r="73" spans="1:2" x14ac:dyDescent="0.2">
      <c r="A73" s="2" t="s">
        <v>84</v>
      </c>
      <c r="B73">
        <v>72</v>
      </c>
    </row>
    <row r="74" spans="1:2" x14ac:dyDescent="0.2">
      <c r="A74" s="2" t="s">
        <v>85</v>
      </c>
      <c r="B74">
        <v>73</v>
      </c>
    </row>
    <row r="75" spans="1:2" x14ac:dyDescent="0.2">
      <c r="A75" s="2" t="s">
        <v>86</v>
      </c>
      <c r="B75">
        <v>74</v>
      </c>
    </row>
    <row r="76" spans="1:2" x14ac:dyDescent="0.2">
      <c r="A76" s="2" t="s">
        <v>87</v>
      </c>
      <c r="B76">
        <v>75</v>
      </c>
    </row>
    <row r="77" spans="1:2" x14ac:dyDescent="0.2">
      <c r="A77" s="2" t="s">
        <v>88</v>
      </c>
      <c r="B77">
        <v>76</v>
      </c>
    </row>
    <row r="78" spans="1:2" x14ac:dyDescent="0.2">
      <c r="A78" s="2" t="s">
        <v>89</v>
      </c>
      <c r="B78">
        <v>77</v>
      </c>
    </row>
    <row r="79" spans="1:2" x14ac:dyDescent="0.2">
      <c r="A79" s="2" t="s">
        <v>90</v>
      </c>
      <c r="B79">
        <v>78</v>
      </c>
    </row>
    <row r="80" spans="1:2" x14ac:dyDescent="0.2">
      <c r="A80" s="2" t="s">
        <v>91</v>
      </c>
      <c r="B80">
        <v>79</v>
      </c>
    </row>
    <row r="81" spans="1:2" x14ac:dyDescent="0.2">
      <c r="A81" s="2" t="s">
        <v>92</v>
      </c>
      <c r="B81">
        <v>80</v>
      </c>
    </row>
    <row r="82" spans="1:2" x14ac:dyDescent="0.2">
      <c r="A82" s="2" t="s">
        <v>93</v>
      </c>
      <c r="B82">
        <v>81</v>
      </c>
    </row>
    <row r="83" spans="1:2" x14ac:dyDescent="0.2">
      <c r="A83" s="2" t="s">
        <v>94</v>
      </c>
      <c r="B83">
        <v>82</v>
      </c>
    </row>
    <row r="84" spans="1:2" x14ac:dyDescent="0.2">
      <c r="A84" s="2" t="s">
        <v>95</v>
      </c>
      <c r="B84">
        <v>83</v>
      </c>
    </row>
    <row r="85" spans="1:2" x14ac:dyDescent="0.2">
      <c r="A85" s="2" t="s">
        <v>96</v>
      </c>
      <c r="B85">
        <v>84</v>
      </c>
    </row>
    <row r="86" spans="1:2" x14ac:dyDescent="0.2">
      <c r="A86" s="2" t="s">
        <v>97</v>
      </c>
      <c r="B86">
        <v>85</v>
      </c>
    </row>
    <row r="87" spans="1:2" x14ac:dyDescent="0.2">
      <c r="A87" s="2" t="s">
        <v>98</v>
      </c>
      <c r="B87">
        <v>86</v>
      </c>
    </row>
    <row r="88" spans="1:2" x14ac:dyDescent="0.2">
      <c r="A88" s="2" t="s">
        <v>99</v>
      </c>
      <c r="B88">
        <v>87</v>
      </c>
    </row>
    <row r="89" spans="1:2" x14ac:dyDescent="0.2">
      <c r="A89" s="2" t="s">
        <v>100</v>
      </c>
      <c r="B89">
        <v>88</v>
      </c>
    </row>
    <row r="90" spans="1:2" x14ac:dyDescent="0.2">
      <c r="A90" s="2" t="s">
        <v>101</v>
      </c>
      <c r="B90">
        <v>89</v>
      </c>
    </row>
    <row r="91" spans="1:2" x14ac:dyDescent="0.2">
      <c r="A91" s="2" t="s">
        <v>102</v>
      </c>
      <c r="B91">
        <v>90</v>
      </c>
    </row>
    <row r="92" spans="1:2" x14ac:dyDescent="0.2">
      <c r="A92" s="2" t="s">
        <v>103</v>
      </c>
      <c r="B92">
        <v>91</v>
      </c>
    </row>
    <row r="93" spans="1:2" x14ac:dyDescent="0.2">
      <c r="A93" s="2" t="s">
        <v>104</v>
      </c>
      <c r="B93">
        <v>92</v>
      </c>
    </row>
    <row r="94" spans="1:2" x14ac:dyDescent="0.2">
      <c r="A94" s="2" t="s">
        <v>107</v>
      </c>
      <c r="B94">
        <v>93</v>
      </c>
    </row>
    <row r="95" spans="1:2" x14ac:dyDescent="0.2">
      <c r="A95" s="2" t="s">
        <v>108</v>
      </c>
      <c r="B95">
        <v>94</v>
      </c>
    </row>
    <row r="96" spans="1:2" x14ac:dyDescent="0.2">
      <c r="A96" s="2" t="s">
        <v>109</v>
      </c>
      <c r="B96">
        <v>95</v>
      </c>
    </row>
    <row r="97" spans="1:2" x14ac:dyDescent="0.2">
      <c r="A97" s="2" t="s">
        <v>110</v>
      </c>
      <c r="B97">
        <v>96</v>
      </c>
    </row>
    <row r="98" spans="1:2" x14ac:dyDescent="0.2">
      <c r="A98" s="2" t="s">
        <v>111</v>
      </c>
      <c r="B98">
        <v>97</v>
      </c>
    </row>
    <row r="99" spans="1:2" x14ac:dyDescent="0.2">
      <c r="A99" s="2" t="s">
        <v>112</v>
      </c>
      <c r="B99">
        <v>98</v>
      </c>
    </row>
    <row r="100" spans="1:2" x14ac:dyDescent="0.2">
      <c r="A100" s="2" t="s">
        <v>113</v>
      </c>
      <c r="B100">
        <v>99</v>
      </c>
    </row>
    <row r="101" spans="1:2" x14ac:dyDescent="0.2">
      <c r="A101" s="2" t="s">
        <v>114</v>
      </c>
      <c r="B101">
        <v>100</v>
      </c>
    </row>
    <row r="102" spans="1:2" x14ac:dyDescent="0.2">
      <c r="A102" s="2" t="s">
        <v>115</v>
      </c>
      <c r="B102">
        <v>101</v>
      </c>
    </row>
    <row r="103" spans="1:2" x14ac:dyDescent="0.2">
      <c r="A103" s="2" t="s">
        <v>116</v>
      </c>
      <c r="B103">
        <v>102</v>
      </c>
    </row>
    <row r="104" spans="1:2" x14ac:dyDescent="0.2">
      <c r="A104" s="2" t="s">
        <v>117</v>
      </c>
      <c r="B104">
        <v>103</v>
      </c>
    </row>
    <row r="105" spans="1:2" x14ac:dyDescent="0.2">
      <c r="A105" s="2" t="s">
        <v>118</v>
      </c>
      <c r="B105">
        <v>104</v>
      </c>
    </row>
    <row r="106" spans="1:2" x14ac:dyDescent="0.2">
      <c r="A106" s="2" t="s">
        <v>119</v>
      </c>
      <c r="B106">
        <v>105</v>
      </c>
    </row>
    <row r="107" spans="1:2" x14ac:dyDescent="0.2">
      <c r="A107" s="2" t="s">
        <v>120</v>
      </c>
      <c r="B107">
        <v>106</v>
      </c>
    </row>
    <row r="108" spans="1:2" x14ac:dyDescent="0.2">
      <c r="A108" s="2" t="s">
        <v>121</v>
      </c>
      <c r="B108">
        <v>107</v>
      </c>
    </row>
    <row r="109" spans="1:2" x14ac:dyDescent="0.2">
      <c r="A109" s="2" t="s">
        <v>122</v>
      </c>
      <c r="B109">
        <v>108</v>
      </c>
    </row>
    <row r="110" spans="1:2" x14ac:dyDescent="0.2">
      <c r="A110" s="2" t="s">
        <v>124</v>
      </c>
      <c r="B110">
        <v>109</v>
      </c>
    </row>
    <row r="111" spans="1:2" x14ac:dyDescent="0.2">
      <c r="A111" s="2" t="s">
        <v>125</v>
      </c>
      <c r="B111">
        <v>110</v>
      </c>
    </row>
    <row r="112" spans="1:2" x14ac:dyDescent="0.2">
      <c r="A112" s="2" t="s">
        <v>126</v>
      </c>
      <c r="B112">
        <v>111</v>
      </c>
    </row>
    <row r="113" spans="1:2" x14ac:dyDescent="0.2">
      <c r="A113" s="2" t="s">
        <v>127</v>
      </c>
      <c r="B113">
        <v>112</v>
      </c>
    </row>
    <row r="114" spans="1:2" x14ac:dyDescent="0.2">
      <c r="A114" s="2" t="s">
        <v>128</v>
      </c>
      <c r="B114">
        <v>113</v>
      </c>
    </row>
    <row r="115" spans="1:2" x14ac:dyDescent="0.2">
      <c r="A115" s="2" t="s">
        <v>129</v>
      </c>
      <c r="B115">
        <v>114</v>
      </c>
    </row>
    <row r="116" spans="1:2" x14ac:dyDescent="0.2">
      <c r="A116" s="2" t="s">
        <v>130</v>
      </c>
      <c r="B116">
        <v>115</v>
      </c>
    </row>
    <row r="117" spans="1:2" x14ac:dyDescent="0.2">
      <c r="A117" s="2" t="s">
        <v>131</v>
      </c>
      <c r="B117">
        <v>116</v>
      </c>
    </row>
    <row r="118" spans="1:2" x14ac:dyDescent="0.2">
      <c r="A118" s="2" t="s">
        <v>132</v>
      </c>
      <c r="B118">
        <v>117</v>
      </c>
    </row>
    <row r="119" spans="1:2" x14ac:dyDescent="0.2">
      <c r="A119" s="2" t="s">
        <v>133</v>
      </c>
      <c r="B119">
        <v>118</v>
      </c>
    </row>
    <row r="120" spans="1:2" x14ac:dyDescent="0.2">
      <c r="A120" s="2" t="s">
        <v>134</v>
      </c>
      <c r="B120">
        <v>119</v>
      </c>
    </row>
    <row r="121" spans="1:2" x14ac:dyDescent="0.2">
      <c r="A121" s="2" t="s">
        <v>135</v>
      </c>
      <c r="B121">
        <v>120</v>
      </c>
    </row>
    <row r="122" spans="1:2" x14ac:dyDescent="0.2">
      <c r="A122" s="2" t="s">
        <v>136</v>
      </c>
      <c r="B122">
        <v>121</v>
      </c>
    </row>
    <row r="123" spans="1:2" x14ac:dyDescent="0.2">
      <c r="A123" s="2" t="s">
        <v>137</v>
      </c>
      <c r="B123">
        <v>122</v>
      </c>
    </row>
    <row r="124" spans="1:2" x14ac:dyDescent="0.2">
      <c r="A124" s="2" t="s">
        <v>138</v>
      </c>
      <c r="B124">
        <v>123</v>
      </c>
    </row>
    <row r="125" spans="1:2" x14ac:dyDescent="0.2">
      <c r="A125" s="2" t="s">
        <v>139</v>
      </c>
      <c r="B125">
        <v>124</v>
      </c>
    </row>
    <row r="126" spans="1:2" x14ac:dyDescent="0.2">
      <c r="A126" s="2" t="s">
        <v>140</v>
      </c>
      <c r="B126">
        <v>125</v>
      </c>
    </row>
    <row r="127" spans="1:2" x14ac:dyDescent="0.2">
      <c r="A127" s="2" t="s">
        <v>141</v>
      </c>
      <c r="B127">
        <v>126</v>
      </c>
    </row>
    <row r="128" spans="1:2" x14ac:dyDescent="0.2">
      <c r="A128" s="2" t="s">
        <v>142</v>
      </c>
      <c r="B128">
        <v>127</v>
      </c>
    </row>
    <row r="129" spans="1:2" x14ac:dyDescent="0.2">
      <c r="A129" s="2" t="s">
        <v>143</v>
      </c>
      <c r="B129">
        <v>128</v>
      </c>
    </row>
    <row r="130" spans="1:2" x14ac:dyDescent="0.2">
      <c r="A130" s="2" t="s">
        <v>144</v>
      </c>
      <c r="B130">
        <v>129</v>
      </c>
    </row>
    <row r="131" spans="1:2" x14ac:dyDescent="0.2">
      <c r="A131" s="2" t="s">
        <v>145</v>
      </c>
      <c r="B131">
        <v>130</v>
      </c>
    </row>
    <row r="132" spans="1:2" x14ac:dyDescent="0.2">
      <c r="A132" s="2" t="s">
        <v>147</v>
      </c>
      <c r="B132">
        <v>131</v>
      </c>
    </row>
    <row r="133" spans="1:2" x14ac:dyDescent="0.2">
      <c r="A133" s="2" t="s">
        <v>148</v>
      </c>
      <c r="B133">
        <v>132</v>
      </c>
    </row>
    <row r="134" spans="1:2" x14ac:dyDescent="0.2">
      <c r="A134" s="2" t="s">
        <v>149</v>
      </c>
      <c r="B134">
        <v>133</v>
      </c>
    </row>
    <row r="135" spans="1:2" x14ac:dyDescent="0.2">
      <c r="A135" s="2" t="s">
        <v>150</v>
      </c>
      <c r="B135">
        <v>134</v>
      </c>
    </row>
    <row r="136" spans="1:2" x14ac:dyDescent="0.2">
      <c r="A136" s="2" t="s">
        <v>151</v>
      </c>
      <c r="B136">
        <v>135</v>
      </c>
    </row>
    <row r="137" spans="1:2" x14ac:dyDescent="0.2">
      <c r="A137" s="2" t="s">
        <v>152</v>
      </c>
      <c r="B137">
        <v>136</v>
      </c>
    </row>
    <row r="138" spans="1:2" x14ac:dyDescent="0.2">
      <c r="A138" s="2" t="s">
        <v>153</v>
      </c>
      <c r="B138">
        <v>137</v>
      </c>
    </row>
    <row r="139" spans="1:2" x14ac:dyDescent="0.2">
      <c r="A139" s="2" t="s">
        <v>154</v>
      </c>
      <c r="B139">
        <v>138</v>
      </c>
    </row>
    <row r="140" spans="1:2" x14ac:dyDescent="0.2">
      <c r="A140" s="2" t="s">
        <v>155</v>
      </c>
      <c r="B140">
        <v>139</v>
      </c>
    </row>
    <row r="141" spans="1:2" x14ac:dyDescent="0.2">
      <c r="A141" s="2" t="s">
        <v>156</v>
      </c>
      <c r="B141">
        <v>140</v>
      </c>
    </row>
    <row r="142" spans="1:2" x14ac:dyDescent="0.2">
      <c r="A142" s="2" t="s">
        <v>158</v>
      </c>
      <c r="B142">
        <v>141</v>
      </c>
    </row>
    <row r="143" spans="1:2" x14ac:dyDescent="0.2">
      <c r="A143" s="2" t="s">
        <v>159</v>
      </c>
      <c r="B143">
        <v>142</v>
      </c>
    </row>
    <row r="144" spans="1:2" x14ac:dyDescent="0.2">
      <c r="A144" s="2" t="s">
        <v>160</v>
      </c>
      <c r="B144">
        <v>143</v>
      </c>
    </row>
    <row r="145" spans="1:2" x14ac:dyDescent="0.2">
      <c r="A145" s="2" t="s">
        <v>161</v>
      </c>
      <c r="B145">
        <v>144</v>
      </c>
    </row>
    <row r="146" spans="1:2" x14ac:dyDescent="0.2">
      <c r="A146" s="2" t="s">
        <v>162</v>
      </c>
      <c r="B146">
        <v>145</v>
      </c>
    </row>
    <row r="147" spans="1:2" x14ac:dyDescent="0.2">
      <c r="A147" s="2" t="s">
        <v>163</v>
      </c>
      <c r="B147">
        <v>146</v>
      </c>
    </row>
    <row r="148" spans="1:2" x14ac:dyDescent="0.2">
      <c r="A148" s="2" t="s">
        <v>164</v>
      </c>
      <c r="B148">
        <v>147</v>
      </c>
    </row>
    <row r="149" spans="1:2" x14ac:dyDescent="0.2">
      <c r="A149" s="2" t="s">
        <v>165</v>
      </c>
      <c r="B149">
        <v>148</v>
      </c>
    </row>
    <row r="150" spans="1:2" x14ac:dyDescent="0.2">
      <c r="A150" s="2" t="s">
        <v>167</v>
      </c>
      <c r="B150">
        <v>149</v>
      </c>
    </row>
    <row r="151" spans="1:2" x14ac:dyDescent="0.2">
      <c r="A151" s="2" t="s">
        <v>168</v>
      </c>
      <c r="B151">
        <v>150</v>
      </c>
    </row>
    <row r="152" spans="1:2" x14ac:dyDescent="0.2">
      <c r="A152" s="2" t="s">
        <v>170</v>
      </c>
      <c r="B152">
        <v>151</v>
      </c>
    </row>
    <row r="153" spans="1:2" x14ac:dyDescent="0.2">
      <c r="A153" s="2" t="s">
        <v>171</v>
      </c>
      <c r="B153">
        <v>152</v>
      </c>
    </row>
    <row r="154" spans="1:2" x14ac:dyDescent="0.2">
      <c r="A154" s="2" t="s">
        <v>172</v>
      </c>
      <c r="B154">
        <v>153</v>
      </c>
    </row>
    <row r="155" spans="1:2" x14ac:dyDescent="0.2">
      <c r="A155" s="2" t="s">
        <v>173</v>
      </c>
      <c r="B155">
        <v>154</v>
      </c>
    </row>
    <row r="156" spans="1:2" x14ac:dyDescent="0.2">
      <c r="A156" s="2" t="s">
        <v>174</v>
      </c>
      <c r="B156">
        <v>155</v>
      </c>
    </row>
    <row r="157" spans="1:2" x14ac:dyDescent="0.2">
      <c r="A157" s="2" t="s">
        <v>175</v>
      </c>
      <c r="B157">
        <v>156</v>
      </c>
    </row>
    <row r="158" spans="1:2" x14ac:dyDescent="0.2">
      <c r="A158" s="2" t="s">
        <v>176</v>
      </c>
      <c r="B158">
        <v>157</v>
      </c>
    </row>
    <row r="159" spans="1:2" x14ac:dyDescent="0.2">
      <c r="A159" s="2" t="s">
        <v>177</v>
      </c>
      <c r="B159">
        <v>158</v>
      </c>
    </row>
    <row r="160" spans="1:2" x14ac:dyDescent="0.2">
      <c r="A160" s="2" t="s">
        <v>178</v>
      </c>
      <c r="B160">
        <v>159</v>
      </c>
    </row>
    <row r="161" spans="1:2" x14ac:dyDescent="0.2">
      <c r="A161" s="2" t="s">
        <v>179</v>
      </c>
      <c r="B161">
        <v>160</v>
      </c>
    </row>
    <row r="162" spans="1:2" x14ac:dyDescent="0.2">
      <c r="A162" s="2" t="s">
        <v>180</v>
      </c>
      <c r="B162">
        <v>161</v>
      </c>
    </row>
    <row r="163" spans="1:2" x14ac:dyDescent="0.2">
      <c r="A163" s="2" t="s">
        <v>181</v>
      </c>
      <c r="B163">
        <v>162</v>
      </c>
    </row>
    <row r="164" spans="1:2" x14ac:dyDescent="0.2">
      <c r="A164" s="2" t="s">
        <v>182</v>
      </c>
      <c r="B164">
        <v>163</v>
      </c>
    </row>
    <row r="165" spans="1:2" x14ac:dyDescent="0.2">
      <c r="A165" s="2" t="s">
        <v>183</v>
      </c>
      <c r="B165">
        <v>164</v>
      </c>
    </row>
    <row r="166" spans="1:2" x14ac:dyDescent="0.2">
      <c r="A166" s="2" t="s">
        <v>184</v>
      </c>
      <c r="B166">
        <v>165</v>
      </c>
    </row>
    <row r="167" spans="1:2" x14ac:dyDescent="0.2">
      <c r="A167" s="2" t="s">
        <v>185</v>
      </c>
      <c r="B167">
        <v>166</v>
      </c>
    </row>
    <row r="168" spans="1:2" x14ac:dyDescent="0.2">
      <c r="A168" s="2" t="s">
        <v>186</v>
      </c>
      <c r="B168">
        <v>167</v>
      </c>
    </row>
    <row r="169" spans="1:2" x14ac:dyDescent="0.2">
      <c r="A169" s="2" t="s">
        <v>187</v>
      </c>
      <c r="B169">
        <v>168</v>
      </c>
    </row>
    <row r="170" spans="1:2" x14ac:dyDescent="0.2">
      <c r="A170" s="2" t="s">
        <v>188</v>
      </c>
      <c r="B170">
        <v>169</v>
      </c>
    </row>
    <row r="171" spans="1:2" x14ac:dyDescent="0.2">
      <c r="A171" s="2" t="s">
        <v>189</v>
      </c>
      <c r="B171">
        <v>170</v>
      </c>
    </row>
    <row r="172" spans="1:2" x14ac:dyDescent="0.2">
      <c r="A172" s="2" t="s">
        <v>190</v>
      </c>
      <c r="B172">
        <v>171</v>
      </c>
    </row>
    <row r="173" spans="1:2" x14ac:dyDescent="0.2">
      <c r="A173" s="2" t="s">
        <v>191</v>
      </c>
      <c r="B173">
        <v>172</v>
      </c>
    </row>
    <row r="174" spans="1:2" x14ac:dyDescent="0.2">
      <c r="A174" s="2" t="s">
        <v>192</v>
      </c>
      <c r="B174">
        <v>173</v>
      </c>
    </row>
    <row r="175" spans="1:2" x14ac:dyDescent="0.2">
      <c r="A175" s="2" t="s">
        <v>193</v>
      </c>
      <c r="B175">
        <v>174</v>
      </c>
    </row>
    <row r="176" spans="1:2" x14ac:dyDescent="0.2">
      <c r="A176" s="2" t="s">
        <v>194</v>
      </c>
      <c r="B176">
        <v>175</v>
      </c>
    </row>
    <row r="177" spans="1:2" x14ac:dyDescent="0.2">
      <c r="A177" s="2" t="s">
        <v>195</v>
      </c>
      <c r="B177">
        <v>176</v>
      </c>
    </row>
    <row r="178" spans="1:2" x14ac:dyDescent="0.2">
      <c r="A178" s="2" t="s">
        <v>196</v>
      </c>
      <c r="B178">
        <v>177</v>
      </c>
    </row>
    <row r="179" spans="1:2" x14ac:dyDescent="0.2">
      <c r="A179" s="2" t="s">
        <v>197</v>
      </c>
      <c r="B179">
        <v>178</v>
      </c>
    </row>
    <row r="180" spans="1:2" x14ac:dyDescent="0.2">
      <c r="A180" s="2" t="s">
        <v>198</v>
      </c>
      <c r="B180">
        <v>179</v>
      </c>
    </row>
    <row r="181" spans="1:2" x14ac:dyDescent="0.2">
      <c r="A181" s="2" t="s">
        <v>199</v>
      </c>
      <c r="B181">
        <v>180</v>
      </c>
    </row>
    <row r="182" spans="1:2" x14ac:dyDescent="0.2">
      <c r="A182" s="2" t="s">
        <v>200</v>
      </c>
      <c r="B182">
        <v>181</v>
      </c>
    </row>
    <row r="183" spans="1:2" x14ac:dyDescent="0.2">
      <c r="A183" s="2" t="s">
        <v>201</v>
      </c>
      <c r="B183">
        <v>182</v>
      </c>
    </row>
    <row r="184" spans="1:2" x14ac:dyDescent="0.2">
      <c r="A184" s="2" t="s">
        <v>202</v>
      </c>
      <c r="B184">
        <v>183</v>
      </c>
    </row>
    <row r="185" spans="1:2" x14ac:dyDescent="0.2">
      <c r="A185" s="2" t="s">
        <v>203</v>
      </c>
      <c r="B185">
        <v>184</v>
      </c>
    </row>
    <row r="186" spans="1:2" x14ac:dyDescent="0.2">
      <c r="A186" s="2" t="s">
        <v>204</v>
      </c>
      <c r="B186">
        <v>185</v>
      </c>
    </row>
    <row r="187" spans="1:2" x14ac:dyDescent="0.2">
      <c r="A187" s="2" t="s">
        <v>205</v>
      </c>
      <c r="B187">
        <v>186</v>
      </c>
    </row>
    <row r="188" spans="1:2" x14ac:dyDescent="0.2">
      <c r="A188" s="2" t="s">
        <v>206</v>
      </c>
      <c r="B188">
        <v>187</v>
      </c>
    </row>
    <row r="189" spans="1:2" x14ac:dyDescent="0.2">
      <c r="A189" s="2" t="s">
        <v>207</v>
      </c>
      <c r="B189">
        <v>188</v>
      </c>
    </row>
    <row r="190" spans="1:2" x14ac:dyDescent="0.2">
      <c r="A190" s="2" t="s">
        <v>208</v>
      </c>
      <c r="B190">
        <v>189</v>
      </c>
    </row>
    <row r="191" spans="1:2" x14ac:dyDescent="0.2">
      <c r="A191" s="2" t="s">
        <v>209</v>
      </c>
      <c r="B191">
        <v>190</v>
      </c>
    </row>
    <row r="192" spans="1:2" x14ac:dyDescent="0.2">
      <c r="A192" s="2" t="s">
        <v>210</v>
      </c>
      <c r="B192">
        <v>191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DE720-3CBC-4023-B20B-2BA9871F932F}">
  <dimension ref="A1:B134"/>
  <sheetViews>
    <sheetView topLeftCell="A91" workbookViewId="0">
      <selection activeCell="B134" sqref="A1:B134"/>
    </sheetView>
  </sheetViews>
  <sheetFormatPr baseColWidth="10" defaultRowHeight="12.75" x14ac:dyDescent="0.2"/>
  <cols>
    <col min="1" max="1" width="42.5703125" customWidth="1"/>
  </cols>
  <sheetData>
    <row r="1" spans="1:2" x14ac:dyDescent="0.2">
      <c r="A1" t="s">
        <v>846</v>
      </c>
      <c r="B1" t="s">
        <v>843</v>
      </c>
    </row>
    <row r="2" spans="1:2" x14ac:dyDescent="0.2">
      <c r="A2" t="s">
        <v>847</v>
      </c>
      <c r="B2">
        <v>1</v>
      </c>
    </row>
    <row r="3" spans="1:2" x14ac:dyDescent="0.2">
      <c r="A3" t="s">
        <v>848</v>
      </c>
      <c r="B3">
        <v>2</v>
      </c>
    </row>
    <row r="4" spans="1:2" x14ac:dyDescent="0.2">
      <c r="A4" t="s">
        <v>849</v>
      </c>
      <c r="B4">
        <v>3</v>
      </c>
    </row>
    <row r="5" spans="1:2" x14ac:dyDescent="0.2">
      <c r="A5" t="s">
        <v>850</v>
      </c>
      <c r="B5">
        <v>4</v>
      </c>
    </row>
    <row r="6" spans="1:2" x14ac:dyDescent="0.2">
      <c r="A6" t="s">
        <v>851</v>
      </c>
      <c r="B6">
        <v>5</v>
      </c>
    </row>
    <row r="7" spans="1:2" x14ac:dyDescent="0.2">
      <c r="A7" t="s">
        <v>852</v>
      </c>
      <c r="B7">
        <v>6</v>
      </c>
    </row>
    <row r="8" spans="1:2" x14ac:dyDescent="0.2">
      <c r="A8" t="s">
        <v>853</v>
      </c>
      <c r="B8">
        <v>7</v>
      </c>
    </row>
    <row r="9" spans="1:2" x14ac:dyDescent="0.2">
      <c r="A9" t="s">
        <v>854</v>
      </c>
      <c r="B9">
        <v>8</v>
      </c>
    </row>
    <row r="10" spans="1:2" x14ac:dyDescent="0.2">
      <c r="A10" t="s">
        <v>67</v>
      </c>
      <c r="B10">
        <v>9</v>
      </c>
    </row>
    <row r="11" spans="1:2" x14ac:dyDescent="0.2">
      <c r="A11" t="s">
        <v>855</v>
      </c>
      <c r="B11">
        <v>10</v>
      </c>
    </row>
    <row r="12" spans="1:2" x14ac:dyDescent="0.2">
      <c r="A12" t="s">
        <v>856</v>
      </c>
      <c r="B12">
        <v>11</v>
      </c>
    </row>
    <row r="13" spans="1:2" x14ac:dyDescent="0.2">
      <c r="A13" t="s">
        <v>857</v>
      </c>
      <c r="B13">
        <v>12</v>
      </c>
    </row>
    <row r="14" spans="1:2" x14ac:dyDescent="0.2">
      <c r="A14" t="s">
        <v>858</v>
      </c>
      <c r="B14">
        <v>13</v>
      </c>
    </row>
    <row r="15" spans="1:2" x14ac:dyDescent="0.2">
      <c r="A15" t="s">
        <v>859</v>
      </c>
      <c r="B15">
        <v>14</v>
      </c>
    </row>
    <row r="16" spans="1:2" x14ac:dyDescent="0.2">
      <c r="A16" t="s">
        <v>860</v>
      </c>
      <c r="B16">
        <v>15</v>
      </c>
    </row>
    <row r="17" spans="1:2" x14ac:dyDescent="0.2">
      <c r="A17" t="s">
        <v>861</v>
      </c>
      <c r="B17">
        <v>16</v>
      </c>
    </row>
    <row r="18" spans="1:2" x14ac:dyDescent="0.2">
      <c r="A18" t="s">
        <v>862</v>
      </c>
      <c r="B18">
        <v>17</v>
      </c>
    </row>
    <row r="19" spans="1:2" x14ac:dyDescent="0.2">
      <c r="A19" t="s">
        <v>863</v>
      </c>
      <c r="B19">
        <v>18</v>
      </c>
    </row>
    <row r="20" spans="1:2" x14ac:dyDescent="0.2">
      <c r="A20" t="s">
        <v>864</v>
      </c>
      <c r="B20">
        <v>19</v>
      </c>
    </row>
    <row r="21" spans="1:2" x14ac:dyDescent="0.2">
      <c r="A21" t="s">
        <v>865</v>
      </c>
      <c r="B21">
        <v>20</v>
      </c>
    </row>
    <row r="22" spans="1:2" x14ac:dyDescent="0.2">
      <c r="A22" t="s">
        <v>866</v>
      </c>
      <c r="B22">
        <v>21</v>
      </c>
    </row>
    <row r="23" spans="1:2" x14ac:dyDescent="0.2">
      <c r="A23" t="s">
        <v>867</v>
      </c>
      <c r="B23">
        <v>22</v>
      </c>
    </row>
    <row r="24" spans="1:2" x14ac:dyDescent="0.2">
      <c r="A24" t="s">
        <v>213</v>
      </c>
      <c r="B24">
        <v>23</v>
      </c>
    </row>
    <row r="25" spans="1:2" x14ac:dyDescent="0.2">
      <c r="A25" t="s">
        <v>232</v>
      </c>
      <c r="B25">
        <v>24</v>
      </c>
    </row>
    <row r="26" spans="1:2" x14ac:dyDescent="0.2">
      <c r="A26" t="s">
        <v>868</v>
      </c>
      <c r="B26">
        <v>25</v>
      </c>
    </row>
    <row r="27" spans="1:2" x14ac:dyDescent="0.2">
      <c r="A27" t="s">
        <v>233</v>
      </c>
      <c r="B27">
        <v>26</v>
      </c>
    </row>
    <row r="28" spans="1:2" x14ac:dyDescent="0.2">
      <c r="A28" t="s">
        <v>869</v>
      </c>
      <c r="B28">
        <v>27</v>
      </c>
    </row>
    <row r="29" spans="1:2" x14ac:dyDescent="0.2">
      <c r="A29" t="s">
        <v>214</v>
      </c>
      <c r="B29">
        <v>28</v>
      </c>
    </row>
    <row r="30" spans="1:2" x14ac:dyDescent="0.2">
      <c r="A30" t="s">
        <v>870</v>
      </c>
      <c r="B30">
        <v>29</v>
      </c>
    </row>
    <row r="31" spans="1:2" x14ac:dyDescent="0.2">
      <c r="A31" t="s">
        <v>234</v>
      </c>
      <c r="B31">
        <v>30</v>
      </c>
    </row>
    <row r="32" spans="1:2" x14ac:dyDescent="0.2">
      <c r="A32" t="s">
        <v>229</v>
      </c>
      <c r="B32">
        <v>31</v>
      </c>
    </row>
    <row r="33" spans="1:2" x14ac:dyDescent="0.2">
      <c r="A33" t="s">
        <v>237</v>
      </c>
      <c r="B33">
        <v>32</v>
      </c>
    </row>
    <row r="34" spans="1:2" x14ac:dyDescent="0.2">
      <c r="A34" t="s">
        <v>871</v>
      </c>
      <c r="B34">
        <v>33</v>
      </c>
    </row>
    <row r="35" spans="1:2" x14ac:dyDescent="0.2">
      <c r="A35" t="s">
        <v>872</v>
      </c>
      <c r="B35">
        <v>34</v>
      </c>
    </row>
    <row r="36" spans="1:2" x14ac:dyDescent="0.2">
      <c r="A36" t="s">
        <v>873</v>
      </c>
      <c r="B36">
        <v>35</v>
      </c>
    </row>
    <row r="37" spans="1:2" x14ac:dyDescent="0.2">
      <c r="A37" t="s">
        <v>874</v>
      </c>
      <c r="B37">
        <v>36</v>
      </c>
    </row>
    <row r="38" spans="1:2" x14ac:dyDescent="0.2">
      <c r="A38" s="2" t="s">
        <v>876</v>
      </c>
      <c r="B38">
        <v>37</v>
      </c>
    </row>
    <row r="39" spans="1:2" x14ac:dyDescent="0.2">
      <c r="A39" t="s">
        <v>875</v>
      </c>
      <c r="B39">
        <v>38</v>
      </c>
    </row>
    <row r="40" spans="1:2" x14ac:dyDescent="0.2">
      <c r="A40" t="s">
        <v>877</v>
      </c>
      <c r="B40">
        <v>39</v>
      </c>
    </row>
    <row r="41" spans="1:2" x14ac:dyDescent="0.2">
      <c r="A41" t="s">
        <v>878</v>
      </c>
      <c r="B41">
        <v>40</v>
      </c>
    </row>
    <row r="42" spans="1:2" x14ac:dyDescent="0.2">
      <c r="A42" t="s">
        <v>879</v>
      </c>
      <c r="B42">
        <v>41</v>
      </c>
    </row>
    <row r="43" spans="1:2" x14ac:dyDescent="0.2">
      <c r="A43" t="s">
        <v>880</v>
      </c>
      <c r="B43">
        <v>42</v>
      </c>
    </row>
    <row r="44" spans="1:2" x14ac:dyDescent="0.2">
      <c r="A44" t="s">
        <v>881</v>
      </c>
      <c r="B44">
        <v>43</v>
      </c>
    </row>
    <row r="45" spans="1:2" x14ac:dyDescent="0.2">
      <c r="A45" t="s">
        <v>145</v>
      </c>
      <c r="B45">
        <v>44</v>
      </c>
    </row>
    <row r="46" spans="1:2" x14ac:dyDescent="0.2">
      <c r="A46" t="s">
        <v>841</v>
      </c>
      <c r="B46">
        <v>45</v>
      </c>
    </row>
    <row r="47" spans="1:2" x14ac:dyDescent="0.2">
      <c r="A47" t="s">
        <v>235</v>
      </c>
      <c r="B47">
        <v>46</v>
      </c>
    </row>
    <row r="48" spans="1:2" x14ac:dyDescent="0.2">
      <c r="A48" t="s">
        <v>882</v>
      </c>
      <c r="B48">
        <v>47</v>
      </c>
    </row>
    <row r="49" spans="1:2" x14ac:dyDescent="0.2">
      <c r="A49" t="s">
        <v>883</v>
      </c>
      <c r="B49">
        <v>48</v>
      </c>
    </row>
    <row r="50" spans="1:2" x14ac:dyDescent="0.2">
      <c r="A50" t="s">
        <v>218</v>
      </c>
      <c r="B50">
        <v>49</v>
      </c>
    </row>
    <row r="51" spans="1:2" x14ac:dyDescent="0.2">
      <c r="A51" t="s">
        <v>884</v>
      </c>
      <c r="B51">
        <v>50</v>
      </c>
    </row>
    <row r="52" spans="1:2" x14ac:dyDescent="0.2">
      <c r="A52" t="s">
        <v>885</v>
      </c>
      <c r="B52">
        <v>51</v>
      </c>
    </row>
    <row r="53" spans="1:2" x14ac:dyDescent="0.2">
      <c r="A53" t="s">
        <v>487</v>
      </c>
      <c r="B53">
        <v>52</v>
      </c>
    </row>
    <row r="54" spans="1:2" x14ac:dyDescent="0.2">
      <c r="A54" t="s">
        <v>886</v>
      </c>
      <c r="B54">
        <v>53</v>
      </c>
    </row>
    <row r="55" spans="1:2" x14ac:dyDescent="0.2">
      <c r="A55" t="s">
        <v>887</v>
      </c>
      <c r="B55">
        <v>54</v>
      </c>
    </row>
    <row r="56" spans="1:2" x14ac:dyDescent="0.2">
      <c r="A56" t="s">
        <v>888</v>
      </c>
      <c r="B56">
        <v>55</v>
      </c>
    </row>
    <row r="57" spans="1:2" x14ac:dyDescent="0.2">
      <c r="A57" t="s">
        <v>80</v>
      </c>
      <c r="B57">
        <v>56</v>
      </c>
    </row>
    <row r="58" spans="1:2" x14ac:dyDescent="0.2">
      <c r="A58" t="s">
        <v>184</v>
      </c>
      <c r="B58">
        <v>57</v>
      </c>
    </row>
    <row r="59" spans="1:2" x14ac:dyDescent="0.2">
      <c r="A59" t="s">
        <v>889</v>
      </c>
      <c r="B59">
        <v>58</v>
      </c>
    </row>
    <row r="60" spans="1:2" x14ac:dyDescent="0.2">
      <c r="A60" t="s">
        <v>82</v>
      </c>
      <c r="B60">
        <v>59</v>
      </c>
    </row>
    <row r="61" spans="1:2" x14ac:dyDescent="0.2">
      <c r="A61" t="s">
        <v>228</v>
      </c>
      <c r="B61">
        <v>60</v>
      </c>
    </row>
    <row r="62" spans="1:2" x14ac:dyDescent="0.2">
      <c r="A62" t="s">
        <v>230</v>
      </c>
      <c r="B62">
        <v>61</v>
      </c>
    </row>
    <row r="63" spans="1:2" x14ac:dyDescent="0.2">
      <c r="A63" t="s">
        <v>222</v>
      </c>
      <c r="B63">
        <v>62</v>
      </c>
    </row>
    <row r="64" spans="1:2" x14ac:dyDescent="0.2">
      <c r="A64" t="s">
        <v>890</v>
      </c>
      <c r="B64">
        <v>63</v>
      </c>
    </row>
    <row r="65" spans="1:2" x14ac:dyDescent="0.2">
      <c r="A65" t="s">
        <v>891</v>
      </c>
      <c r="B65">
        <v>64</v>
      </c>
    </row>
    <row r="66" spans="1:2" x14ac:dyDescent="0.2">
      <c r="A66" t="s">
        <v>221</v>
      </c>
      <c r="B66">
        <v>65</v>
      </c>
    </row>
    <row r="67" spans="1:2" x14ac:dyDescent="0.2">
      <c r="A67" t="s">
        <v>892</v>
      </c>
      <c r="B67">
        <v>66</v>
      </c>
    </row>
    <row r="68" spans="1:2" x14ac:dyDescent="0.2">
      <c r="A68" t="s">
        <v>893</v>
      </c>
      <c r="B68">
        <v>67</v>
      </c>
    </row>
    <row r="69" spans="1:2" x14ac:dyDescent="0.2">
      <c r="A69" t="s">
        <v>894</v>
      </c>
      <c r="B69">
        <v>68</v>
      </c>
    </row>
    <row r="70" spans="1:2" x14ac:dyDescent="0.2">
      <c r="A70" t="s">
        <v>895</v>
      </c>
      <c r="B70">
        <v>69</v>
      </c>
    </row>
    <row r="71" spans="1:2" x14ac:dyDescent="0.2">
      <c r="A71" t="s">
        <v>896</v>
      </c>
      <c r="B71">
        <v>70</v>
      </c>
    </row>
    <row r="72" spans="1:2" x14ac:dyDescent="0.2">
      <c r="A72" t="s">
        <v>897</v>
      </c>
      <c r="B72">
        <v>71</v>
      </c>
    </row>
    <row r="73" spans="1:2" x14ac:dyDescent="0.2">
      <c r="A73" t="s">
        <v>898</v>
      </c>
      <c r="B73">
        <v>72</v>
      </c>
    </row>
    <row r="74" spans="1:2" x14ac:dyDescent="0.2">
      <c r="A74" t="s">
        <v>899</v>
      </c>
      <c r="B74">
        <v>73</v>
      </c>
    </row>
    <row r="75" spans="1:2" x14ac:dyDescent="0.2">
      <c r="A75" t="s">
        <v>51</v>
      </c>
      <c r="B75">
        <v>74</v>
      </c>
    </row>
    <row r="76" spans="1:2" x14ac:dyDescent="0.2">
      <c r="A76" t="s">
        <v>900</v>
      </c>
      <c r="B76">
        <v>75</v>
      </c>
    </row>
    <row r="77" spans="1:2" x14ac:dyDescent="0.2">
      <c r="A77" t="s">
        <v>901</v>
      </c>
      <c r="B77">
        <v>76</v>
      </c>
    </row>
    <row r="78" spans="1:2" x14ac:dyDescent="0.2">
      <c r="A78" t="s">
        <v>190</v>
      </c>
      <c r="B78">
        <v>77</v>
      </c>
    </row>
    <row r="79" spans="1:2" x14ac:dyDescent="0.2">
      <c r="A79" t="s">
        <v>902</v>
      </c>
      <c r="B79">
        <v>78</v>
      </c>
    </row>
    <row r="80" spans="1:2" x14ac:dyDescent="0.2">
      <c r="A80" t="s">
        <v>903</v>
      </c>
      <c r="B80">
        <v>79</v>
      </c>
    </row>
    <row r="81" spans="1:2" x14ac:dyDescent="0.2">
      <c r="A81" t="s">
        <v>904</v>
      </c>
      <c r="B81">
        <v>80</v>
      </c>
    </row>
    <row r="82" spans="1:2" x14ac:dyDescent="0.2">
      <c r="A82" t="s">
        <v>905</v>
      </c>
      <c r="B82">
        <v>81</v>
      </c>
    </row>
    <row r="83" spans="1:2" x14ac:dyDescent="0.2">
      <c r="A83" t="s">
        <v>906</v>
      </c>
      <c r="B83">
        <v>82</v>
      </c>
    </row>
    <row r="84" spans="1:2" x14ac:dyDescent="0.2">
      <c r="A84" t="s">
        <v>201</v>
      </c>
      <c r="B84">
        <v>83</v>
      </c>
    </row>
    <row r="85" spans="1:2" x14ac:dyDescent="0.2">
      <c r="A85" t="s">
        <v>907</v>
      </c>
      <c r="B85">
        <v>84</v>
      </c>
    </row>
    <row r="86" spans="1:2" x14ac:dyDescent="0.2">
      <c r="A86" t="s">
        <v>908</v>
      </c>
      <c r="B86">
        <v>85</v>
      </c>
    </row>
    <row r="87" spans="1:2" x14ac:dyDescent="0.2">
      <c r="A87" t="s">
        <v>909</v>
      </c>
      <c r="B87">
        <v>86</v>
      </c>
    </row>
    <row r="88" spans="1:2" x14ac:dyDescent="0.2">
      <c r="A88" t="s">
        <v>910</v>
      </c>
      <c r="B88">
        <v>87</v>
      </c>
    </row>
    <row r="89" spans="1:2" x14ac:dyDescent="0.2">
      <c r="A89" t="s">
        <v>911</v>
      </c>
      <c r="B89">
        <v>88</v>
      </c>
    </row>
    <row r="90" spans="1:2" x14ac:dyDescent="0.2">
      <c r="A90" t="s">
        <v>912</v>
      </c>
      <c r="B90">
        <v>89</v>
      </c>
    </row>
    <row r="91" spans="1:2" x14ac:dyDescent="0.2">
      <c r="A91" t="s">
        <v>913</v>
      </c>
      <c r="B91">
        <v>90</v>
      </c>
    </row>
    <row r="92" spans="1:2" x14ac:dyDescent="0.2">
      <c r="A92" t="s">
        <v>914</v>
      </c>
      <c r="B92">
        <v>91</v>
      </c>
    </row>
    <row r="93" spans="1:2" x14ac:dyDescent="0.2">
      <c r="A93" t="s">
        <v>915</v>
      </c>
      <c r="B93">
        <v>92</v>
      </c>
    </row>
    <row r="94" spans="1:2" x14ac:dyDescent="0.2">
      <c r="A94" t="s">
        <v>916</v>
      </c>
      <c r="B94">
        <v>93</v>
      </c>
    </row>
    <row r="95" spans="1:2" x14ac:dyDescent="0.2">
      <c r="A95" t="s">
        <v>917</v>
      </c>
      <c r="B95">
        <v>94</v>
      </c>
    </row>
    <row r="96" spans="1:2" x14ac:dyDescent="0.2">
      <c r="A96" t="s">
        <v>918</v>
      </c>
      <c r="B96">
        <v>95</v>
      </c>
    </row>
    <row r="97" spans="1:2" x14ac:dyDescent="0.2">
      <c r="A97" t="s">
        <v>919</v>
      </c>
      <c r="B97">
        <v>96</v>
      </c>
    </row>
    <row r="98" spans="1:2" x14ac:dyDescent="0.2">
      <c r="A98" t="s">
        <v>920</v>
      </c>
      <c r="B98">
        <v>97</v>
      </c>
    </row>
    <row r="99" spans="1:2" x14ac:dyDescent="0.2">
      <c r="A99" t="s">
        <v>921</v>
      </c>
      <c r="B99">
        <v>98</v>
      </c>
    </row>
    <row r="100" spans="1:2" x14ac:dyDescent="0.2">
      <c r="A100" t="s">
        <v>922</v>
      </c>
      <c r="B100">
        <v>99</v>
      </c>
    </row>
    <row r="101" spans="1:2" x14ac:dyDescent="0.2">
      <c r="A101" t="s">
        <v>923</v>
      </c>
      <c r="B101">
        <v>100</v>
      </c>
    </row>
    <row r="102" spans="1:2" x14ac:dyDescent="0.2">
      <c r="A102" t="s">
        <v>186</v>
      </c>
      <c r="B102">
        <v>101</v>
      </c>
    </row>
    <row r="103" spans="1:2" x14ac:dyDescent="0.2">
      <c r="A103" t="s">
        <v>185</v>
      </c>
      <c r="B103">
        <v>102</v>
      </c>
    </row>
    <row r="104" spans="1:2" x14ac:dyDescent="0.2">
      <c r="A104" t="s">
        <v>168</v>
      </c>
      <c r="B104">
        <v>103</v>
      </c>
    </row>
    <row r="105" spans="1:2" x14ac:dyDescent="0.2">
      <c r="A105" t="s">
        <v>924</v>
      </c>
      <c r="B105">
        <v>104</v>
      </c>
    </row>
    <row r="106" spans="1:2" x14ac:dyDescent="0.2">
      <c r="A106" t="s">
        <v>925</v>
      </c>
      <c r="B106">
        <v>105</v>
      </c>
    </row>
    <row r="107" spans="1:2" x14ac:dyDescent="0.2">
      <c r="A107" t="s">
        <v>926</v>
      </c>
      <c r="B107">
        <v>106</v>
      </c>
    </row>
    <row r="108" spans="1:2" x14ac:dyDescent="0.2">
      <c r="A108" t="s">
        <v>927</v>
      </c>
      <c r="B108">
        <v>107</v>
      </c>
    </row>
    <row r="109" spans="1:2" x14ac:dyDescent="0.2">
      <c r="A109" t="s">
        <v>928</v>
      </c>
      <c r="B109">
        <v>108</v>
      </c>
    </row>
    <row r="110" spans="1:2" x14ac:dyDescent="0.2">
      <c r="A110" t="s">
        <v>929</v>
      </c>
      <c r="B110">
        <v>109</v>
      </c>
    </row>
    <row r="111" spans="1:2" x14ac:dyDescent="0.2">
      <c r="A111" t="s">
        <v>930</v>
      </c>
      <c r="B111">
        <v>110</v>
      </c>
    </row>
    <row r="112" spans="1:2" x14ac:dyDescent="0.2">
      <c r="A112" t="s">
        <v>931</v>
      </c>
      <c r="B112">
        <v>111</v>
      </c>
    </row>
    <row r="113" spans="1:2" x14ac:dyDescent="0.2">
      <c r="A113" t="s">
        <v>932</v>
      </c>
      <c r="B113">
        <v>112</v>
      </c>
    </row>
    <row r="114" spans="1:2" x14ac:dyDescent="0.2">
      <c r="A114" t="s">
        <v>933</v>
      </c>
      <c r="B114">
        <v>113</v>
      </c>
    </row>
    <row r="115" spans="1:2" x14ac:dyDescent="0.2">
      <c r="A115" t="s">
        <v>934</v>
      </c>
      <c r="B115">
        <v>114</v>
      </c>
    </row>
    <row r="116" spans="1:2" x14ac:dyDescent="0.2">
      <c r="A116" t="s">
        <v>935</v>
      </c>
      <c r="B116">
        <v>115</v>
      </c>
    </row>
    <row r="117" spans="1:2" x14ac:dyDescent="0.2">
      <c r="A117" t="s">
        <v>936</v>
      </c>
      <c r="B117">
        <v>116</v>
      </c>
    </row>
    <row r="118" spans="1:2" x14ac:dyDescent="0.2">
      <c r="A118" t="s">
        <v>937</v>
      </c>
      <c r="B118">
        <v>117</v>
      </c>
    </row>
    <row r="119" spans="1:2" x14ac:dyDescent="0.2">
      <c r="A119" t="s">
        <v>938</v>
      </c>
      <c r="B119">
        <v>118</v>
      </c>
    </row>
    <row r="120" spans="1:2" x14ac:dyDescent="0.2">
      <c r="A120" t="s">
        <v>939</v>
      </c>
      <c r="B120">
        <v>119</v>
      </c>
    </row>
    <row r="121" spans="1:2" x14ac:dyDescent="0.2">
      <c r="A121" t="s">
        <v>209</v>
      </c>
      <c r="B121">
        <v>120</v>
      </c>
    </row>
    <row r="122" spans="1:2" x14ac:dyDescent="0.2">
      <c r="A122" t="s">
        <v>940</v>
      </c>
      <c r="B122">
        <v>121</v>
      </c>
    </row>
    <row r="123" spans="1:2" x14ac:dyDescent="0.2">
      <c r="A123" t="s">
        <v>941</v>
      </c>
      <c r="B123">
        <v>122</v>
      </c>
    </row>
    <row r="124" spans="1:2" x14ac:dyDescent="0.2">
      <c r="A124" t="s">
        <v>942</v>
      </c>
      <c r="B124">
        <v>123</v>
      </c>
    </row>
    <row r="125" spans="1:2" x14ac:dyDescent="0.2">
      <c r="A125" t="s">
        <v>943</v>
      </c>
      <c r="B125">
        <v>124</v>
      </c>
    </row>
    <row r="126" spans="1:2" x14ac:dyDescent="0.2">
      <c r="A126" t="s">
        <v>944</v>
      </c>
      <c r="B126">
        <v>125</v>
      </c>
    </row>
    <row r="127" spans="1:2" x14ac:dyDescent="0.2">
      <c r="A127" t="s">
        <v>945</v>
      </c>
      <c r="B127">
        <v>126</v>
      </c>
    </row>
    <row r="128" spans="1:2" x14ac:dyDescent="0.2">
      <c r="A128" t="s">
        <v>946</v>
      </c>
      <c r="B128">
        <v>127</v>
      </c>
    </row>
    <row r="129" spans="1:2" x14ac:dyDescent="0.2">
      <c r="A129" t="s">
        <v>947</v>
      </c>
      <c r="B129">
        <v>128</v>
      </c>
    </row>
    <row r="130" spans="1:2" x14ac:dyDescent="0.2">
      <c r="A130" t="s">
        <v>948</v>
      </c>
      <c r="B130">
        <v>129</v>
      </c>
    </row>
    <row r="131" spans="1:2" x14ac:dyDescent="0.2">
      <c r="A131" t="s">
        <v>949</v>
      </c>
      <c r="B131">
        <v>130</v>
      </c>
    </row>
    <row r="132" spans="1:2" x14ac:dyDescent="0.2">
      <c r="A132" t="s">
        <v>950</v>
      </c>
      <c r="B132">
        <v>131</v>
      </c>
    </row>
    <row r="133" spans="1:2" x14ac:dyDescent="0.2">
      <c r="A133" t="s">
        <v>951</v>
      </c>
      <c r="B133">
        <v>132</v>
      </c>
    </row>
    <row r="134" spans="1:2" x14ac:dyDescent="0.2">
      <c r="A134" t="s">
        <v>952</v>
      </c>
      <c r="B134">
        <v>133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926A4-1D49-4723-B657-D06BD5D8F068}">
  <dimension ref="A1:J936"/>
  <sheetViews>
    <sheetView tabSelected="1" zoomScale="115" zoomScaleNormal="115" workbookViewId="0">
      <selection activeCell="I27" sqref="I27"/>
    </sheetView>
  </sheetViews>
  <sheetFormatPr baseColWidth="10" defaultRowHeight="12.75" x14ac:dyDescent="0.2"/>
  <cols>
    <col min="1" max="1" width="12.28515625" bestFit="1" customWidth="1"/>
    <col min="2" max="2" width="44.5703125" customWidth="1"/>
    <col min="4" max="4" width="27.5703125" customWidth="1"/>
  </cols>
  <sheetData>
    <row r="1" spans="1:5" x14ac:dyDescent="0.2">
      <c r="A1" t="s">
        <v>843</v>
      </c>
      <c r="B1" t="s">
        <v>953</v>
      </c>
      <c r="C1" t="s">
        <v>843</v>
      </c>
      <c r="D1" t="s">
        <v>844</v>
      </c>
      <c r="E1" t="s">
        <v>954</v>
      </c>
    </row>
    <row r="2" spans="1:5" x14ac:dyDescent="0.2">
      <c r="A2">
        <f>VLOOKUP(B2,productos!A$2:B$134,2,FALSE)</f>
        <v>1</v>
      </c>
      <c r="B2" t="s">
        <v>847</v>
      </c>
      <c r="C2">
        <f>VLOOKUP(D2,Ingredientes!A$2:B$192,2,FALSE)</f>
        <v>100</v>
      </c>
      <c r="D2" s="2" t="s">
        <v>114</v>
      </c>
      <c r="E2" s="2">
        <v>200</v>
      </c>
    </row>
    <row r="3" spans="1:5" x14ac:dyDescent="0.2">
      <c r="A3">
        <f>VLOOKUP(B3,productos!A$2:B$134,2,FALSE)</f>
        <v>1</v>
      </c>
      <c r="B3" t="s">
        <v>847</v>
      </c>
      <c r="C3">
        <f>VLOOKUP(D3,Ingredientes!A$2:B$192,2,FALSE)</f>
        <v>116</v>
      </c>
      <c r="D3" s="2" t="s">
        <v>131</v>
      </c>
      <c r="E3" s="2">
        <v>300</v>
      </c>
    </row>
    <row r="4" spans="1:5" x14ac:dyDescent="0.2">
      <c r="A4">
        <f>VLOOKUP(B4,productos!A$2:B$134,2,FALSE)</f>
        <v>1</v>
      </c>
      <c r="B4" t="s">
        <v>847</v>
      </c>
      <c r="C4">
        <f>VLOOKUP(D4,Ingredientes!A$2:B$192,2,FALSE)</f>
        <v>34</v>
      </c>
      <c r="D4" s="2" t="s">
        <v>42</v>
      </c>
      <c r="E4" s="2">
        <v>3</v>
      </c>
    </row>
    <row r="5" spans="1:5" x14ac:dyDescent="0.2">
      <c r="A5">
        <f>VLOOKUP(B5,productos!A$2:B$134,2,FALSE)</f>
        <v>1</v>
      </c>
      <c r="B5" t="s">
        <v>847</v>
      </c>
      <c r="C5">
        <f>VLOOKUP(D5,Ingredientes!A$2:B$192,2,FALSE)</f>
        <v>122</v>
      </c>
      <c r="D5" s="2" t="s">
        <v>137</v>
      </c>
      <c r="E5" s="2">
        <v>200</v>
      </c>
    </row>
    <row r="6" spans="1:5" x14ac:dyDescent="0.2">
      <c r="A6">
        <f>VLOOKUP(B6,productos!A$2:B$134,2,FALSE)</f>
        <v>1</v>
      </c>
      <c r="B6" t="s">
        <v>847</v>
      </c>
      <c r="C6">
        <f>VLOOKUP(D6,Ingredientes!A$2:B$192,2,FALSE)</f>
        <v>16</v>
      </c>
      <c r="D6" s="2" t="s">
        <v>24</v>
      </c>
      <c r="E6" s="2">
        <v>150</v>
      </c>
    </row>
    <row r="7" spans="1:5" x14ac:dyDescent="0.2">
      <c r="A7">
        <f>VLOOKUP(B7,productos!A$2:B$134,2,FALSE)</f>
        <v>1</v>
      </c>
      <c r="B7" t="s">
        <v>847</v>
      </c>
      <c r="C7">
        <f>VLOOKUP(D7,Ingredientes!A$2:B$192,2,FALSE)</f>
        <v>105</v>
      </c>
      <c r="D7" s="2" t="s">
        <v>119</v>
      </c>
      <c r="E7" s="2">
        <v>3</v>
      </c>
    </row>
    <row r="8" spans="1:5" x14ac:dyDescent="0.2">
      <c r="A8">
        <f>VLOOKUP(B8,productos!A$2:B$134,2,FALSE)</f>
        <v>1</v>
      </c>
      <c r="B8" t="s">
        <v>847</v>
      </c>
      <c r="C8">
        <f>VLOOKUP(D8,Ingredientes!A$2:B$192,2,FALSE)</f>
        <v>86</v>
      </c>
      <c r="D8" s="2" t="s">
        <v>98</v>
      </c>
      <c r="E8" s="2">
        <v>10</v>
      </c>
    </row>
    <row r="9" spans="1:5" x14ac:dyDescent="0.2">
      <c r="A9">
        <f>VLOOKUP(B9,productos!A$2:B$134,2,FALSE)</f>
        <v>1</v>
      </c>
      <c r="B9" t="s">
        <v>847</v>
      </c>
      <c r="C9">
        <f>VLOOKUP(D9,Ingredientes!A$2:B$192,2,FALSE)</f>
        <v>82</v>
      </c>
      <c r="D9" s="2" t="s">
        <v>94</v>
      </c>
      <c r="E9" s="2">
        <v>750</v>
      </c>
    </row>
    <row r="10" spans="1:5" x14ac:dyDescent="0.2">
      <c r="A10">
        <f>VLOOKUP(B10,productos!A$2:B$134,2,FALSE)</f>
        <v>1</v>
      </c>
      <c r="B10" t="s">
        <v>847</v>
      </c>
      <c r="C10">
        <f>VLOOKUP(D10,Ingredientes!A$2:B$192,2,FALSE)</f>
        <v>60</v>
      </c>
      <c r="D10" s="2" t="s">
        <v>72</v>
      </c>
      <c r="E10" s="2">
        <v>30</v>
      </c>
    </row>
    <row r="11" spans="1:5" x14ac:dyDescent="0.2">
      <c r="A11">
        <f>VLOOKUP(B11,productos!A$2:B$134,2,FALSE)</f>
        <v>2</v>
      </c>
      <c r="B11" t="s">
        <v>848</v>
      </c>
      <c r="C11">
        <f>VLOOKUP(D11,Ingredientes!A$2:B$192,2,FALSE)</f>
        <v>109</v>
      </c>
      <c r="D11" s="2" t="s">
        <v>124</v>
      </c>
      <c r="E11" s="2">
        <v>395</v>
      </c>
    </row>
    <row r="12" spans="1:5" x14ac:dyDescent="0.2">
      <c r="A12">
        <f>VLOOKUP(B12,productos!A$2:B$134,2,FALSE)</f>
        <v>2</v>
      </c>
      <c r="B12" t="s">
        <v>848</v>
      </c>
      <c r="C12">
        <f>VLOOKUP(D12,Ingredientes!A$2:B$192,2,FALSE)</f>
        <v>108</v>
      </c>
      <c r="D12" s="2" t="s">
        <v>122</v>
      </c>
      <c r="E12" s="2">
        <v>300</v>
      </c>
    </row>
    <row r="13" spans="1:5" x14ac:dyDescent="0.2">
      <c r="A13">
        <f>VLOOKUP(B13,productos!A$2:B$134,2,FALSE)</f>
        <v>2</v>
      </c>
      <c r="B13" t="s">
        <v>848</v>
      </c>
      <c r="C13">
        <f>VLOOKUP(D13,Ingredientes!A$2:B$192,2,FALSE)</f>
        <v>63</v>
      </c>
      <c r="D13" s="2" t="s">
        <v>75</v>
      </c>
      <c r="E13" s="2">
        <v>280</v>
      </c>
    </row>
    <row r="14" spans="1:5" x14ac:dyDescent="0.2">
      <c r="A14">
        <f>VLOOKUP(B14,productos!A$2:B$134,2,FALSE)</f>
        <v>2</v>
      </c>
      <c r="B14" t="s">
        <v>848</v>
      </c>
      <c r="C14">
        <f>VLOOKUP(D14,Ingredientes!A$2:B$192,2,FALSE)</f>
        <v>16</v>
      </c>
      <c r="D14" s="2" t="s">
        <v>24</v>
      </c>
      <c r="E14" s="2">
        <v>200</v>
      </c>
    </row>
    <row r="15" spans="1:5" x14ac:dyDescent="0.2">
      <c r="A15">
        <f>VLOOKUP(B15,productos!A$2:B$134,2,FALSE)</f>
        <v>2</v>
      </c>
      <c r="B15" t="s">
        <v>848</v>
      </c>
      <c r="C15">
        <f>VLOOKUP(D15,Ingredientes!A$2:B$192,2,FALSE)</f>
        <v>105</v>
      </c>
      <c r="D15" s="2" t="s">
        <v>119</v>
      </c>
      <c r="E15" s="2">
        <v>6</v>
      </c>
    </row>
    <row r="16" spans="1:5" x14ac:dyDescent="0.2">
      <c r="A16">
        <f>VLOOKUP(B16,productos!A$2:B$134,2,FALSE)</f>
        <v>2</v>
      </c>
      <c r="B16" t="s">
        <v>848</v>
      </c>
      <c r="C16">
        <f>VLOOKUP(D16,Ingredientes!A$2:B$192,2,FALSE)</f>
        <v>173</v>
      </c>
      <c r="D16" s="2" t="s">
        <v>192</v>
      </c>
      <c r="E16" s="2">
        <v>4</v>
      </c>
    </row>
    <row r="17" spans="1:5" x14ac:dyDescent="0.2">
      <c r="A17">
        <f>VLOOKUP(B17,productos!A$2:B$134,2,FALSE)</f>
        <v>2</v>
      </c>
      <c r="B17" t="s">
        <v>848</v>
      </c>
      <c r="C17">
        <f>VLOOKUP(D17,Ingredientes!A$2:B$192,2,FALSE)</f>
        <v>100</v>
      </c>
      <c r="D17" s="2" t="s">
        <v>114</v>
      </c>
      <c r="E17" s="2">
        <v>200</v>
      </c>
    </row>
    <row r="18" spans="1:5" x14ac:dyDescent="0.2">
      <c r="A18">
        <f>VLOOKUP(B18,productos!A$2:B$134,2,FALSE)</f>
        <v>2</v>
      </c>
      <c r="B18" t="s">
        <v>848</v>
      </c>
      <c r="C18">
        <f>VLOOKUP(D18,Ingredientes!A$2:B$192,2,FALSE)</f>
        <v>63</v>
      </c>
      <c r="D18" s="2" t="s">
        <v>75</v>
      </c>
      <c r="E18" s="2">
        <v>200</v>
      </c>
    </row>
    <row r="19" spans="1:5" x14ac:dyDescent="0.2">
      <c r="A19">
        <f>VLOOKUP(B19,productos!A$2:B$134,2,FALSE)</f>
        <v>2</v>
      </c>
      <c r="B19" t="s">
        <v>848</v>
      </c>
      <c r="C19">
        <f>VLOOKUP(D19,Ingredientes!A$2:B$192,2,FALSE)</f>
        <v>46</v>
      </c>
      <c r="D19" s="2" t="s">
        <v>57</v>
      </c>
      <c r="E19" s="2">
        <v>10</v>
      </c>
    </row>
    <row r="20" spans="1:5" x14ac:dyDescent="0.2">
      <c r="A20">
        <f>VLOOKUP(B20,productos!A$2:B$134,2,FALSE)</f>
        <v>3</v>
      </c>
      <c r="B20" t="s">
        <v>849</v>
      </c>
      <c r="C20">
        <f>VLOOKUP(D20,Ingredientes!A$2:B$192,2,FALSE)</f>
        <v>105</v>
      </c>
      <c r="D20" s="2" t="s">
        <v>119</v>
      </c>
      <c r="E20" s="2">
        <v>9</v>
      </c>
    </row>
    <row r="21" spans="1:5" x14ac:dyDescent="0.2">
      <c r="A21">
        <f>VLOOKUP(B21,productos!A$2:B$134,2,FALSE)</f>
        <v>3</v>
      </c>
      <c r="B21" t="s">
        <v>849</v>
      </c>
      <c r="C21">
        <f>VLOOKUP(D21,Ingredientes!A$2:B$192,2,FALSE)</f>
        <v>16</v>
      </c>
      <c r="D21" s="2" t="s">
        <v>24</v>
      </c>
      <c r="E21" s="2">
        <v>260</v>
      </c>
    </row>
    <row r="22" spans="1:5" x14ac:dyDescent="0.2">
      <c r="A22">
        <f>VLOOKUP(B22,productos!A$2:B$134,2,FALSE)</f>
        <v>3</v>
      </c>
      <c r="B22" t="s">
        <v>849</v>
      </c>
      <c r="C22">
        <f>VLOOKUP(D22,Ingredientes!A$2:B$192,2,FALSE)</f>
        <v>100</v>
      </c>
      <c r="D22" s="2" t="s">
        <v>114</v>
      </c>
      <c r="E22" s="2">
        <v>60</v>
      </c>
    </row>
    <row r="23" spans="1:5" x14ac:dyDescent="0.2">
      <c r="A23">
        <f>VLOOKUP(B23,productos!A$2:B$134,2,FALSE)</f>
        <v>3</v>
      </c>
      <c r="B23" t="s">
        <v>849</v>
      </c>
      <c r="C23">
        <f>VLOOKUP(D23,Ingredientes!A$2:B$192,2,FALSE)</f>
        <v>133</v>
      </c>
      <c r="D23" s="2" t="s">
        <v>149</v>
      </c>
      <c r="E23" s="2">
        <v>10</v>
      </c>
    </row>
    <row r="24" spans="1:5" x14ac:dyDescent="0.2">
      <c r="A24">
        <f>VLOOKUP(B24,productos!A$2:B$134,2,FALSE)</f>
        <v>3</v>
      </c>
      <c r="B24" t="s">
        <v>849</v>
      </c>
      <c r="C24">
        <f>VLOOKUP(D24,Ingredientes!A$2:B$192,2,FALSE)</f>
        <v>136</v>
      </c>
      <c r="D24" s="2" t="s">
        <v>152</v>
      </c>
      <c r="E24" s="2">
        <v>750</v>
      </c>
    </row>
    <row r="25" spans="1:5" x14ac:dyDescent="0.2">
      <c r="A25">
        <f>VLOOKUP(B25,productos!A$2:B$134,2,FALSE)</f>
        <v>3</v>
      </c>
      <c r="B25" t="s">
        <v>849</v>
      </c>
      <c r="C25">
        <f>VLOOKUP(D25,Ingredientes!A$2:B$192,2,FALSE)</f>
        <v>122</v>
      </c>
      <c r="D25" s="2" t="s">
        <v>137</v>
      </c>
      <c r="E25" s="2">
        <v>240</v>
      </c>
    </row>
    <row r="26" spans="1:5" x14ac:dyDescent="0.2">
      <c r="A26">
        <f>VLOOKUP(B26,productos!A$2:B$134,2,FALSE)</f>
        <v>3</v>
      </c>
      <c r="B26" t="s">
        <v>849</v>
      </c>
      <c r="C26">
        <f>VLOOKUP(D26,Ingredientes!A$2:B$192,2,FALSE)</f>
        <v>92</v>
      </c>
      <c r="D26" s="2" t="s">
        <v>104</v>
      </c>
      <c r="E26" s="2">
        <v>20</v>
      </c>
    </row>
    <row r="27" spans="1:5" x14ac:dyDescent="0.2">
      <c r="A27">
        <f>VLOOKUP(B27,productos!A$2:B$134,2,FALSE)</f>
        <v>3</v>
      </c>
      <c r="B27" t="s">
        <v>849</v>
      </c>
      <c r="C27">
        <f>VLOOKUP(D27,Ingredientes!A$2:B$192,2,FALSE)</f>
        <v>130</v>
      </c>
      <c r="D27" s="2" t="s">
        <v>257</v>
      </c>
      <c r="E27" s="2">
        <v>1</v>
      </c>
    </row>
    <row r="28" spans="1:5" x14ac:dyDescent="0.2">
      <c r="A28">
        <f>VLOOKUP(B28,productos!A$2:B$134,2,FALSE)</f>
        <v>4</v>
      </c>
      <c r="B28" t="s">
        <v>850</v>
      </c>
      <c r="C28">
        <f>VLOOKUP(D28,Ingredientes!A$2:B$192,2,FALSE)</f>
        <v>13</v>
      </c>
      <c r="D28" s="2" t="s">
        <v>260</v>
      </c>
      <c r="E28" s="2">
        <v>100</v>
      </c>
    </row>
    <row r="29" spans="1:5" x14ac:dyDescent="0.2">
      <c r="A29">
        <f>VLOOKUP(B29,productos!A$2:B$134,2,FALSE)</f>
        <v>4</v>
      </c>
      <c r="B29" t="s">
        <v>850</v>
      </c>
      <c r="C29">
        <f>VLOOKUP(D29,Ingredientes!A$2:B$192,2,FALSE)</f>
        <v>3</v>
      </c>
      <c r="D29" s="2" t="s">
        <v>261</v>
      </c>
      <c r="E29" s="2">
        <v>125</v>
      </c>
    </row>
    <row r="30" spans="1:5" x14ac:dyDescent="0.2">
      <c r="A30">
        <f>VLOOKUP(B30,productos!A$2:B$134,2,FALSE)</f>
        <v>4</v>
      </c>
      <c r="B30" t="s">
        <v>850</v>
      </c>
      <c r="C30">
        <f>VLOOKUP(D30,Ingredientes!A$2:B$192,2,FALSE)</f>
        <v>109</v>
      </c>
      <c r="D30" s="2" t="s">
        <v>262</v>
      </c>
      <c r="E30" s="2">
        <v>250</v>
      </c>
    </row>
    <row r="31" spans="1:5" x14ac:dyDescent="0.2">
      <c r="A31">
        <f>VLOOKUP(B31,productos!A$2:B$134,2,FALSE)</f>
        <v>4</v>
      </c>
      <c r="B31" t="s">
        <v>850</v>
      </c>
      <c r="C31">
        <f>VLOOKUP(D31,Ingredientes!A$2:B$192,2,FALSE)</f>
        <v>43</v>
      </c>
      <c r="D31" s="2" t="s">
        <v>263</v>
      </c>
      <c r="E31" s="2">
        <v>10</v>
      </c>
    </row>
    <row r="32" spans="1:5" x14ac:dyDescent="0.2">
      <c r="A32">
        <f>VLOOKUP(B32,productos!A$2:B$134,2,FALSE)</f>
        <v>5</v>
      </c>
      <c r="B32" t="s">
        <v>851</v>
      </c>
      <c r="C32">
        <f>VLOOKUP(D32,Ingredientes!A$2:B$192,2,FALSE)</f>
        <v>182</v>
      </c>
      <c r="D32" s="2" t="s">
        <v>201</v>
      </c>
      <c r="E32" s="2">
        <v>1.5</v>
      </c>
    </row>
    <row r="33" spans="1:10" x14ac:dyDescent="0.2">
      <c r="A33">
        <f>VLOOKUP(B33,productos!A$2:B$134,2,FALSE)</f>
        <v>5</v>
      </c>
      <c r="B33" t="s">
        <v>851</v>
      </c>
      <c r="C33">
        <f>VLOOKUP(D33,Ingredientes!A$2:B$192,2,FALSE)</f>
        <v>113</v>
      </c>
      <c r="D33" s="2" t="s">
        <v>128</v>
      </c>
      <c r="E33" s="2">
        <v>250</v>
      </c>
    </row>
    <row r="34" spans="1:10" x14ac:dyDescent="0.2">
      <c r="A34">
        <f>VLOOKUP(B34,productos!A$2:B$134,2,FALSE)</f>
        <v>5</v>
      </c>
      <c r="B34" t="s">
        <v>851</v>
      </c>
      <c r="C34">
        <f>VLOOKUP(D34,Ingredientes!A$2:B$192,2,FALSE)</f>
        <v>16</v>
      </c>
      <c r="D34" s="2" t="s">
        <v>24</v>
      </c>
      <c r="E34" s="2">
        <v>120</v>
      </c>
    </row>
    <row r="35" spans="1:10" x14ac:dyDescent="0.2">
      <c r="A35">
        <f>VLOOKUP(B35,productos!A$2:B$134,2,FALSE)</f>
        <v>5</v>
      </c>
      <c r="B35" t="s">
        <v>851</v>
      </c>
      <c r="C35">
        <f>VLOOKUP(D35,Ingredientes!A$2:B$192,2,FALSE)</f>
        <v>105</v>
      </c>
      <c r="D35" s="2" t="s">
        <v>119</v>
      </c>
      <c r="E35" s="2">
        <v>4</v>
      </c>
    </row>
    <row r="36" spans="1:10" x14ac:dyDescent="0.2">
      <c r="A36">
        <f>VLOOKUP(B36,productos!A$2:B$134,2,FALSE)</f>
        <v>5</v>
      </c>
      <c r="B36" t="s">
        <v>851</v>
      </c>
      <c r="C36">
        <f>VLOOKUP(D36,Ingredientes!A$2:B$192,2,FALSE)</f>
        <v>92</v>
      </c>
      <c r="D36" s="2" t="s">
        <v>104</v>
      </c>
      <c r="E36" s="2">
        <v>7</v>
      </c>
    </row>
    <row r="37" spans="1:10" x14ac:dyDescent="0.2">
      <c r="A37">
        <f>VLOOKUP(B37,productos!A$2:B$134,2,FALSE)</f>
        <v>5</v>
      </c>
      <c r="B37" t="s">
        <v>851</v>
      </c>
      <c r="C37">
        <f>VLOOKUP(D37,Ingredientes!A$2:B$192,2,FALSE)</f>
        <v>122</v>
      </c>
      <c r="D37" s="2" t="s">
        <v>137</v>
      </c>
      <c r="E37" s="2">
        <v>150</v>
      </c>
    </row>
    <row r="38" spans="1:10" x14ac:dyDescent="0.2">
      <c r="A38">
        <f>VLOOKUP(B38,productos!A$2:B$134,2,FALSE)</f>
        <v>5</v>
      </c>
      <c r="B38" t="s">
        <v>851</v>
      </c>
      <c r="C38">
        <f>VLOOKUP(D38,Ingredientes!A$2:B$192,2,FALSE)</f>
        <v>130</v>
      </c>
      <c r="D38" s="2" t="s">
        <v>145</v>
      </c>
      <c r="E38" s="2">
        <v>2</v>
      </c>
      <c r="J38" s="2"/>
    </row>
    <row r="39" spans="1:10" x14ac:dyDescent="0.2">
      <c r="A39">
        <f>VLOOKUP(B39,productos!A$2:B$134,2,FALSE)</f>
        <v>6</v>
      </c>
      <c r="B39" t="s">
        <v>852</v>
      </c>
      <c r="C39">
        <f>VLOOKUP(D39,Ingredientes!A$2:B$192,2,FALSE)</f>
        <v>182</v>
      </c>
      <c r="D39" s="2" t="s">
        <v>201</v>
      </c>
      <c r="E39" s="2">
        <v>1.5</v>
      </c>
    </row>
    <row r="40" spans="1:10" x14ac:dyDescent="0.2">
      <c r="A40">
        <f>VLOOKUP(B40,productos!A$2:B$134,2,FALSE)</f>
        <v>6</v>
      </c>
      <c r="B40" t="s">
        <v>852</v>
      </c>
      <c r="C40">
        <f>VLOOKUP(D40,Ingredientes!A$2:B$192,2,FALSE)</f>
        <v>105</v>
      </c>
      <c r="D40" s="2" t="s">
        <v>119</v>
      </c>
      <c r="E40" s="2">
        <v>3</v>
      </c>
    </row>
    <row r="41" spans="1:10" x14ac:dyDescent="0.2">
      <c r="A41">
        <f>VLOOKUP(B41,productos!A$2:B$134,2,FALSE)</f>
        <v>6</v>
      </c>
      <c r="B41" t="s">
        <v>852</v>
      </c>
      <c r="C41">
        <f>VLOOKUP(D41,Ingredientes!A$2:B$192,2,FALSE)</f>
        <v>16</v>
      </c>
      <c r="D41" s="2" t="s">
        <v>24</v>
      </c>
      <c r="E41" s="2">
        <v>100</v>
      </c>
    </row>
    <row r="42" spans="1:10" x14ac:dyDescent="0.2">
      <c r="A42">
        <f>VLOOKUP(B42,productos!A$2:B$134,2,FALSE)</f>
        <v>6</v>
      </c>
      <c r="B42" t="s">
        <v>852</v>
      </c>
      <c r="C42">
        <f>VLOOKUP(D42,Ingredientes!A$2:B$192,2,FALSE)</f>
        <v>113</v>
      </c>
      <c r="D42" s="2" t="s">
        <v>128</v>
      </c>
      <c r="E42" s="2">
        <v>250</v>
      </c>
    </row>
    <row r="43" spans="1:10" x14ac:dyDescent="0.2">
      <c r="A43">
        <f>VLOOKUP(B43,productos!A$2:B$134,2,FALSE)</f>
        <v>6</v>
      </c>
      <c r="B43" t="s">
        <v>852</v>
      </c>
      <c r="C43">
        <f>VLOOKUP(D43,Ingredientes!A$2:B$192,2,FALSE)</f>
        <v>122</v>
      </c>
      <c r="D43" s="2" t="s">
        <v>137</v>
      </c>
      <c r="E43" s="2">
        <v>120</v>
      </c>
    </row>
    <row r="44" spans="1:10" x14ac:dyDescent="0.2">
      <c r="A44">
        <f>VLOOKUP(B44,productos!A$2:B$134,2,FALSE)</f>
        <v>6</v>
      </c>
      <c r="B44" t="s">
        <v>852</v>
      </c>
      <c r="C44">
        <f>VLOOKUP(D44,Ingredientes!A$2:B$192,2,FALSE)</f>
        <v>92</v>
      </c>
      <c r="D44" s="2" t="s">
        <v>104</v>
      </c>
      <c r="E44" s="2">
        <v>12</v>
      </c>
    </row>
    <row r="45" spans="1:10" x14ac:dyDescent="0.2">
      <c r="A45">
        <f>VLOOKUP(B45,productos!A$2:B$134,2,FALSE)</f>
        <v>6</v>
      </c>
      <c r="B45" t="s">
        <v>852</v>
      </c>
      <c r="C45">
        <f>VLOOKUP(D45,Ingredientes!A$2:B$192,2,FALSE)</f>
        <v>130</v>
      </c>
      <c r="D45" s="2" t="s">
        <v>145</v>
      </c>
      <c r="E45" s="2">
        <v>2</v>
      </c>
    </row>
    <row r="46" spans="1:10" x14ac:dyDescent="0.2">
      <c r="A46">
        <f>VLOOKUP(B46,productos!A$2:B$134,2,FALSE)</f>
        <v>6</v>
      </c>
      <c r="B46" t="s">
        <v>852</v>
      </c>
      <c r="C46">
        <f>VLOOKUP(D46,Ingredientes!A$2:B$192,2,FALSE)</f>
        <v>3</v>
      </c>
      <c r="D46" s="2" t="s">
        <v>8</v>
      </c>
      <c r="E46" s="2">
        <v>130</v>
      </c>
    </row>
    <row r="47" spans="1:10" x14ac:dyDescent="0.2">
      <c r="A47">
        <f>VLOOKUP(B47,productos!A$2:B$134,2,FALSE)</f>
        <v>6</v>
      </c>
      <c r="B47" t="s">
        <v>852</v>
      </c>
      <c r="C47">
        <f>VLOOKUP(D47,Ingredientes!A$2:B$192,2,FALSE)</f>
        <v>122</v>
      </c>
      <c r="D47" s="2" t="s">
        <v>137</v>
      </c>
      <c r="E47" s="2">
        <v>55</v>
      </c>
    </row>
    <row r="48" spans="1:10" x14ac:dyDescent="0.2">
      <c r="A48">
        <f>VLOOKUP(B48,productos!A$2:B$134,2,FALSE)</f>
        <v>6</v>
      </c>
      <c r="B48" t="s">
        <v>852</v>
      </c>
      <c r="C48">
        <f>VLOOKUP(D48,Ingredientes!A$2:B$192,2,FALSE)</f>
        <v>63</v>
      </c>
      <c r="D48" s="2" t="s">
        <v>75</v>
      </c>
      <c r="E48" s="2">
        <v>100</v>
      </c>
    </row>
    <row r="49" spans="1:5" x14ac:dyDescent="0.2">
      <c r="A49">
        <f>VLOOKUP(B49,productos!A$2:B$134,2,FALSE)</f>
        <v>6</v>
      </c>
      <c r="B49" t="s">
        <v>852</v>
      </c>
      <c r="C49">
        <f>VLOOKUP(D49,Ingredientes!A$2:B$192,2,FALSE)</f>
        <v>130</v>
      </c>
      <c r="D49" s="2" t="s">
        <v>145</v>
      </c>
      <c r="E49" s="2">
        <v>1</v>
      </c>
    </row>
    <row r="50" spans="1:5" x14ac:dyDescent="0.2">
      <c r="A50">
        <f>VLOOKUP(B50,productos!A$2:B$134,2,FALSE)</f>
        <v>7</v>
      </c>
      <c r="B50" t="s">
        <v>853</v>
      </c>
      <c r="C50">
        <f>VLOOKUP(D50,Ingredientes!A$2:B$192,2,FALSE)</f>
        <v>89</v>
      </c>
      <c r="D50" s="2" t="s">
        <v>101</v>
      </c>
      <c r="E50" s="2">
        <v>90</v>
      </c>
    </row>
    <row r="51" spans="1:5" x14ac:dyDescent="0.2">
      <c r="A51">
        <f>VLOOKUP(B51,productos!A$2:B$134,2,FALSE)</f>
        <v>7</v>
      </c>
      <c r="B51" t="s">
        <v>853</v>
      </c>
      <c r="C51">
        <f>VLOOKUP(D51,Ingredientes!A$2:B$192,2,FALSE)</f>
        <v>23</v>
      </c>
      <c r="D51" s="2" t="s">
        <v>31</v>
      </c>
      <c r="E51" s="2">
        <v>120</v>
      </c>
    </row>
    <row r="52" spans="1:5" x14ac:dyDescent="0.2">
      <c r="A52">
        <f>VLOOKUP(B52,productos!A$2:B$134,2,FALSE)</f>
        <v>7</v>
      </c>
      <c r="B52" t="s">
        <v>853</v>
      </c>
      <c r="C52">
        <f>VLOOKUP(D52,Ingredientes!A$2:B$192,2,FALSE)</f>
        <v>107</v>
      </c>
      <c r="D52" s="2" t="s">
        <v>121</v>
      </c>
      <c r="E52" s="2">
        <v>110</v>
      </c>
    </row>
    <row r="53" spans="1:5" x14ac:dyDescent="0.2">
      <c r="A53">
        <f>VLOOKUP(B53,productos!A$2:B$134,2,FALSE)</f>
        <v>7</v>
      </c>
      <c r="B53" t="s">
        <v>853</v>
      </c>
      <c r="C53">
        <f>VLOOKUP(D53,Ingredientes!A$2:B$192,2,FALSE)</f>
        <v>123</v>
      </c>
      <c r="D53" s="2" t="s">
        <v>138</v>
      </c>
      <c r="E53" s="2">
        <v>120</v>
      </c>
    </row>
    <row r="54" spans="1:5" x14ac:dyDescent="0.2">
      <c r="A54">
        <f>VLOOKUP(B54,productos!A$2:B$134,2,FALSE)</f>
        <v>7</v>
      </c>
      <c r="B54" t="s">
        <v>853</v>
      </c>
      <c r="C54">
        <f>VLOOKUP(D54,Ingredientes!A$2:B$192,2,FALSE)</f>
        <v>136</v>
      </c>
      <c r="D54" s="2" t="s">
        <v>152</v>
      </c>
      <c r="E54" s="2">
        <v>120</v>
      </c>
    </row>
    <row r="55" spans="1:5" x14ac:dyDescent="0.2">
      <c r="A55">
        <f>VLOOKUP(B55,productos!A$2:B$134,2,FALSE)</f>
        <v>8</v>
      </c>
      <c r="B55" t="s">
        <v>854</v>
      </c>
      <c r="C55">
        <f>VLOOKUP(D55,Ingredientes!A$2:B$192,2,FALSE)</f>
        <v>109</v>
      </c>
      <c r="D55" s="2" t="s">
        <v>124</v>
      </c>
      <c r="E55" s="2">
        <v>395</v>
      </c>
    </row>
    <row r="56" spans="1:5" x14ac:dyDescent="0.2">
      <c r="A56">
        <f>VLOOKUP(B56,productos!A$2:B$134,2,FALSE)</f>
        <v>8</v>
      </c>
      <c r="B56" t="s">
        <v>854</v>
      </c>
      <c r="C56">
        <f>VLOOKUP(D56,Ingredientes!A$2:B$192,2,FALSE)</f>
        <v>108</v>
      </c>
      <c r="D56" s="2" t="s">
        <v>122</v>
      </c>
      <c r="E56" s="2">
        <v>300</v>
      </c>
    </row>
    <row r="57" spans="1:5" x14ac:dyDescent="0.2">
      <c r="A57">
        <f>VLOOKUP(B57,productos!A$2:B$134,2,FALSE)</f>
        <v>8</v>
      </c>
      <c r="B57" t="s">
        <v>854</v>
      </c>
      <c r="C57">
        <f>VLOOKUP(D57,Ingredientes!A$2:B$192,2,FALSE)</f>
        <v>63</v>
      </c>
      <c r="D57" s="2" t="s">
        <v>75</v>
      </c>
      <c r="E57" s="2">
        <v>280</v>
      </c>
    </row>
    <row r="58" spans="1:5" x14ac:dyDescent="0.2">
      <c r="A58">
        <f>VLOOKUP(B58,productos!A$2:B$134,2,FALSE)</f>
        <v>8</v>
      </c>
      <c r="B58" t="s">
        <v>854</v>
      </c>
      <c r="C58">
        <f>VLOOKUP(D58,Ingredientes!A$2:B$192,2,FALSE)</f>
        <v>16</v>
      </c>
      <c r="D58" s="2" t="s">
        <v>24</v>
      </c>
      <c r="E58" s="2">
        <v>200</v>
      </c>
    </row>
    <row r="59" spans="1:5" x14ac:dyDescent="0.2">
      <c r="A59">
        <f>VLOOKUP(B59,productos!A$2:B$134,2,FALSE)</f>
        <v>8</v>
      </c>
      <c r="B59" t="s">
        <v>854</v>
      </c>
      <c r="C59">
        <f>VLOOKUP(D59,Ingredientes!A$2:B$192,2,FALSE)</f>
        <v>105</v>
      </c>
      <c r="D59" s="2" t="s">
        <v>119</v>
      </c>
      <c r="E59" s="2">
        <v>6</v>
      </c>
    </row>
    <row r="60" spans="1:5" x14ac:dyDescent="0.2">
      <c r="A60">
        <f>VLOOKUP(B60,productos!A$2:B$134,2,FALSE)</f>
        <v>8</v>
      </c>
      <c r="B60" t="s">
        <v>854</v>
      </c>
      <c r="C60">
        <f>VLOOKUP(D60,Ingredientes!A$2:B$192,2,FALSE)</f>
        <v>173</v>
      </c>
      <c r="D60" s="2" t="s">
        <v>192</v>
      </c>
      <c r="E60" s="2">
        <v>4</v>
      </c>
    </row>
    <row r="61" spans="1:5" x14ac:dyDescent="0.2">
      <c r="A61">
        <f>VLOOKUP(B61,productos!A$2:B$134,2,FALSE)</f>
        <v>8</v>
      </c>
      <c r="B61" t="s">
        <v>854</v>
      </c>
      <c r="C61">
        <f>VLOOKUP(D61,Ingredientes!A$2:B$192,2,FALSE)</f>
        <v>100</v>
      </c>
      <c r="D61" s="2" t="s">
        <v>114</v>
      </c>
      <c r="E61" s="2">
        <v>200</v>
      </c>
    </row>
    <row r="62" spans="1:5" x14ac:dyDescent="0.2">
      <c r="A62">
        <f>VLOOKUP(B62,productos!A$2:B$134,2,FALSE)</f>
        <v>8</v>
      </c>
      <c r="B62" t="s">
        <v>854</v>
      </c>
      <c r="C62">
        <f>VLOOKUP(D62,Ingredientes!A$2:B$192,2,FALSE)</f>
        <v>63</v>
      </c>
      <c r="D62" s="2" t="s">
        <v>75</v>
      </c>
      <c r="E62" s="2">
        <v>200</v>
      </c>
    </row>
    <row r="63" spans="1:5" x14ac:dyDescent="0.2">
      <c r="A63">
        <f>VLOOKUP(B63,productos!A$2:B$134,2,FALSE)</f>
        <v>8</v>
      </c>
      <c r="B63" t="s">
        <v>854</v>
      </c>
      <c r="C63">
        <f>VLOOKUP(D63,Ingredientes!A$2:B$192,2,FALSE)</f>
        <v>46</v>
      </c>
      <c r="D63" s="2" t="s">
        <v>57</v>
      </c>
      <c r="E63" s="2">
        <v>10</v>
      </c>
    </row>
    <row r="64" spans="1:5" x14ac:dyDescent="0.2">
      <c r="A64">
        <f>VLOOKUP(B64,productos!A$2:B$134,2,FALSE)</f>
        <v>8</v>
      </c>
      <c r="B64" t="s">
        <v>854</v>
      </c>
      <c r="C64">
        <f>VLOOKUP(D64,Ingredientes!A$2:B$192,2,FALSE)</f>
        <v>175</v>
      </c>
      <c r="D64" s="2" t="s">
        <v>194</v>
      </c>
      <c r="E64" s="2">
        <v>20</v>
      </c>
    </row>
    <row r="65" spans="1:5" x14ac:dyDescent="0.2">
      <c r="A65">
        <f>VLOOKUP(B65,productos!A$2:B$134,2,FALSE)</f>
        <v>9</v>
      </c>
      <c r="B65" t="s">
        <v>67</v>
      </c>
      <c r="C65">
        <f>VLOOKUP(D65,Ingredientes!A$2:B$192,2,FALSE)</f>
        <v>122</v>
      </c>
      <c r="D65" s="2" t="s">
        <v>137</v>
      </c>
      <c r="E65" s="2">
        <v>90</v>
      </c>
    </row>
    <row r="66" spans="1:5" x14ac:dyDescent="0.2">
      <c r="A66">
        <f>VLOOKUP(B66,productos!A$2:B$134,2,FALSE)</f>
        <v>9</v>
      </c>
      <c r="B66" t="s">
        <v>67</v>
      </c>
      <c r="C66">
        <f>VLOOKUP(D66,Ingredientes!A$2:B$192,2,FALSE)</f>
        <v>141</v>
      </c>
      <c r="D66" s="2" t="s">
        <v>158</v>
      </c>
      <c r="E66" s="2">
        <v>10</v>
      </c>
    </row>
    <row r="67" spans="1:5" x14ac:dyDescent="0.2">
      <c r="A67">
        <f>VLOOKUP(B67,productos!A$2:B$134,2,FALSE)</f>
        <v>9</v>
      </c>
      <c r="B67" t="s">
        <v>67</v>
      </c>
      <c r="C67">
        <f>VLOOKUP(D67,Ingredientes!A$2:B$192,2,FALSE)</f>
        <v>3</v>
      </c>
      <c r="D67" s="2" t="s">
        <v>8</v>
      </c>
      <c r="E67" s="2">
        <v>100</v>
      </c>
    </row>
    <row r="68" spans="1:5" x14ac:dyDescent="0.2">
      <c r="A68">
        <f>VLOOKUP(B68,productos!A$2:B$134,2,FALSE)</f>
        <v>9</v>
      </c>
      <c r="B68" t="s">
        <v>67</v>
      </c>
      <c r="C68">
        <f>VLOOKUP(D68,Ingredientes!A$2:B$192,2,FALSE)</f>
        <v>82</v>
      </c>
      <c r="D68" s="2" t="s">
        <v>94</v>
      </c>
      <c r="E68" s="2">
        <v>250</v>
      </c>
    </row>
    <row r="69" spans="1:5" x14ac:dyDescent="0.2">
      <c r="A69">
        <f>VLOOKUP(B69,productos!A$2:B$134,2,FALSE)</f>
        <v>10</v>
      </c>
      <c r="B69" t="s">
        <v>855</v>
      </c>
      <c r="C69">
        <f>VLOOKUP(D69,Ingredientes!A$2:B$192,2,FALSE)</f>
        <v>189</v>
      </c>
      <c r="D69" s="2" t="s">
        <v>208</v>
      </c>
      <c r="E69" s="2">
        <v>0.125</v>
      </c>
    </row>
    <row r="70" spans="1:5" x14ac:dyDescent="0.2">
      <c r="A70">
        <f>VLOOKUP(B70,productos!A$2:B$134,2,FALSE)</f>
        <v>10</v>
      </c>
      <c r="B70" t="s">
        <v>855</v>
      </c>
      <c r="C70">
        <f>VLOOKUP(D70,Ingredientes!A$2:B$192,2,FALSE)</f>
        <v>82</v>
      </c>
      <c r="D70" s="2" t="s">
        <v>94</v>
      </c>
      <c r="E70" s="2">
        <v>100</v>
      </c>
    </row>
    <row r="71" spans="1:5" x14ac:dyDescent="0.2">
      <c r="A71">
        <f>VLOOKUP(B71,productos!A$2:B$134,2,FALSE)</f>
        <v>10</v>
      </c>
      <c r="B71" t="s">
        <v>855</v>
      </c>
      <c r="C71">
        <f>VLOOKUP(D71,Ingredientes!A$2:B$192,2,FALSE)</f>
        <v>55</v>
      </c>
      <c r="D71" s="2" t="s">
        <v>67</v>
      </c>
      <c r="E71" s="2">
        <v>50</v>
      </c>
    </row>
    <row r="72" spans="1:5" x14ac:dyDescent="0.2">
      <c r="A72">
        <f>VLOOKUP(B72,productos!A$2:B$134,2,FALSE)</f>
        <v>10</v>
      </c>
      <c r="B72" t="s">
        <v>855</v>
      </c>
      <c r="C72">
        <f>VLOOKUP(D72,Ingredientes!A$2:B$192,2,FALSE)</f>
        <v>63</v>
      </c>
      <c r="D72" s="2" t="s">
        <v>75</v>
      </c>
      <c r="E72" s="2">
        <v>25</v>
      </c>
    </row>
    <row r="73" spans="1:5" x14ac:dyDescent="0.2">
      <c r="A73">
        <f>VLOOKUP(B73,productos!A$2:B$134,2,FALSE)</f>
        <v>10</v>
      </c>
      <c r="B73" t="s">
        <v>855</v>
      </c>
      <c r="C73">
        <f>VLOOKUP(D73,Ingredientes!A$2:B$192,2,FALSE)</f>
        <v>17</v>
      </c>
      <c r="D73" s="2" t="s">
        <v>25</v>
      </c>
      <c r="E73" s="2">
        <v>10</v>
      </c>
    </row>
    <row r="74" spans="1:5" x14ac:dyDescent="0.2">
      <c r="A74">
        <f>VLOOKUP(B74,productos!A$2:B$134,2,FALSE)</f>
        <v>10</v>
      </c>
      <c r="B74" t="s">
        <v>855</v>
      </c>
      <c r="C74">
        <f>VLOOKUP(D74,Ingredientes!A$2:B$192,2,FALSE)</f>
        <v>89</v>
      </c>
      <c r="D74" s="2" t="s">
        <v>101</v>
      </c>
      <c r="E74" s="2">
        <v>50</v>
      </c>
    </row>
    <row r="75" spans="1:5" x14ac:dyDescent="0.2">
      <c r="A75">
        <f>VLOOKUP(B75,productos!A$2:B$134,2,FALSE)</f>
        <v>11</v>
      </c>
      <c r="B75" t="s">
        <v>856</v>
      </c>
      <c r="C75">
        <f>VLOOKUP(D75,Ingredientes!A$2:B$192,2,FALSE)</f>
        <v>158</v>
      </c>
      <c r="D75" s="2" t="s">
        <v>177</v>
      </c>
      <c r="E75" s="2">
        <v>2150</v>
      </c>
    </row>
    <row r="76" spans="1:5" x14ac:dyDescent="0.2">
      <c r="A76">
        <f>VLOOKUP(B76,productos!A$2:B$134,2,FALSE)</f>
        <v>11</v>
      </c>
      <c r="B76" t="s">
        <v>856</v>
      </c>
      <c r="C76">
        <f>VLOOKUP(D76,Ingredientes!A$2:B$192,2,FALSE)</f>
        <v>45</v>
      </c>
      <c r="D76" s="2" t="s">
        <v>55</v>
      </c>
      <c r="E76" s="2">
        <v>3</v>
      </c>
    </row>
    <row r="77" spans="1:5" x14ac:dyDescent="0.2">
      <c r="A77">
        <f>VLOOKUP(B77,productos!A$2:B$134,2,FALSE)</f>
        <v>11</v>
      </c>
      <c r="B77" t="s">
        <v>856</v>
      </c>
      <c r="C77">
        <f>VLOOKUP(D77,Ingredientes!A$2:B$192,2,FALSE)</f>
        <v>186</v>
      </c>
      <c r="D77" s="2" t="s">
        <v>205</v>
      </c>
      <c r="E77" s="2">
        <v>250</v>
      </c>
    </row>
    <row r="78" spans="1:5" x14ac:dyDescent="0.2">
      <c r="A78">
        <f>VLOOKUP(B78,productos!A$2:B$134,2,FALSE)</f>
        <v>11</v>
      </c>
      <c r="B78" t="s">
        <v>856</v>
      </c>
      <c r="C78">
        <f>VLOOKUP(D78,Ingredientes!A$2:B$192,2,FALSE)</f>
        <v>49</v>
      </c>
      <c r="D78" s="2" t="s">
        <v>60</v>
      </c>
      <c r="E78" s="2">
        <v>1000</v>
      </c>
    </row>
    <row r="79" spans="1:5" x14ac:dyDescent="0.2">
      <c r="A79">
        <f>VLOOKUP(B79,productos!A$2:B$134,2,FALSE)</f>
        <v>11</v>
      </c>
      <c r="B79" t="s">
        <v>856</v>
      </c>
      <c r="C79">
        <f>VLOOKUP(D79,Ingredientes!A$2:B$192,2,FALSE)</f>
        <v>5</v>
      </c>
      <c r="D79" s="2" t="s">
        <v>12</v>
      </c>
      <c r="E79" s="2">
        <v>650</v>
      </c>
    </row>
    <row r="80" spans="1:5" x14ac:dyDescent="0.2">
      <c r="A80">
        <f>VLOOKUP(B80,productos!A$2:B$134,2,FALSE)</f>
        <v>11</v>
      </c>
      <c r="B80" t="s">
        <v>856</v>
      </c>
      <c r="C80">
        <f>VLOOKUP(D80,Ingredientes!A$2:B$192,2,FALSE)</f>
        <v>85</v>
      </c>
      <c r="D80" s="2" t="s">
        <v>97</v>
      </c>
      <c r="E80" s="2">
        <v>122</v>
      </c>
    </row>
    <row r="81" spans="1:5" x14ac:dyDescent="0.2">
      <c r="A81">
        <f>VLOOKUP(B81,productos!A$2:B$134,2,FALSE)</f>
        <v>12</v>
      </c>
      <c r="B81" t="s">
        <v>857</v>
      </c>
      <c r="C81">
        <f>VLOOKUP(D81,Ingredientes!A$2:B$192,2,FALSE)</f>
        <v>99</v>
      </c>
      <c r="D81" s="2" t="s">
        <v>113</v>
      </c>
      <c r="E81" s="2">
        <v>500</v>
      </c>
    </row>
    <row r="82" spans="1:5" x14ac:dyDescent="0.2">
      <c r="A82">
        <f>VLOOKUP(B82,productos!A$2:B$134,2,FALSE)</f>
        <v>12</v>
      </c>
      <c r="B82" t="s">
        <v>857</v>
      </c>
      <c r="C82">
        <f>VLOOKUP(D82,Ingredientes!A$2:B$192,2,FALSE)</f>
        <v>1</v>
      </c>
      <c r="D82" s="2" t="s">
        <v>4</v>
      </c>
      <c r="E82" s="2">
        <v>90</v>
      </c>
    </row>
    <row r="83" spans="1:5" x14ac:dyDescent="0.2">
      <c r="A83">
        <f>VLOOKUP(B83,productos!A$2:B$134,2,FALSE)</f>
        <v>12</v>
      </c>
      <c r="B83" t="s">
        <v>857</v>
      </c>
      <c r="C83">
        <f>VLOOKUP(D83,Ingredientes!A$2:B$192,2,FALSE)</f>
        <v>173</v>
      </c>
      <c r="D83" s="2" t="s">
        <v>192</v>
      </c>
      <c r="E83" s="2">
        <v>15</v>
      </c>
    </row>
    <row r="84" spans="1:5" x14ac:dyDescent="0.2">
      <c r="A84">
        <f>VLOOKUP(B84,productos!A$2:B$134,2,FALSE)</f>
        <v>12</v>
      </c>
      <c r="B84" t="s">
        <v>857</v>
      </c>
      <c r="C84">
        <f>VLOOKUP(D84,Ingredientes!A$2:B$192,2,FALSE)</f>
        <v>117</v>
      </c>
      <c r="D84" s="2" t="s">
        <v>132</v>
      </c>
      <c r="E84" s="2">
        <v>10</v>
      </c>
    </row>
    <row r="85" spans="1:5" x14ac:dyDescent="0.2">
      <c r="A85">
        <f>VLOOKUP(B85,productos!A$2:B$134,2,FALSE)</f>
        <v>12</v>
      </c>
      <c r="B85" t="s">
        <v>857</v>
      </c>
      <c r="C85">
        <f>VLOOKUP(D85,Ingredientes!A$2:B$192,2,FALSE)</f>
        <v>111</v>
      </c>
      <c r="D85" s="2" t="s">
        <v>126</v>
      </c>
      <c r="E85" s="2">
        <v>30</v>
      </c>
    </row>
    <row r="86" spans="1:5" x14ac:dyDescent="0.2">
      <c r="A86">
        <f>VLOOKUP(B86,productos!A$2:B$134,2,FALSE)</f>
        <v>12</v>
      </c>
      <c r="B86" t="s">
        <v>857</v>
      </c>
      <c r="C86">
        <f>VLOOKUP(D86,Ingredientes!A$2:B$192,2,FALSE)</f>
        <v>122</v>
      </c>
      <c r="D86" s="2" t="s">
        <v>137</v>
      </c>
      <c r="E86" s="2">
        <v>100</v>
      </c>
    </row>
    <row r="87" spans="1:5" x14ac:dyDescent="0.2">
      <c r="A87">
        <f>VLOOKUP(B87,productos!A$2:B$134,2,FALSE)</f>
        <v>13</v>
      </c>
      <c r="B87" t="s">
        <v>858</v>
      </c>
      <c r="C87">
        <f>VLOOKUP(D87,Ingredientes!A$2:B$192,2,FALSE)</f>
        <v>135</v>
      </c>
      <c r="D87" s="2" t="s">
        <v>151</v>
      </c>
      <c r="E87" s="2">
        <v>2000</v>
      </c>
    </row>
    <row r="88" spans="1:5" x14ac:dyDescent="0.2">
      <c r="A88">
        <f>VLOOKUP(B88,productos!A$2:B$134,2,FALSE)</f>
        <v>13</v>
      </c>
      <c r="B88" t="s">
        <v>858</v>
      </c>
      <c r="C88">
        <f>VLOOKUP(D88,Ingredientes!A$2:B$192,2,FALSE)</f>
        <v>45</v>
      </c>
      <c r="D88" s="2" t="s">
        <v>55</v>
      </c>
      <c r="E88" s="2">
        <v>1</v>
      </c>
    </row>
    <row r="89" spans="1:5" x14ac:dyDescent="0.2">
      <c r="A89">
        <f>VLOOKUP(B89,productos!A$2:B$134,2,FALSE)</f>
        <v>13</v>
      </c>
      <c r="B89" t="s">
        <v>858</v>
      </c>
      <c r="C89">
        <f>VLOOKUP(D89,Ingredientes!A$2:B$192,2,FALSE)</f>
        <v>4</v>
      </c>
      <c r="D89" s="2" t="s">
        <v>11</v>
      </c>
      <c r="E89" s="2">
        <v>400</v>
      </c>
    </row>
    <row r="90" spans="1:5" x14ac:dyDescent="0.2">
      <c r="A90">
        <f>VLOOKUP(B90,productos!A$2:B$134,2,FALSE)</f>
        <v>13</v>
      </c>
      <c r="B90" t="s">
        <v>858</v>
      </c>
      <c r="C90">
        <f>VLOOKUP(D90,Ingredientes!A$2:B$192,2,FALSE)</f>
        <v>49</v>
      </c>
      <c r="D90" s="2" t="s">
        <v>60</v>
      </c>
      <c r="E90" s="2">
        <v>1000</v>
      </c>
    </row>
    <row r="91" spans="1:5" x14ac:dyDescent="0.2">
      <c r="A91">
        <f>VLOOKUP(B91,productos!A$2:B$134,2,FALSE)</f>
        <v>13</v>
      </c>
      <c r="B91" t="s">
        <v>858</v>
      </c>
      <c r="C91">
        <f>VLOOKUP(D91,Ingredientes!A$2:B$192,2,FALSE)</f>
        <v>105</v>
      </c>
      <c r="D91" s="2" t="s">
        <v>119</v>
      </c>
      <c r="E91" s="2">
        <v>5</v>
      </c>
    </row>
    <row r="92" spans="1:5" x14ac:dyDescent="0.2">
      <c r="A92">
        <f>VLOOKUP(B92,productos!A$2:B$134,2,FALSE)</f>
        <v>13</v>
      </c>
      <c r="B92" t="s">
        <v>858</v>
      </c>
      <c r="C92">
        <f>VLOOKUP(D92,Ingredientes!A$2:B$192,2,FALSE)</f>
        <v>85</v>
      </c>
      <c r="D92" s="2" t="s">
        <v>97</v>
      </c>
      <c r="E92" s="2">
        <v>122</v>
      </c>
    </row>
    <row r="93" spans="1:5" x14ac:dyDescent="0.2">
      <c r="A93">
        <f>VLOOKUP(B93,productos!A$2:B$134,2,FALSE)</f>
        <v>13</v>
      </c>
      <c r="B93" t="s">
        <v>858</v>
      </c>
      <c r="C93">
        <f>VLOOKUP(D93,Ingredientes!A$2:B$192,2,FALSE)</f>
        <v>191</v>
      </c>
      <c r="D93" s="2" t="s">
        <v>210</v>
      </c>
      <c r="E93" s="2">
        <v>300</v>
      </c>
    </row>
    <row r="94" spans="1:5" x14ac:dyDescent="0.2">
      <c r="A94">
        <f>VLOOKUP(B94,productos!A$2:B$134,2,FALSE)</f>
        <v>14</v>
      </c>
      <c r="B94" t="s">
        <v>859</v>
      </c>
      <c r="C94">
        <f>VLOOKUP(D94,Ingredientes!A$2:B$192,2,FALSE)</f>
        <v>85</v>
      </c>
      <c r="D94" s="2" t="s">
        <v>97</v>
      </c>
      <c r="E94" s="2">
        <v>1</v>
      </c>
    </row>
    <row r="95" spans="1:5" x14ac:dyDescent="0.2">
      <c r="A95">
        <f>VLOOKUP(B95,productos!A$2:B$134,2,FALSE)</f>
        <v>14</v>
      </c>
      <c r="B95" t="s">
        <v>859</v>
      </c>
      <c r="C95">
        <f>VLOOKUP(D95,Ingredientes!A$2:B$192,2,FALSE)</f>
        <v>67</v>
      </c>
      <c r="D95" s="2" t="s">
        <v>79</v>
      </c>
      <c r="E95" s="2">
        <v>13</v>
      </c>
    </row>
    <row r="96" spans="1:5" x14ac:dyDescent="0.2">
      <c r="A96">
        <f>VLOOKUP(B96,productos!A$2:B$134,2,FALSE)</f>
        <v>14</v>
      </c>
      <c r="B96" t="s">
        <v>859</v>
      </c>
      <c r="C96">
        <f>VLOOKUP(D96,Ingredientes!A$2:B$192,2,FALSE)</f>
        <v>106</v>
      </c>
      <c r="D96" s="2" t="s">
        <v>120</v>
      </c>
      <c r="E96" s="2">
        <v>7</v>
      </c>
    </row>
    <row r="97" spans="1:5" x14ac:dyDescent="0.2">
      <c r="A97">
        <f>VLOOKUP(B97,productos!A$2:B$134,2,FALSE)</f>
        <v>15</v>
      </c>
      <c r="B97" t="s">
        <v>860</v>
      </c>
      <c r="C97">
        <f>VLOOKUP(D97,Ingredientes!A$2:B$192,2,FALSE)</f>
        <v>156</v>
      </c>
      <c r="D97" s="2" t="s">
        <v>175</v>
      </c>
      <c r="E97" s="2">
        <v>1000</v>
      </c>
    </row>
    <row r="98" spans="1:5" x14ac:dyDescent="0.2">
      <c r="A98">
        <f>VLOOKUP(B98,productos!A$2:B$134,2,FALSE)</f>
        <v>15</v>
      </c>
      <c r="B98" t="s">
        <v>860</v>
      </c>
      <c r="C98">
        <f>VLOOKUP(D98,Ingredientes!A$2:B$192,2,FALSE)</f>
        <v>173</v>
      </c>
      <c r="D98" s="2" t="s">
        <v>192</v>
      </c>
      <c r="E98" s="2">
        <v>20</v>
      </c>
    </row>
    <row r="99" spans="1:5" x14ac:dyDescent="0.2">
      <c r="A99">
        <f>VLOOKUP(B99,productos!A$2:B$134,2,FALSE)</f>
        <v>15</v>
      </c>
      <c r="B99" t="s">
        <v>860</v>
      </c>
      <c r="C99">
        <f>VLOOKUP(D99,Ingredientes!A$2:B$192,2,FALSE)</f>
        <v>16</v>
      </c>
      <c r="D99" s="2" t="s">
        <v>24</v>
      </c>
      <c r="E99" s="2">
        <v>5</v>
      </c>
    </row>
    <row r="100" spans="1:5" x14ac:dyDescent="0.2">
      <c r="A100">
        <f>VLOOKUP(B100,productos!A$2:B$134,2,FALSE)</f>
        <v>15</v>
      </c>
      <c r="B100" t="s">
        <v>860</v>
      </c>
      <c r="C100">
        <f>VLOOKUP(D100,Ingredientes!A$2:B$192,2,FALSE)</f>
        <v>1</v>
      </c>
      <c r="D100" s="2" t="s">
        <v>4</v>
      </c>
      <c r="E100" s="2">
        <v>40</v>
      </c>
    </row>
    <row r="101" spans="1:5" x14ac:dyDescent="0.2">
      <c r="A101">
        <f>VLOOKUP(B101,productos!A$2:B$134,2,FALSE)</f>
        <v>15</v>
      </c>
      <c r="B101" t="s">
        <v>860</v>
      </c>
      <c r="C101">
        <f>VLOOKUP(D101,Ingredientes!A$2:B$192,2,FALSE)</f>
        <v>177</v>
      </c>
      <c r="D101" s="2" t="s">
        <v>196</v>
      </c>
      <c r="E101" s="2">
        <v>1</v>
      </c>
    </row>
    <row r="102" spans="1:5" x14ac:dyDescent="0.2">
      <c r="A102">
        <f>VLOOKUP(B102,productos!A$2:B$134,2,FALSE)</f>
        <v>15</v>
      </c>
      <c r="B102" t="s">
        <v>860</v>
      </c>
      <c r="C102">
        <f>VLOOKUP(D102,Ingredientes!A$2:B$192,2,FALSE)</f>
        <v>6</v>
      </c>
      <c r="D102" s="2" t="s">
        <v>13</v>
      </c>
      <c r="E102" s="2">
        <v>0.2</v>
      </c>
    </row>
    <row r="103" spans="1:5" x14ac:dyDescent="0.2">
      <c r="A103">
        <f>VLOOKUP(B103,productos!A$2:B$134,2,FALSE)</f>
        <v>15</v>
      </c>
      <c r="B103" t="s">
        <v>860</v>
      </c>
      <c r="C103">
        <f>VLOOKUP(D103,Ingredientes!A$2:B$192,2,FALSE)</f>
        <v>7</v>
      </c>
      <c r="D103" s="2" t="s">
        <v>14</v>
      </c>
      <c r="E103" s="2">
        <v>0.2</v>
      </c>
    </row>
    <row r="104" spans="1:5" x14ac:dyDescent="0.2">
      <c r="A104">
        <f>VLOOKUP(B104,productos!A$2:B$134,2,FALSE)</f>
        <v>15</v>
      </c>
      <c r="B104" t="s">
        <v>860</v>
      </c>
      <c r="C104">
        <f>VLOOKUP(D104,Ingredientes!A$2:B$192,2,FALSE)</f>
        <v>67</v>
      </c>
      <c r="D104" s="2" t="s">
        <v>79</v>
      </c>
      <c r="E104" s="2">
        <v>380</v>
      </c>
    </row>
    <row r="105" spans="1:5" x14ac:dyDescent="0.2">
      <c r="A105">
        <f>VLOOKUP(B105,productos!A$2:B$134,2,FALSE)</f>
        <v>16</v>
      </c>
      <c r="B105" t="s">
        <v>861</v>
      </c>
      <c r="C105">
        <f>VLOOKUP(D105,Ingredientes!A$2:B$192,2,FALSE)</f>
        <v>39</v>
      </c>
      <c r="D105" s="2" t="s">
        <v>48</v>
      </c>
      <c r="E105" s="2">
        <v>1</v>
      </c>
    </row>
    <row r="106" spans="1:5" x14ac:dyDescent="0.2">
      <c r="A106">
        <f>VLOOKUP(B106,productos!A$2:B$134,2,FALSE)</f>
        <v>16</v>
      </c>
      <c r="B106" t="s">
        <v>861</v>
      </c>
      <c r="C106">
        <f>VLOOKUP(D106,Ingredientes!A$2:B$192,2,FALSE)</f>
        <v>158</v>
      </c>
      <c r="D106" s="2" t="s">
        <v>177</v>
      </c>
      <c r="E106" s="2">
        <v>60</v>
      </c>
    </row>
    <row r="107" spans="1:5" x14ac:dyDescent="0.2">
      <c r="A107">
        <f>VLOOKUP(B107,productos!A$2:B$134,2,FALSE)</f>
        <v>16</v>
      </c>
      <c r="B107" t="s">
        <v>861</v>
      </c>
      <c r="C107">
        <f>VLOOKUP(D107,Ingredientes!A$2:B$192,2,FALSE)</f>
        <v>4</v>
      </c>
      <c r="D107" s="2" t="s">
        <v>11</v>
      </c>
      <c r="E107" s="2">
        <v>25</v>
      </c>
    </row>
    <row r="108" spans="1:5" x14ac:dyDescent="0.2">
      <c r="A108">
        <f>VLOOKUP(B108,productos!A$2:B$134,2,FALSE)</f>
        <v>16</v>
      </c>
      <c r="B108" t="s">
        <v>861</v>
      </c>
      <c r="C108">
        <f>VLOOKUP(D108,Ingredientes!A$2:B$192,2,FALSE)</f>
        <v>5</v>
      </c>
      <c r="D108" s="2" t="s">
        <v>12</v>
      </c>
      <c r="E108" s="2">
        <v>25</v>
      </c>
    </row>
    <row r="109" spans="1:5" x14ac:dyDescent="0.2">
      <c r="A109">
        <f>VLOOKUP(B109,productos!A$2:B$134,2,FALSE)</f>
        <v>16</v>
      </c>
      <c r="B109" t="s">
        <v>861</v>
      </c>
      <c r="C109">
        <f>VLOOKUP(D109,Ingredientes!A$2:B$192,2,FALSE)</f>
        <v>49</v>
      </c>
      <c r="D109" s="2" t="s">
        <v>60</v>
      </c>
      <c r="E109" s="2">
        <v>25</v>
      </c>
    </row>
    <row r="110" spans="1:5" x14ac:dyDescent="0.2">
      <c r="A110">
        <f>VLOOKUP(B110,productos!A$2:B$134,2,FALSE)</f>
        <v>16</v>
      </c>
      <c r="B110" t="s">
        <v>861</v>
      </c>
      <c r="C110">
        <f>VLOOKUP(D110,Ingredientes!A$2:B$192,2,FALSE)</f>
        <v>57</v>
      </c>
      <c r="D110" s="2" t="s">
        <v>69</v>
      </c>
      <c r="E110" s="2">
        <v>15</v>
      </c>
    </row>
    <row r="111" spans="1:5" x14ac:dyDescent="0.2">
      <c r="A111">
        <f>VLOOKUP(B111,productos!A$2:B$134,2,FALSE)</f>
        <v>17</v>
      </c>
      <c r="B111" t="s">
        <v>862</v>
      </c>
      <c r="C111">
        <f>VLOOKUP(D111,Ingredientes!A$2:B$192,2,FALSE)</f>
        <v>39</v>
      </c>
      <c r="D111" s="2" t="s">
        <v>48</v>
      </c>
      <c r="E111" s="2">
        <v>1</v>
      </c>
    </row>
    <row r="112" spans="1:5" x14ac:dyDescent="0.2">
      <c r="A112">
        <f>VLOOKUP(B112,productos!A$2:B$134,2,FALSE)</f>
        <v>17</v>
      </c>
      <c r="B112" t="s">
        <v>862</v>
      </c>
      <c r="C112">
        <f>VLOOKUP(D112,Ingredientes!A$2:B$192,2,FALSE)</f>
        <v>7</v>
      </c>
      <c r="D112" s="2" t="s">
        <v>14</v>
      </c>
      <c r="E112" s="2">
        <v>0.1</v>
      </c>
    </row>
    <row r="113" spans="1:5" x14ac:dyDescent="0.2">
      <c r="A113">
        <f>VLOOKUP(B113,productos!A$2:B$134,2,FALSE)</f>
        <v>17</v>
      </c>
      <c r="B113" t="s">
        <v>862</v>
      </c>
      <c r="C113">
        <f>VLOOKUP(D113,Ingredientes!A$2:B$192,2,FALSE)</f>
        <v>36</v>
      </c>
      <c r="D113" s="2" t="s">
        <v>44</v>
      </c>
      <c r="E113" s="2">
        <v>18</v>
      </c>
    </row>
    <row r="114" spans="1:5" x14ac:dyDescent="0.2">
      <c r="A114">
        <f>VLOOKUP(B114,productos!A$2:B$134,2,FALSE)</f>
        <v>17</v>
      </c>
      <c r="B114" t="s">
        <v>862</v>
      </c>
      <c r="C114">
        <f>VLOOKUP(D114,Ingredientes!A$2:B$192,2,FALSE)</f>
        <v>67</v>
      </c>
      <c r="D114" s="2" t="s">
        <v>79</v>
      </c>
      <c r="E114" s="2">
        <v>15</v>
      </c>
    </row>
    <row r="115" spans="1:5" x14ac:dyDescent="0.2">
      <c r="A115">
        <f>VLOOKUP(B115,productos!A$2:B$134,2,FALSE)</f>
        <v>17</v>
      </c>
      <c r="B115" t="s">
        <v>862</v>
      </c>
      <c r="C115">
        <f>VLOOKUP(D115,Ingredientes!A$2:B$192,2,FALSE)</f>
        <v>161</v>
      </c>
      <c r="D115" s="2" t="s">
        <v>180</v>
      </c>
      <c r="E115" s="2">
        <v>15</v>
      </c>
    </row>
    <row r="116" spans="1:5" x14ac:dyDescent="0.2">
      <c r="A116">
        <f>VLOOKUP(B116,productos!A$2:B$134,2,FALSE)</f>
        <v>17</v>
      </c>
      <c r="B116" t="s">
        <v>862</v>
      </c>
      <c r="C116">
        <f>VLOOKUP(D116,Ingredientes!A$2:B$192,2,FALSE)</f>
        <v>53</v>
      </c>
      <c r="D116" s="2" t="s">
        <v>64</v>
      </c>
      <c r="E116" s="2">
        <v>25</v>
      </c>
    </row>
    <row r="117" spans="1:5" x14ac:dyDescent="0.2">
      <c r="A117">
        <f>VLOOKUP(B117,productos!A$2:B$134,2,FALSE)</f>
        <v>18</v>
      </c>
      <c r="B117" t="s">
        <v>863</v>
      </c>
      <c r="C117">
        <f>VLOOKUP(D117,Ingredientes!A$2:B$192,2,FALSE)</f>
        <v>105</v>
      </c>
      <c r="D117" s="2" t="s">
        <v>119</v>
      </c>
      <c r="E117" s="2">
        <v>4</v>
      </c>
    </row>
    <row r="118" spans="1:5" x14ac:dyDescent="0.2">
      <c r="A118">
        <f>VLOOKUP(B118,productos!A$2:B$134,2,FALSE)</f>
        <v>18</v>
      </c>
      <c r="B118" t="s">
        <v>863</v>
      </c>
      <c r="C118">
        <f>VLOOKUP(D118,Ingredientes!A$2:B$192,2,FALSE)</f>
        <v>16</v>
      </c>
      <c r="D118" s="2" t="s">
        <v>24</v>
      </c>
      <c r="E118" s="2">
        <v>150</v>
      </c>
    </row>
    <row r="119" spans="1:5" x14ac:dyDescent="0.2">
      <c r="A119">
        <f>VLOOKUP(B119,productos!A$2:B$134,2,FALSE)</f>
        <v>18</v>
      </c>
      <c r="B119" t="s">
        <v>863</v>
      </c>
      <c r="C119">
        <f>VLOOKUP(D119,Ingredientes!A$2:B$192,2,FALSE)</f>
        <v>63</v>
      </c>
      <c r="D119" s="2" t="s">
        <v>75</v>
      </c>
      <c r="E119" s="2">
        <v>40</v>
      </c>
    </row>
    <row r="120" spans="1:5" x14ac:dyDescent="0.2">
      <c r="A120">
        <f>VLOOKUP(B120,productos!A$2:B$134,2,FALSE)</f>
        <v>18</v>
      </c>
      <c r="B120" t="s">
        <v>863</v>
      </c>
      <c r="C120">
        <f>VLOOKUP(D120,Ingredientes!A$2:B$192,2,FALSE)</f>
        <v>43</v>
      </c>
      <c r="D120" s="2" t="s">
        <v>53</v>
      </c>
      <c r="E120" s="2">
        <v>40</v>
      </c>
    </row>
    <row r="121" spans="1:5" x14ac:dyDescent="0.2">
      <c r="A121">
        <f>VLOOKUP(B121,productos!A$2:B$134,2,FALSE)</f>
        <v>18</v>
      </c>
      <c r="B121" t="s">
        <v>863</v>
      </c>
      <c r="C121">
        <f>VLOOKUP(D121,Ingredientes!A$2:B$192,2,FALSE)</f>
        <v>122</v>
      </c>
      <c r="D121" s="2" t="s">
        <v>137</v>
      </c>
      <c r="E121" s="2">
        <v>45</v>
      </c>
    </row>
    <row r="122" spans="1:5" x14ac:dyDescent="0.2">
      <c r="A122">
        <f>VLOOKUP(B122,productos!A$2:B$134,2,FALSE)</f>
        <v>18</v>
      </c>
      <c r="B122" t="s">
        <v>863</v>
      </c>
      <c r="C122">
        <f>VLOOKUP(D122,Ingredientes!A$2:B$192,2,FALSE)</f>
        <v>168</v>
      </c>
      <c r="D122" s="2" t="s">
        <v>187</v>
      </c>
      <c r="E122" s="2">
        <v>100</v>
      </c>
    </row>
    <row r="123" spans="1:5" x14ac:dyDescent="0.2">
      <c r="A123">
        <f>VLOOKUP(B123,productos!A$2:B$134,2,FALSE)</f>
        <v>18</v>
      </c>
      <c r="B123" t="s">
        <v>863</v>
      </c>
      <c r="C123">
        <f>VLOOKUP(D123,Ingredientes!A$2:B$192,2,FALSE)</f>
        <v>100</v>
      </c>
      <c r="D123" s="2" t="s">
        <v>114</v>
      </c>
      <c r="E123" s="2">
        <v>115</v>
      </c>
    </row>
    <row r="124" spans="1:5" x14ac:dyDescent="0.2">
      <c r="A124">
        <f>VLOOKUP(B124,productos!A$2:B$134,2,FALSE)</f>
        <v>18</v>
      </c>
      <c r="B124" t="s">
        <v>863</v>
      </c>
      <c r="C124">
        <f>VLOOKUP(D124,Ingredientes!A$2:B$192,2,FALSE)</f>
        <v>159</v>
      </c>
      <c r="D124" s="2" t="s">
        <v>178</v>
      </c>
      <c r="E124" s="2">
        <v>7</v>
      </c>
    </row>
    <row r="125" spans="1:5" x14ac:dyDescent="0.2">
      <c r="A125">
        <f>VLOOKUP(B125,productos!A$2:B$134,2,FALSE)</f>
        <v>18</v>
      </c>
      <c r="B125" t="s">
        <v>863</v>
      </c>
      <c r="C125">
        <f>VLOOKUP(D125,Ingredientes!A$2:B$192,2,FALSE)</f>
        <v>3</v>
      </c>
      <c r="D125" s="2" t="s">
        <v>8</v>
      </c>
      <c r="E125" s="2">
        <v>300</v>
      </c>
    </row>
    <row r="126" spans="1:5" x14ac:dyDescent="0.2">
      <c r="A126">
        <f>VLOOKUP(B126,productos!A$2:B$134,2,FALSE)</f>
        <v>18</v>
      </c>
      <c r="B126" t="s">
        <v>863</v>
      </c>
      <c r="C126">
        <f>VLOOKUP(D126,Ingredientes!A$2:B$192,2,FALSE)</f>
        <v>109</v>
      </c>
      <c r="D126" s="2" t="s">
        <v>124</v>
      </c>
      <c r="E126" s="2">
        <v>150</v>
      </c>
    </row>
    <row r="127" spans="1:5" x14ac:dyDescent="0.2">
      <c r="A127">
        <f>VLOOKUP(B127,productos!A$2:B$134,2,FALSE)</f>
        <v>18</v>
      </c>
      <c r="B127" t="s">
        <v>863</v>
      </c>
      <c r="C127">
        <f>VLOOKUP(D127,Ingredientes!A$2:B$192,2,FALSE)</f>
        <v>122</v>
      </c>
      <c r="D127" s="2" t="s">
        <v>137</v>
      </c>
      <c r="E127" s="2">
        <v>50</v>
      </c>
    </row>
    <row r="128" spans="1:5" x14ac:dyDescent="0.2">
      <c r="A128">
        <f>VLOOKUP(B128,productos!A$2:B$134,2,FALSE)</f>
        <v>18</v>
      </c>
      <c r="B128" t="s">
        <v>863</v>
      </c>
      <c r="C128">
        <f>VLOOKUP(D128,Ingredientes!A$2:B$192,2,FALSE)</f>
        <v>172</v>
      </c>
      <c r="D128" s="2" t="s">
        <v>191</v>
      </c>
      <c r="E128" s="2">
        <v>15</v>
      </c>
    </row>
    <row r="129" spans="1:5" x14ac:dyDescent="0.2">
      <c r="A129">
        <f>VLOOKUP(B129,productos!A$2:B$134,2,FALSE)</f>
        <v>19</v>
      </c>
      <c r="B129" t="s">
        <v>864</v>
      </c>
      <c r="C129">
        <f>VLOOKUP(D129,Ingredientes!A$2:B$192,2,FALSE)</f>
        <v>105</v>
      </c>
      <c r="D129" s="2" t="s">
        <v>119</v>
      </c>
      <c r="E129" s="2">
        <v>5</v>
      </c>
    </row>
    <row r="130" spans="1:5" x14ac:dyDescent="0.2">
      <c r="A130">
        <f>VLOOKUP(B130,productos!A$2:B$134,2,FALSE)</f>
        <v>19</v>
      </c>
      <c r="B130" t="s">
        <v>864</v>
      </c>
      <c r="C130">
        <f>VLOOKUP(D130,Ingredientes!A$2:B$192,2,FALSE)</f>
        <v>16</v>
      </c>
      <c r="D130" s="2" t="s">
        <v>24</v>
      </c>
      <c r="E130" s="2">
        <v>375</v>
      </c>
    </row>
    <row r="131" spans="1:5" x14ac:dyDescent="0.2">
      <c r="A131">
        <f>VLOOKUP(B131,productos!A$2:B$134,2,FALSE)</f>
        <v>19</v>
      </c>
      <c r="B131" t="s">
        <v>864</v>
      </c>
      <c r="C131">
        <f>VLOOKUP(D131,Ingredientes!A$2:B$192,2,FALSE)</f>
        <v>100</v>
      </c>
      <c r="D131" s="2" t="s">
        <v>114</v>
      </c>
      <c r="E131" s="2">
        <v>45</v>
      </c>
    </row>
    <row r="132" spans="1:5" x14ac:dyDescent="0.2">
      <c r="A132">
        <f>VLOOKUP(B132,productos!A$2:B$134,2,FALSE)</f>
        <v>19</v>
      </c>
      <c r="B132" t="s">
        <v>864</v>
      </c>
      <c r="C132">
        <f>VLOOKUP(D132,Ingredientes!A$2:B$192,2,FALSE)</f>
        <v>133</v>
      </c>
      <c r="D132" s="2" t="s">
        <v>149</v>
      </c>
      <c r="E132" s="2">
        <v>10</v>
      </c>
    </row>
    <row r="133" spans="1:5" x14ac:dyDescent="0.2">
      <c r="A133">
        <f>VLOOKUP(B133,productos!A$2:B$134,2,FALSE)</f>
        <v>19</v>
      </c>
      <c r="B133" t="s">
        <v>864</v>
      </c>
      <c r="C133">
        <f>VLOOKUP(D133,Ingredientes!A$2:B$192,2,FALSE)</f>
        <v>43</v>
      </c>
      <c r="D133" s="2" t="s">
        <v>53</v>
      </c>
      <c r="E133" s="2">
        <v>15</v>
      </c>
    </row>
    <row r="134" spans="1:5" x14ac:dyDescent="0.2">
      <c r="A134">
        <f>VLOOKUP(B134,productos!A$2:B$134,2,FALSE)</f>
        <v>19</v>
      </c>
      <c r="B134" t="s">
        <v>864</v>
      </c>
      <c r="C134">
        <f>VLOOKUP(D134,Ingredientes!A$2:B$192,2,FALSE)</f>
        <v>63</v>
      </c>
      <c r="D134" s="2" t="s">
        <v>75</v>
      </c>
      <c r="E134" s="2">
        <v>200</v>
      </c>
    </row>
    <row r="135" spans="1:5" x14ac:dyDescent="0.2">
      <c r="A135">
        <f>VLOOKUP(B135,productos!A$2:B$134,2,FALSE)</f>
        <v>19</v>
      </c>
      <c r="B135" t="s">
        <v>864</v>
      </c>
      <c r="C135">
        <f>VLOOKUP(D135,Ingredientes!A$2:B$192,2,FALSE)</f>
        <v>10</v>
      </c>
      <c r="D135" s="2" t="s">
        <v>18</v>
      </c>
      <c r="E135" s="2">
        <v>200</v>
      </c>
    </row>
    <row r="136" spans="1:5" x14ac:dyDescent="0.2">
      <c r="A136">
        <f>VLOOKUP(B136,productos!A$2:B$134,2,FALSE)</f>
        <v>19</v>
      </c>
      <c r="B136" t="s">
        <v>864</v>
      </c>
      <c r="C136">
        <f>VLOOKUP(D136,Ingredientes!A$2:B$192,2,FALSE)</f>
        <v>122</v>
      </c>
      <c r="D136" s="2" t="s">
        <v>137</v>
      </c>
      <c r="E136" s="2">
        <v>250</v>
      </c>
    </row>
    <row r="137" spans="1:5" x14ac:dyDescent="0.2">
      <c r="A137">
        <f>VLOOKUP(B137,productos!A$2:B$134,2,FALSE)</f>
        <v>19</v>
      </c>
      <c r="B137" t="s">
        <v>864</v>
      </c>
      <c r="C137">
        <f>VLOOKUP(D137,Ingredientes!A$2:B$192,2,FALSE)</f>
        <v>44</v>
      </c>
      <c r="D137" s="2" t="s">
        <v>54</v>
      </c>
      <c r="E137" s="2">
        <v>20</v>
      </c>
    </row>
    <row r="138" spans="1:5" x14ac:dyDescent="0.2">
      <c r="A138">
        <f>VLOOKUP(B138,productos!A$2:B$134,2,FALSE)</f>
        <v>19</v>
      </c>
      <c r="B138" t="s">
        <v>864</v>
      </c>
      <c r="C138">
        <f>VLOOKUP(D138,Ingredientes!A$2:B$192,2,FALSE)</f>
        <v>112</v>
      </c>
      <c r="D138" s="2" t="s">
        <v>127</v>
      </c>
      <c r="E138" s="2">
        <v>10</v>
      </c>
    </row>
    <row r="139" spans="1:5" x14ac:dyDescent="0.2">
      <c r="A139">
        <f>VLOOKUP(B139,productos!A$2:B$134,2,FALSE)</f>
        <v>19</v>
      </c>
      <c r="B139" t="s">
        <v>864</v>
      </c>
      <c r="C139">
        <f>VLOOKUP(D139,Ingredientes!A$2:B$192,2,FALSE)</f>
        <v>3</v>
      </c>
      <c r="D139" s="2" t="s">
        <v>8</v>
      </c>
      <c r="E139" s="2">
        <v>100</v>
      </c>
    </row>
    <row r="140" spans="1:5" x14ac:dyDescent="0.2">
      <c r="A140">
        <f>VLOOKUP(B140,productos!A$2:B$134,2,FALSE)</f>
        <v>19</v>
      </c>
      <c r="B140" t="s">
        <v>864</v>
      </c>
      <c r="C140">
        <f>VLOOKUP(D140,Ingredientes!A$2:B$192,2,FALSE)</f>
        <v>93</v>
      </c>
      <c r="D140" s="2" t="s">
        <v>107</v>
      </c>
      <c r="E140" s="2">
        <v>30</v>
      </c>
    </row>
    <row r="141" spans="1:5" x14ac:dyDescent="0.2">
      <c r="A141">
        <f>VLOOKUP(B141,productos!A$2:B$134,2,FALSE)</f>
        <v>19</v>
      </c>
      <c r="B141" t="s">
        <v>864</v>
      </c>
      <c r="C141">
        <f>VLOOKUP(D141,Ingredientes!A$2:B$192,2,FALSE)</f>
        <v>130</v>
      </c>
      <c r="D141" s="2" t="s">
        <v>257</v>
      </c>
      <c r="E141" s="2">
        <v>1</v>
      </c>
    </row>
    <row r="142" spans="1:5" x14ac:dyDescent="0.2">
      <c r="A142">
        <f>VLOOKUP(B142,productos!A$2:B$134,2,FALSE)</f>
        <v>20</v>
      </c>
      <c r="B142" t="s">
        <v>865</v>
      </c>
      <c r="C142">
        <f>VLOOKUP(D142,Ingredientes!A$2:B$192,2,FALSE)</f>
        <v>105</v>
      </c>
      <c r="D142" s="2" t="s">
        <v>119</v>
      </c>
      <c r="E142" s="2">
        <v>6</v>
      </c>
    </row>
    <row r="143" spans="1:5" x14ac:dyDescent="0.2">
      <c r="A143">
        <f>VLOOKUP(B143,productos!A$2:B$134,2,FALSE)</f>
        <v>20</v>
      </c>
      <c r="B143" t="s">
        <v>865</v>
      </c>
      <c r="C143">
        <f>VLOOKUP(D143,Ingredientes!A$2:B$192,2,FALSE)</f>
        <v>100</v>
      </c>
      <c r="D143" s="2" t="s">
        <v>114</v>
      </c>
      <c r="E143" s="2">
        <v>120</v>
      </c>
    </row>
    <row r="144" spans="1:5" x14ac:dyDescent="0.2">
      <c r="A144">
        <f>VLOOKUP(B144,productos!A$2:B$134,2,FALSE)</f>
        <v>20</v>
      </c>
      <c r="B144" t="s">
        <v>865</v>
      </c>
      <c r="C144">
        <f>VLOOKUP(D144,Ingredientes!A$2:B$192,2,FALSE)</f>
        <v>16</v>
      </c>
      <c r="D144" s="2" t="s">
        <v>24</v>
      </c>
      <c r="E144" s="2">
        <v>60</v>
      </c>
    </row>
    <row r="145" spans="1:5" x14ac:dyDescent="0.2">
      <c r="A145">
        <f>VLOOKUP(B145,productos!A$2:B$134,2,FALSE)</f>
        <v>20</v>
      </c>
      <c r="B145" t="s">
        <v>865</v>
      </c>
      <c r="C145">
        <f>VLOOKUP(D145,Ingredientes!A$2:B$192,2,FALSE)</f>
        <v>133</v>
      </c>
      <c r="D145" s="2" t="s">
        <v>149</v>
      </c>
      <c r="E145" s="2">
        <v>22</v>
      </c>
    </row>
    <row r="146" spans="1:5" x14ac:dyDescent="0.2">
      <c r="A146">
        <f>VLOOKUP(B146,productos!A$2:B$134,2,FALSE)</f>
        <v>20</v>
      </c>
      <c r="B146" t="s">
        <v>865</v>
      </c>
      <c r="C146">
        <f>VLOOKUP(D146,Ingredientes!A$2:B$192,2,FALSE)</f>
        <v>86</v>
      </c>
      <c r="D146" s="2" t="s">
        <v>336</v>
      </c>
      <c r="E146" s="2">
        <v>7</v>
      </c>
    </row>
    <row r="147" spans="1:5" x14ac:dyDescent="0.2">
      <c r="A147">
        <f>VLOOKUP(B147,productos!A$2:B$134,2,FALSE)</f>
        <v>20</v>
      </c>
      <c r="B147" t="s">
        <v>865</v>
      </c>
      <c r="C147">
        <f>VLOOKUP(D147,Ingredientes!A$2:B$192,2,FALSE)</f>
        <v>63</v>
      </c>
      <c r="D147" s="2" t="s">
        <v>339</v>
      </c>
      <c r="E147" s="2">
        <v>500</v>
      </c>
    </row>
    <row r="148" spans="1:5" x14ac:dyDescent="0.2">
      <c r="A148">
        <f>VLOOKUP(B148,productos!A$2:B$134,2,FALSE)</f>
        <v>20</v>
      </c>
      <c r="B148" t="s">
        <v>865</v>
      </c>
      <c r="C148">
        <f>VLOOKUP(D148,Ingredientes!A$2:B$192,2,FALSE)</f>
        <v>92</v>
      </c>
      <c r="D148" s="2" t="s">
        <v>342</v>
      </c>
      <c r="E148" s="2">
        <v>6</v>
      </c>
    </row>
    <row r="149" spans="1:5" x14ac:dyDescent="0.2">
      <c r="A149">
        <f>VLOOKUP(B149,productos!A$2:B$134,2,FALSE)</f>
        <v>20</v>
      </c>
      <c r="B149" t="s">
        <v>865</v>
      </c>
      <c r="C149">
        <f>VLOOKUP(D149,Ingredientes!A$2:B$192,2,FALSE)</f>
        <v>82</v>
      </c>
      <c r="D149" s="2" t="s">
        <v>94</v>
      </c>
      <c r="E149" s="2">
        <v>400</v>
      </c>
    </row>
    <row r="150" spans="1:5" x14ac:dyDescent="0.2">
      <c r="A150">
        <f>VLOOKUP(B150,productos!A$2:B$134,2,FALSE)</f>
        <v>20</v>
      </c>
      <c r="B150" t="s">
        <v>865</v>
      </c>
      <c r="C150">
        <f>VLOOKUP(D150,Ingredientes!A$2:B$192,2,FALSE)</f>
        <v>155</v>
      </c>
      <c r="D150" s="2" t="s">
        <v>346</v>
      </c>
      <c r="E150" s="2">
        <v>24</v>
      </c>
    </row>
    <row r="151" spans="1:5" x14ac:dyDescent="0.2">
      <c r="A151">
        <f>VLOOKUP(B151,productos!A$2:B$134,2,FALSE)</f>
        <v>20</v>
      </c>
      <c r="B151" t="s">
        <v>865</v>
      </c>
      <c r="C151">
        <f>VLOOKUP(D151,Ingredientes!A$2:B$192,2,FALSE)</f>
        <v>130</v>
      </c>
      <c r="D151" s="2" t="s">
        <v>257</v>
      </c>
      <c r="E151" s="2">
        <v>2</v>
      </c>
    </row>
    <row r="152" spans="1:5" x14ac:dyDescent="0.2">
      <c r="A152">
        <f>VLOOKUP(B152,productos!A$2:B$134,2,FALSE)</f>
        <v>21</v>
      </c>
      <c r="B152" t="s">
        <v>866</v>
      </c>
      <c r="C152">
        <f>VLOOKUP(D152,Ingredientes!A$2:B$192,2,FALSE)</f>
        <v>105</v>
      </c>
      <c r="D152" s="2" t="s">
        <v>119</v>
      </c>
      <c r="E152" s="2">
        <v>2</v>
      </c>
    </row>
    <row r="153" spans="1:5" x14ac:dyDescent="0.2">
      <c r="A153">
        <f>VLOOKUP(B153,productos!A$2:B$134,2,FALSE)</f>
        <v>21</v>
      </c>
      <c r="B153" t="s">
        <v>866</v>
      </c>
      <c r="C153">
        <f>VLOOKUP(D153,Ingredientes!A$2:B$192,2,FALSE)</f>
        <v>159</v>
      </c>
      <c r="D153" s="2" t="s">
        <v>178</v>
      </c>
      <c r="E153" s="2">
        <v>7</v>
      </c>
    </row>
    <row r="154" spans="1:5" x14ac:dyDescent="0.2">
      <c r="A154">
        <f>VLOOKUP(B154,productos!A$2:B$134,2,FALSE)</f>
        <v>21</v>
      </c>
      <c r="B154" t="s">
        <v>866</v>
      </c>
      <c r="C154">
        <f>VLOOKUP(D154,Ingredientes!A$2:B$192,2,FALSE)</f>
        <v>60</v>
      </c>
      <c r="D154" s="2" t="s">
        <v>72</v>
      </c>
      <c r="E154" s="2">
        <v>100</v>
      </c>
    </row>
    <row r="155" spans="1:5" x14ac:dyDescent="0.2">
      <c r="A155">
        <f>VLOOKUP(B155,productos!A$2:B$134,2,FALSE)</f>
        <v>21</v>
      </c>
      <c r="B155" t="s">
        <v>866</v>
      </c>
      <c r="C155">
        <f>VLOOKUP(D155,Ingredientes!A$2:B$192,2,FALSE)</f>
        <v>188</v>
      </c>
      <c r="D155" s="2" t="s">
        <v>207</v>
      </c>
      <c r="E155" s="2">
        <v>210</v>
      </c>
    </row>
    <row r="156" spans="1:5" x14ac:dyDescent="0.2">
      <c r="A156">
        <f>VLOOKUP(B156,productos!A$2:B$134,2,FALSE)</f>
        <v>21</v>
      </c>
      <c r="B156" t="s">
        <v>866</v>
      </c>
      <c r="C156">
        <f>VLOOKUP(D156,Ingredientes!A$2:B$192,2,FALSE)</f>
        <v>84</v>
      </c>
      <c r="D156" s="2" t="s">
        <v>96</v>
      </c>
      <c r="E156" s="2">
        <v>15</v>
      </c>
    </row>
    <row r="157" spans="1:5" x14ac:dyDescent="0.2">
      <c r="A157">
        <f>VLOOKUP(B157,productos!A$2:B$134,2,FALSE)</f>
        <v>21</v>
      </c>
      <c r="B157" t="s">
        <v>866</v>
      </c>
      <c r="C157">
        <f>VLOOKUP(D157,Ingredientes!A$2:B$192,2,FALSE)</f>
        <v>153</v>
      </c>
      <c r="D157" s="2" t="s">
        <v>172</v>
      </c>
      <c r="E157" s="2">
        <v>7</v>
      </c>
    </row>
    <row r="158" spans="1:5" x14ac:dyDescent="0.2">
      <c r="A158">
        <f>VLOOKUP(B158,productos!A$2:B$134,2,FALSE)</f>
        <v>21</v>
      </c>
      <c r="B158" t="s">
        <v>866</v>
      </c>
      <c r="C158">
        <f>VLOOKUP(D158,Ingredientes!A$2:B$192,2,FALSE)</f>
        <v>81</v>
      </c>
      <c r="D158" s="2" t="s">
        <v>93</v>
      </c>
      <c r="E158" s="2">
        <v>60</v>
      </c>
    </row>
    <row r="159" spans="1:5" x14ac:dyDescent="0.2">
      <c r="A159">
        <f>VLOOKUP(B159,productos!A$2:B$134,2,FALSE)</f>
        <v>21</v>
      </c>
      <c r="B159" t="s">
        <v>866</v>
      </c>
      <c r="C159">
        <f>VLOOKUP(D159,Ingredientes!A$2:B$192,2,FALSE)</f>
        <v>136</v>
      </c>
      <c r="D159" s="2" t="s">
        <v>152</v>
      </c>
      <c r="E159" s="2">
        <v>100</v>
      </c>
    </row>
    <row r="160" spans="1:5" x14ac:dyDescent="0.2">
      <c r="A160">
        <f>VLOOKUP(B160,productos!A$2:B$134,2,FALSE)</f>
        <v>21</v>
      </c>
      <c r="B160" t="s">
        <v>866</v>
      </c>
      <c r="C160">
        <f>VLOOKUP(D160,Ingredientes!A$2:B$192,2,FALSE)</f>
        <v>86</v>
      </c>
      <c r="D160" s="2" t="s">
        <v>98</v>
      </c>
      <c r="E160" s="2">
        <v>5</v>
      </c>
    </row>
    <row r="161" spans="1:5" x14ac:dyDescent="0.2">
      <c r="A161">
        <f>VLOOKUP(B161,productos!A$2:B$134,2,FALSE)</f>
        <v>22</v>
      </c>
      <c r="B161" t="s">
        <v>867</v>
      </c>
      <c r="C161">
        <f>VLOOKUP(D161,Ingredientes!A$2:B$192,2,FALSE)</f>
        <v>105</v>
      </c>
      <c r="D161" s="2" t="s">
        <v>119</v>
      </c>
      <c r="E161" s="2">
        <v>6</v>
      </c>
    </row>
    <row r="162" spans="1:5" x14ac:dyDescent="0.2">
      <c r="A162">
        <f>VLOOKUP(B162,productos!A$2:B$134,2,FALSE)</f>
        <v>22</v>
      </c>
      <c r="B162" t="s">
        <v>867</v>
      </c>
      <c r="C162">
        <f>VLOOKUP(D162,Ingredientes!A$2:B$192,2,FALSE)</f>
        <v>1</v>
      </c>
      <c r="D162" s="2" t="s">
        <v>360</v>
      </c>
      <c r="E162" s="2">
        <v>100</v>
      </c>
    </row>
    <row r="163" spans="1:5" x14ac:dyDescent="0.2">
      <c r="A163">
        <f>VLOOKUP(B163,productos!A$2:B$134,2,FALSE)</f>
        <v>22</v>
      </c>
      <c r="B163" t="s">
        <v>867</v>
      </c>
      <c r="C163">
        <f>VLOOKUP(D163,Ingredientes!A$2:B$192,2,FALSE)</f>
        <v>103</v>
      </c>
      <c r="D163" s="2" t="s">
        <v>362</v>
      </c>
      <c r="E163" s="2">
        <v>65</v>
      </c>
    </row>
    <row r="164" spans="1:5" x14ac:dyDescent="0.2">
      <c r="A164">
        <f>VLOOKUP(B164,productos!A$2:B$134,2,FALSE)</f>
        <v>22</v>
      </c>
      <c r="B164" t="s">
        <v>867</v>
      </c>
      <c r="C164">
        <f>VLOOKUP(D164,Ingredientes!A$2:B$192,2,FALSE)</f>
        <v>104</v>
      </c>
      <c r="D164" s="2" t="s">
        <v>363</v>
      </c>
      <c r="E164" s="2">
        <v>50</v>
      </c>
    </row>
    <row r="165" spans="1:5" x14ac:dyDescent="0.2">
      <c r="A165">
        <f>VLOOKUP(B165,productos!A$2:B$134,2,FALSE)</f>
        <v>22</v>
      </c>
      <c r="B165" t="s">
        <v>867</v>
      </c>
      <c r="C165">
        <f>VLOOKUP(D165,Ingredientes!A$2:B$192,2,FALSE)</f>
        <v>84</v>
      </c>
      <c r="D165" s="2" t="s">
        <v>365</v>
      </c>
      <c r="E165" s="2">
        <v>4</v>
      </c>
    </row>
    <row r="166" spans="1:5" x14ac:dyDescent="0.2">
      <c r="A166">
        <f>VLOOKUP(B166,productos!A$2:B$134,2,FALSE)</f>
        <v>22</v>
      </c>
      <c r="B166" t="s">
        <v>867</v>
      </c>
      <c r="C166">
        <f>VLOOKUP(D166,Ingredientes!A$2:B$192,2,FALSE)</f>
        <v>159</v>
      </c>
      <c r="D166" s="2" t="s">
        <v>366</v>
      </c>
      <c r="E166" s="2">
        <v>10</v>
      </c>
    </row>
    <row r="167" spans="1:5" x14ac:dyDescent="0.2">
      <c r="A167">
        <f>VLOOKUP(B167,productos!A$2:B$134,2,FALSE)</f>
        <v>22</v>
      </c>
      <c r="B167" t="s">
        <v>867</v>
      </c>
      <c r="C167">
        <f>VLOOKUP(D167,Ingredientes!A$2:B$192,2,FALSE)</f>
        <v>94</v>
      </c>
      <c r="D167" s="2" t="s">
        <v>367</v>
      </c>
      <c r="E167" s="2">
        <v>2</v>
      </c>
    </row>
    <row r="168" spans="1:5" x14ac:dyDescent="0.2">
      <c r="A168">
        <f>VLOOKUP(B168,productos!A$2:B$134,2,FALSE)</f>
        <v>22</v>
      </c>
      <c r="B168" t="s">
        <v>867</v>
      </c>
      <c r="C168">
        <f>VLOOKUP(D168,Ingredientes!A$2:B$192,2,FALSE)</f>
        <v>173</v>
      </c>
      <c r="D168" s="2" t="s">
        <v>368</v>
      </c>
      <c r="E168" s="2">
        <v>2</v>
      </c>
    </row>
    <row r="169" spans="1:5" x14ac:dyDescent="0.2">
      <c r="A169">
        <f>VLOOKUP(B169,productos!A$2:B$134,2,FALSE)</f>
        <v>22</v>
      </c>
      <c r="B169" t="s">
        <v>867</v>
      </c>
      <c r="C169">
        <f>VLOOKUP(D169,Ingredientes!A$2:B$192,2,FALSE)</f>
        <v>46</v>
      </c>
      <c r="D169" s="2" t="s">
        <v>369</v>
      </c>
      <c r="E169" s="2">
        <v>2</v>
      </c>
    </row>
    <row r="170" spans="1:5" x14ac:dyDescent="0.2">
      <c r="A170">
        <f>VLOOKUP(B170,productos!A$2:B$134,2,FALSE)</f>
        <v>22</v>
      </c>
      <c r="B170" t="s">
        <v>867</v>
      </c>
      <c r="C170">
        <f>VLOOKUP(D170,Ingredientes!A$2:B$192,2,FALSE)</f>
        <v>153</v>
      </c>
      <c r="D170" s="2" t="s">
        <v>172</v>
      </c>
      <c r="E170" s="2">
        <v>10</v>
      </c>
    </row>
    <row r="171" spans="1:5" x14ac:dyDescent="0.2">
      <c r="A171">
        <f>VLOOKUP(B171,productos!A$2:B$134,2,FALSE)</f>
        <v>23</v>
      </c>
      <c r="B171" t="s">
        <v>213</v>
      </c>
      <c r="C171">
        <f>VLOOKUP(D171,Ingredientes!A$2:B$192,2,FALSE)</f>
        <v>100</v>
      </c>
      <c r="D171" s="2" t="s">
        <v>114</v>
      </c>
      <c r="E171" s="2">
        <v>150</v>
      </c>
    </row>
    <row r="172" spans="1:5" x14ac:dyDescent="0.2">
      <c r="A172">
        <f>VLOOKUP(B172,productos!A$2:B$134,2,FALSE)</f>
        <v>23</v>
      </c>
      <c r="B172" t="s">
        <v>213</v>
      </c>
      <c r="C172">
        <f>VLOOKUP(D172,Ingredientes!A$2:B$192,2,FALSE)</f>
        <v>173</v>
      </c>
      <c r="D172" s="2" t="s">
        <v>192</v>
      </c>
      <c r="E172" s="2">
        <v>2</v>
      </c>
    </row>
    <row r="173" spans="1:5" x14ac:dyDescent="0.2">
      <c r="A173">
        <f>VLOOKUP(B173,productos!A$2:B$134,2,FALSE)</f>
        <v>23</v>
      </c>
      <c r="B173" t="s">
        <v>213</v>
      </c>
      <c r="C173">
        <f>VLOOKUP(D173,Ingredientes!A$2:B$192,2,FALSE)</f>
        <v>187</v>
      </c>
      <c r="D173" s="2" t="s">
        <v>206</v>
      </c>
      <c r="E173" s="2">
        <v>3</v>
      </c>
    </row>
    <row r="174" spans="1:5" x14ac:dyDescent="0.2">
      <c r="A174">
        <f>VLOOKUP(B174,productos!A$2:B$134,2,FALSE)</f>
        <v>23</v>
      </c>
      <c r="B174" t="s">
        <v>213</v>
      </c>
      <c r="C174">
        <f>VLOOKUP(D174,Ingredientes!A$2:B$192,2,FALSE)</f>
        <v>1</v>
      </c>
      <c r="D174" s="2" t="s">
        <v>4</v>
      </c>
      <c r="E174" s="2">
        <v>6</v>
      </c>
    </row>
    <row r="175" spans="1:5" x14ac:dyDescent="0.2">
      <c r="A175">
        <f>VLOOKUP(B175,productos!A$2:B$134,2,FALSE)</f>
        <v>23</v>
      </c>
      <c r="B175" t="s">
        <v>213</v>
      </c>
      <c r="C175">
        <f>VLOOKUP(D175,Ingredientes!A$2:B$192,2,FALSE)</f>
        <v>116</v>
      </c>
      <c r="D175" s="2" t="s">
        <v>131</v>
      </c>
      <c r="E175" s="2">
        <v>100</v>
      </c>
    </row>
    <row r="176" spans="1:5" x14ac:dyDescent="0.2">
      <c r="A176">
        <f>VLOOKUP(B176,productos!A$2:B$134,2,FALSE)</f>
        <v>23</v>
      </c>
      <c r="B176" t="s">
        <v>213</v>
      </c>
      <c r="C176">
        <f>VLOOKUP(D176,Ingredientes!A$2:B$192,2,FALSE)</f>
        <v>137</v>
      </c>
      <c r="D176" s="2" t="s">
        <v>153</v>
      </c>
      <c r="E176" s="2">
        <v>125</v>
      </c>
    </row>
    <row r="177" spans="1:5" x14ac:dyDescent="0.2">
      <c r="A177">
        <f>VLOOKUP(B177,productos!A$2:B$134,2,FALSE)</f>
        <v>23</v>
      </c>
      <c r="B177" t="s">
        <v>213</v>
      </c>
      <c r="C177">
        <f>VLOOKUP(D177,Ingredientes!A$2:B$192,2,FALSE)</f>
        <v>8</v>
      </c>
      <c r="D177" s="2" t="s">
        <v>15</v>
      </c>
      <c r="E177" s="2">
        <v>50</v>
      </c>
    </row>
    <row r="178" spans="1:5" x14ac:dyDescent="0.2">
      <c r="A178">
        <f>VLOOKUP(B178,productos!A$2:B$134,2,FALSE)</f>
        <v>23</v>
      </c>
      <c r="B178" t="s">
        <v>213</v>
      </c>
      <c r="C178">
        <f>VLOOKUP(D178,Ingredientes!A$2:B$192,2,FALSE)</f>
        <v>146</v>
      </c>
      <c r="D178" s="2" t="s">
        <v>163</v>
      </c>
      <c r="E178" s="2">
        <v>50</v>
      </c>
    </row>
    <row r="179" spans="1:5" x14ac:dyDescent="0.2">
      <c r="A179">
        <f>VLOOKUP(B179,productos!A$2:B$134,2,FALSE)</f>
        <v>23</v>
      </c>
      <c r="B179" t="s">
        <v>213</v>
      </c>
      <c r="C179">
        <f>VLOOKUP(D179,Ingredientes!A$2:B$192,2,FALSE)</f>
        <v>48</v>
      </c>
      <c r="D179" s="2" t="s">
        <v>59</v>
      </c>
      <c r="E179" s="2">
        <v>50</v>
      </c>
    </row>
    <row r="180" spans="1:5" x14ac:dyDescent="0.2">
      <c r="A180">
        <f>VLOOKUP(B180,productos!A$2:B$134,2,FALSE)</f>
        <v>23</v>
      </c>
      <c r="B180" t="s">
        <v>213</v>
      </c>
      <c r="C180">
        <f>VLOOKUP(D180,Ingredientes!A$2:B$192,2,FALSE)</f>
        <v>57</v>
      </c>
      <c r="D180" s="2" t="s">
        <v>69</v>
      </c>
      <c r="E180" s="2">
        <v>30</v>
      </c>
    </row>
    <row r="181" spans="1:5" x14ac:dyDescent="0.2">
      <c r="A181">
        <f>VLOOKUP(B181,productos!A$2:B$134,2,FALSE)</f>
        <v>23</v>
      </c>
      <c r="B181" t="s">
        <v>213</v>
      </c>
      <c r="C181">
        <f>VLOOKUP(D181,Ingredientes!A$2:B$192,2,FALSE)</f>
        <v>133</v>
      </c>
      <c r="D181" s="2" t="s">
        <v>149</v>
      </c>
      <c r="E181" s="2">
        <v>80</v>
      </c>
    </row>
    <row r="182" spans="1:5" x14ac:dyDescent="0.2">
      <c r="A182">
        <f>VLOOKUP(B182,productos!A$2:B$134,2,FALSE)</f>
        <v>23</v>
      </c>
      <c r="B182" t="s">
        <v>213</v>
      </c>
      <c r="C182">
        <f>VLOOKUP(D182,Ingredientes!A$2:B$192,2,FALSE)</f>
        <v>122</v>
      </c>
      <c r="D182" s="2" t="s">
        <v>137</v>
      </c>
      <c r="E182" s="2">
        <v>200</v>
      </c>
    </row>
    <row r="183" spans="1:5" x14ac:dyDescent="0.2">
      <c r="A183">
        <f>VLOOKUP(B183,productos!A$2:B$134,2,FALSE)</f>
        <v>23</v>
      </c>
      <c r="B183" t="s">
        <v>213</v>
      </c>
      <c r="C183">
        <f>VLOOKUP(D183,Ingredientes!A$2:B$192,2,FALSE)</f>
        <v>16</v>
      </c>
      <c r="D183" s="2" t="s">
        <v>24</v>
      </c>
      <c r="E183" s="2">
        <v>200</v>
      </c>
    </row>
    <row r="184" spans="1:5" x14ac:dyDescent="0.2">
      <c r="A184">
        <f>VLOOKUP(B184,productos!A$2:B$134,2,FALSE)</f>
        <v>23</v>
      </c>
      <c r="B184" t="s">
        <v>213</v>
      </c>
      <c r="C184">
        <f>VLOOKUP(D184,Ingredientes!A$2:B$192,2,FALSE)</f>
        <v>58</v>
      </c>
      <c r="D184" s="2" t="s">
        <v>70</v>
      </c>
      <c r="E184" s="2">
        <v>1</v>
      </c>
    </row>
    <row r="185" spans="1:5" x14ac:dyDescent="0.2">
      <c r="A185">
        <f>VLOOKUP(B185,productos!A$2:B$134,2,FALSE)</f>
        <v>23</v>
      </c>
      <c r="B185" t="s">
        <v>213</v>
      </c>
      <c r="C185">
        <f>VLOOKUP(D185,Ingredientes!A$2:B$192,2,FALSE)</f>
        <v>11</v>
      </c>
      <c r="D185" s="2" t="s">
        <v>19</v>
      </c>
      <c r="E185" s="2">
        <v>1</v>
      </c>
    </row>
    <row r="186" spans="1:5" x14ac:dyDescent="0.2">
      <c r="A186">
        <f>VLOOKUP(B186,productos!A$2:B$134,2,FALSE)</f>
        <v>23</v>
      </c>
      <c r="B186" t="s">
        <v>213</v>
      </c>
      <c r="C186">
        <f>VLOOKUP(D186,Ingredientes!A$2:B$192,2,FALSE)</f>
        <v>113</v>
      </c>
      <c r="D186" s="2" t="s">
        <v>128</v>
      </c>
      <c r="E186" s="2">
        <v>10</v>
      </c>
    </row>
    <row r="187" spans="1:5" x14ac:dyDescent="0.2">
      <c r="A187">
        <f>VLOOKUP(B187,productos!A$2:B$134,2,FALSE)</f>
        <v>23</v>
      </c>
      <c r="B187" t="s">
        <v>213</v>
      </c>
      <c r="C187">
        <f>VLOOKUP(D187,Ingredientes!A$2:B$192,2,FALSE)</f>
        <v>46</v>
      </c>
      <c r="D187" s="2" t="s">
        <v>57</v>
      </c>
      <c r="E187" s="2">
        <v>2</v>
      </c>
    </row>
    <row r="188" spans="1:5" x14ac:dyDescent="0.2">
      <c r="A188">
        <f>VLOOKUP(B188,productos!A$2:B$134,2,FALSE)</f>
        <v>24</v>
      </c>
      <c r="B188" t="s">
        <v>232</v>
      </c>
      <c r="C188">
        <f>VLOOKUP(D188,Ingredientes!A$2:B$192,2,FALSE)</f>
        <v>174</v>
      </c>
      <c r="D188" s="2" t="s">
        <v>193</v>
      </c>
      <c r="E188" s="2">
        <v>150</v>
      </c>
    </row>
    <row r="189" spans="1:5" x14ac:dyDescent="0.2">
      <c r="A189">
        <f>VLOOKUP(B189,productos!A$2:B$134,2,FALSE)</f>
        <v>24</v>
      </c>
      <c r="B189" t="s">
        <v>232</v>
      </c>
      <c r="C189">
        <f>VLOOKUP(D189,Ingredientes!A$2:B$192,2,FALSE)</f>
        <v>47</v>
      </c>
      <c r="D189" s="2" t="s">
        <v>58</v>
      </c>
      <c r="E189" s="2">
        <v>100</v>
      </c>
    </row>
    <row r="190" spans="1:5" x14ac:dyDescent="0.2">
      <c r="A190">
        <f>VLOOKUP(B190,productos!A$2:B$134,2,FALSE)</f>
        <v>24</v>
      </c>
      <c r="B190" t="s">
        <v>232</v>
      </c>
      <c r="C190">
        <f>VLOOKUP(D190,Ingredientes!A$2:B$192,2,FALSE)</f>
        <v>63</v>
      </c>
      <c r="D190" s="2" t="s">
        <v>75</v>
      </c>
      <c r="E190" s="2">
        <v>80</v>
      </c>
    </row>
    <row r="191" spans="1:5" x14ac:dyDescent="0.2">
      <c r="A191">
        <f>VLOOKUP(B191,productos!A$2:B$134,2,FALSE)</f>
        <v>25</v>
      </c>
      <c r="B191" t="s">
        <v>868</v>
      </c>
      <c r="C191">
        <f>VLOOKUP(D191,Ingredientes!A$2:B$192,2,FALSE)</f>
        <v>100</v>
      </c>
      <c r="D191" s="2" t="s">
        <v>114</v>
      </c>
      <c r="E191" s="2">
        <v>500</v>
      </c>
    </row>
    <row r="192" spans="1:5" x14ac:dyDescent="0.2">
      <c r="A192">
        <f>VLOOKUP(B192,productos!A$2:B$134,2,FALSE)</f>
        <v>25</v>
      </c>
      <c r="B192" t="s">
        <v>868</v>
      </c>
      <c r="C192">
        <f>VLOOKUP(D192,Ingredientes!A$2:B$192,2,FALSE)</f>
        <v>173</v>
      </c>
      <c r="D192" s="2" t="s">
        <v>192</v>
      </c>
      <c r="E192" s="2">
        <v>10</v>
      </c>
    </row>
    <row r="193" spans="1:5" x14ac:dyDescent="0.2">
      <c r="A193">
        <f>VLOOKUP(B193,productos!A$2:B$134,2,FALSE)</f>
        <v>25</v>
      </c>
      <c r="B193" t="s">
        <v>868</v>
      </c>
      <c r="C193">
        <f>VLOOKUP(D193,Ingredientes!A$2:B$192,2,FALSE)</f>
        <v>1</v>
      </c>
      <c r="D193" s="2" t="s">
        <v>4</v>
      </c>
      <c r="E193" s="2">
        <v>80</v>
      </c>
    </row>
    <row r="194" spans="1:5" x14ac:dyDescent="0.2">
      <c r="A194">
        <f>VLOOKUP(B194,productos!A$2:B$134,2,FALSE)</f>
        <v>25</v>
      </c>
      <c r="B194" t="s">
        <v>868</v>
      </c>
      <c r="C194">
        <f>VLOOKUP(D194,Ingredientes!A$2:B$192,2,FALSE)</f>
        <v>108</v>
      </c>
      <c r="D194" s="2" t="s">
        <v>122</v>
      </c>
      <c r="E194" s="2">
        <v>280</v>
      </c>
    </row>
    <row r="195" spans="1:5" x14ac:dyDescent="0.2">
      <c r="A195">
        <f>VLOOKUP(B195,productos!A$2:B$134,2,FALSE)</f>
        <v>25</v>
      </c>
      <c r="B195" t="s">
        <v>868</v>
      </c>
      <c r="C195">
        <f>VLOOKUP(D195,Ingredientes!A$2:B$192,2,FALSE)</f>
        <v>111</v>
      </c>
      <c r="D195" s="2" t="s">
        <v>126</v>
      </c>
      <c r="E195" s="2">
        <v>20</v>
      </c>
    </row>
    <row r="196" spans="1:5" x14ac:dyDescent="0.2">
      <c r="A196">
        <f>VLOOKUP(B196,productos!A$2:B$134,2,FALSE)</f>
        <v>25</v>
      </c>
      <c r="B196" t="s">
        <v>868</v>
      </c>
      <c r="C196">
        <f>VLOOKUP(D196,Ingredientes!A$2:B$192,2,FALSE)</f>
        <v>151</v>
      </c>
      <c r="D196" s="2" t="s">
        <v>170</v>
      </c>
      <c r="E196" s="2">
        <v>170</v>
      </c>
    </row>
    <row r="197" spans="1:5" x14ac:dyDescent="0.2">
      <c r="A197">
        <f>VLOOKUP(B197,productos!A$2:B$134,2,FALSE)</f>
        <v>25</v>
      </c>
      <c r="B197" t="s">
        <v>868</v>
      </c>
      <c r="C197">
        <f>VLOOKUP(D197,Ingredientes!A$2:B$192,2,FALSE)</f>
        <v>152</v>
      </c>
      <c r="D197" s="2" t="s">
        <v>171</v>
      </c>
      <c r="E197" s="2">
        <v>100</v>
      </c>
    </row>
    <row r="198" spans="1:5" x14ac:dyDescent="0.2">
      <c r="A198">
        <f>VLOOKUP(B198,productos!A$2:B$134,2,FALSE)</f>
        <v>25</v>
      </c>
      <c r="B198" t="s">
        <v>868</v>
      </c>
      <c r="C198">
        <f>VLOOKUP(D198,Ingredientes!A$2:B$192,2,FALSE)</f>
        <v>49</v>
      </c>
      <c r="D198" s="2" t="s">
        <v>60</v>
      </c>
      <c r="E198" s="2">
        <v>100</v>
      </c>
    </row>
    <row r="199" spans="1:5" x14ac:dyDescent="0.2">
      <c r="A199">
        <f>VLOOKUP(B199,productos!A$2:B$134,2,FALSE)</f>
        <v>26</v>
      </c>
      <c r="B199" t="s">
        <v>233</v>
      </c>
      <c r="C199">
        <f>VLOOKUP(D199,Ingredientes!A$2:B$192,2,FALSE)</f>
        <v>7</v>
      </c>
      <c r="D199" s="2" t="s">
        <v>14</v>
      </c>
      <c r="E199" s="2">
        <v>1</v>
      </c>
    </row>
    <row r="200" spans="1:5" x14ac:dyDescent="0.2">
      <c r="A200">
        <f>VLOOKUP(B200,productos!A$2:B$134,2,FALSE)</f>
        <v>26</v>
      </c>
      <c r="B200" t="s">
        <v>233</v>
      </c>
      <c r="C200">
        <f>VLOOKUP(D200,Ingredientes!A$2:B$192,2,FALSE)</f>
        <v>162</v>
      </c>
      <c r="D200" s="2" t="s">
        <v>181</v>
      </c>
      <c r="E200" s="2">
        <v>35</v>
      </c>
    </row>
    <row r="201" spans="1:5" x14ac:dyDescent="0.2">
      <c r="A201">
        <f>VLOOKUP(B201,productos!A$2:B$134,2,FALSE)</f>
        <v>26</v>
      </c>
      <c r="B201" t="s">
        <v>233</v>
      </c>
      <c r="C201">
        <f>VLOOKUP(D201,Ingredientes!A$2:B$192,2,FALSE)</f>
        <v>127</v>
      </c>
      <c r="D201" s="2" t="s">
        <v>142</v>
      </c>
      <c r="E201" s="2">
        <v>100</v>
      </c>
    </row>
    <row r="202" spans="1:5" x14ac:dyDescent="0.2">
      <c r="A202">
        <f>VLOOKUP(B202,productos!A$2:B$134,2,FALSE)</f>
        <v>26</v>
      </c>
      <c r="B202" t="s">
        <v>233</v>
      </c>
      <c r="C202">
        <f>VLOOKUP(D202,Ingredientes!A$2:B$192,2,FALSE)</f>
        <v>47</v>
      </c>
      <c r="D202" s="2" t="s">
        <v>58</v>
      </c>
      <c r="E202" s="2">
        <v>200</v>
      </c>
    </row>
    <row r="203" spans="1:5" x14ac:dyDescent="0.2">
      <c r="A203">
        <f>VLOOKUP(B203,productos!A$2:B$134,2,FALSE)</f>
        <v>26</v>
      </c>
      <c r="B203" t="s">
        <v>233</v>
      </c>
      <c r="C203">
        <f>VLOOKUP(D203,Ingredientes!A$2:B$192,2,FALSE)</f>
        <v>169</v>
      </c>
      <c r="D203" s="2" t="s">
        <v>188</v>
      </c>
      <c r="E203" s="2">
        <v>50</v>
      </c>
    </row>
    <row r="204" spans="1:5" x14ac:dyDescent="0.2">
      <c r="A204">
        <f>VLOOKUP(B204,productos!A$2:B$134,2,FALSE)</f>
        <v>26</v>
      </c>
      <c r="B204" t="s">
        <v>233</v>
      </c>
      <c r="C204">
        <f>VLOOKUP(D204,Ingredientes!A$2:B$192,2,FALSE)</f>
        <v>1</v>
      </c>
      <c r="D204" s="2" t="s">
        <v>4</v>
      </c>
      <c r="E204" s="2">
        <v>20</v>
      </c>
    </row>
    <row r="205" spans="1:5" x14ac:dyDescent="0.2">
      <c r="A205">
        <f>VLOOKUP(B205,productos!A$2:B$134,2,FALSE)</f>
        <v>27</v>
      </c>
      <c r="B205" t="s">
        <v>869</v>
      </c>
      <c r="C205">
        <f>VLOOKUP(D205,Ingredientes!A$2:B$192,2,FALSE)</f>
        <v>100</v>
      </c>
      <c r="D205" s="2" t="s">
        <v>114</v>
      </c>
      <c r="E205" s="2">
        <v>80</v>
      </c>
    </row>
    <row r="206" spans="1:5" x14ac:dyDescent="0.2">
      <c r="A206">
        <f>VLOOKUP(B206,productos!A$2:B$134,2,FALSE)</f>
        <v>27</v>
      </c>
      <c r="B206" t="s">
        <v>869</v>
      </c>
      <c r="C206">
        <f>VLOOKUP(D206,Ingredientes!A$2:B$192,2,FALSE)</f>
        <v>173</v>
      </c>
      <c r="D206" s="2" t="s">
        <v>192</v>
      </c>
      <c r="E206" s="2">
        <v>3</v>
      </c>
    </row>
    <row r="207" spans="1:5" x14ac:dyDescent="0.2">
      <c r="A207">
        <f>VLOOKUP(B207,productos!A$2:B$134,2,FALSE)</f>
        <v>27</v>
      </c>
      <c r="B207" t="s">
        <v>869</v>
      </c>
      <c r="C207">
        <f>VLOOKUP(D207,Ingredientes!A$2:B$192,2,FALSE)</f>
        <v>122</v>
      </c>
      <c r="D207" s="2" t="s">
        <v>137</v>
      </c>
      <c r="E207" s="2">
        <v>20</v>
      </c>
    </row>
    <row r="208" spans="1:5" x14ac:dyDescent="0.2">
      <c r="A208">
        <f>VLOOKUP(B208,productos!A$2:B$134,2,FALSE)</f>
        <v>27</v>
      </c>
      <c r="B208" t="s">
        <v>869</v>
      </c>
      <c r="C208">
        <f>VLOOKUP(D208,Ingredientes!A$2:B$192,2,FALSE)</f>
        <v>162</v>
      </c>
      <c r="D208" s="2" t="s">
        <v>181</v>
      </c>
      <c r="E208" s="2">
        <v>70</v>
      </c>
    </row>
    <row r="209" spans="1:5" x14ac:dyDescent="0.2">
      <c r="A209">
        <f>VLOOKUP(B209,productos!A$2:B$134,2,FALSE)</f>
        <v>28</v>
      </c>
      <c r="B209" t="s">
        <v>214</v>
      </c>
      <c r="C209">
        <f>VLOOKUP(D209,Ingredientes!A$2:B$192,2,FALSE)</f>
        <v>122</v>
      </c>
      <c r="D209" s="2" t="s">
        <v>137</v>
      </c>
      <c r="E209" s="2">
        <v>100</v>
      </c>
    </row>
    <row r="210" spans="1:5" x14ac:dyDescent="0.2">
      <c r="A210">
        <f>VLOOKUP(B210,productos!A$2:B$134,2,FALSE)</f>
        <v>28</v>
      </c>
      <c r="B210" t="s">
        <v>214</v>
      </c>
      <c r="C210">
        <f>VLOOKUP(D210,Ingredientes!A$2:B$192,2,FALSE)</f>
        <v>173</v>
      </c>
      <c r="D210" s="2" t="s">
        <v>192</v>
      </c>
      <c r="E210" s="2">
        <v>3</v>
      </c>
    </row>
    <row r="211" spans="1:5" x14ac:dyDescent="0.2">
      <c r="A211">
        <f>VLOOKUP(B211,productos!A$2:B$134,2,FALSE)</f>
        <v>28</v>
      </c>
      <c r="B211" t="s">
        <v>214</v>
      </c>
      <c r="C211">
        <f>VLOOKUP(D211,Ingredientes!A$2:B$192,2,FALSE)</f>
        <v>16</v>
      </c>
      <c r="D211" s="2" t="s">
        <v>24</v>
      </c>
      <c r="E211" s="2">
        <v>5</v>
      </c>
    </row>
    <row r="212" spans="1:5" x14ac:dyDescent="0.2">
      <c r="A212">
        <f>VLOOKUP(B212,productos!A$2:B$134,2,FALSE)</f>
        <v>28</v>
      </c>
      <c r="B212" t="s">
        <v>214</v>
      </c>
      <c r="C212">
        <f>VLOOKUP(D212,Ingredientes!A$2:B$192,2,FALSE)</f>
        <v>100</v>
      </c>
      <c r="D212" s="2" t="s">
        <v>114</v>
      </c>
      <c r="E212" s="2">
        <v>150</v>
      </c>
    </row>
    <row r="213" spans="1:5" x14ac:dyDescent="0.2">
      <c r="A213">
        <f>VLOOKUP(B213,productos!A$2:B$134,2,FALSE)</f>
        <v>28</v>
      </c>
      <c r="B213" t="s">
        <v>214</v>
      </c>
      <c r="C213">
        <f>VLOOKUP(D213,Ingredientes!A$2:B$192,2,FALSE)</f>
        <v>105</v>
      </c>
      <c r="D213" s="2" t="s">
        <v>119</v>
      </c>
      <c r="E213" s="2">
        <v>3</v>
      </c>
    </row>
    <row r="214" spans="1:5" x14ac:dyDescent="0.2">
      <c r="A214">
        <f>VLOOKUP(B214,productos!A$2:B$134,2,FALSE)</f>
        <v>28</v>
      </c>
      <c r="B214" t="s">
        <v>214</v>
      </c>
      <c r="C214">
        <f>VLOOKUP(D214,Ingredientes!A$2:B$192,2,FALSE)</f>
        <v>82</v>
      </c>
      <c r="D214" s="2" t="s">
        <v>94</v>
      </c>
      <c r="E214" s="2">
        <v>825</v>
      </c>
    </row>
    <row r="215" spans="1:5" x14ac:dyDescent="0.2">
      <c r="A215">
        <f>VLOOKUP(B215,productos!A$2:B$134,2,FALSE)</f>
        <v>28</v>
      </c>
      <c r="B215" t="s">
        <v>214</v>
      </c>
      <c r="C215">
        <f>VLOOKUP(D215,Ingredientes!A$2:B$192,2,FALSE)</f>
        <v>10</v>
      </c>
      <c r="D215" s="2" t="s">
        <v>18</v>
      </c>
      <c r="E215" s="2">
        <v>330</v>
      </c>
    </row>
    <row r="216" spans="1:5" x14ac:dyDescent="0.2">
      <c r="A216">
        <f>VLOOKUP(B216,productos!A$2:B$134,2,FALSE)</f>
        <v>29</v>
      </c>
      <c r="B216" t="s">
        <v>870</v>
      </c>
      <c r="C216">
        <f>VLOOKUP(D216,Ingredientes!A$2:B$192,2,FALSE)</f>
        <v>105</v>
      </c>
      <c r="D216" s="2" t="s">
        <v>119</v>
      </c>
      <c r="E216" s="2">
        <v>8</v>
      </c>
    </row>
    <row r="217" spans="1:5" x14ac:dyDescent="0.2">
      <c r="A217">
        <f>VLOOKUP(B217,productos!A$2:B$134,2,FALSE)</f>
        <v>29</v>
      </c>
      <c r="B217" t="s">
        <v>870</v>
      </c>
      <c r="C217">
        <f>VLOOKUP(D217,Ingredientes!A$2:B$192,2,FALSE)</f>
        <v>16</v>
      </c>
      <c r="D217" s="2" t="s">
        <v>24</v>
      </c>
      <c r="E217" s="2">
        <v>180</v>
      </c>
    </row>
    <row r="218" spans="1:5" x14ac:dyDescent="0.2">
      <c r="A218">
        <f>VLOOKUP(B218,productos!A$2:B$134,2,FALSE)</f>
        <v>29</v>
      </c>
      <c r="B218" t="s">
        <v>870</v>
      </c>
      <c r="C218">
        <f>VLOOKUP(D218,Ingredientes!A$2:B$192,2,FALSE)</f>
        <v>173</v>
      </c>
      <c r="D218" s="2" t="s">
        <v>192</v>
      </c>
      <c r="E218" s="2">
        <v>3</v>
      </c>
    </row>
    <row r="219" spans="1:5" x14ac:dyDescent="0.2">
      <c r="A219">
        <f>VLOOKUP(B219,productos!A$2:B$134,2,FALSE)</f>
        <v>29</v>
      </c>
      <c r="B219" t="s">
        <v>870</v>
      </c>
      <c r="C219">
        <f>VLOOKUP(D219,Ingredientes!A$2:B$192,2,FALSE)</f>
        <v>1</v>
      </c>
      <c r="D219" s="2" t="s">
        <v>4</v>
      </c>
      <c r="E219" s="2">
        <v>100</v>
      </c>
    </row>
    <row r="220" spans="1:5" x14ac:dyDescent="0.2">
      <c r="A220">
        <f>VLOOKUP(B220,productos!A$2:B$134,2,FALSE)</f>
        <v>29</v>
      </c>
      <c r="B220" t="s">
        <v>870</v>
      </c>
      <c r="C220">
        <f>VLOOKUP(D220,Ingredientes!A$2:B$192,2,FALSE)</f>
        <v>108</v>
      </c>
      <c r="D220" s="2" t="s">
        <v>122</v>
      </c>
      <c r="E220" s="2">
        <v>140</v>
      </c>
    </row>
    <row r="221" spans="1:5" x14ac:dyDescent="0.2">
      <c r="A221">
        <f>VLOOKUP(B221,productos!A$2:B$134,2,FALSE)</f>
        <v>29</v>
      </c>
      <c r="B221" t="s">
        <v>870</v>
      </c>
      <c r="C221">
        <f>VLOOKUP(D221,Ingredientes!A$2:B$192,2,FALSE)</f>
        <v>86</v>
      </c>
      <c r="D221" s="2" t="s">
        <v>98</v>
      </c>
      <c r="E221" s="2">
        <v>6</v>
      </c>
    </row>
    <row r="222" spans="1:5" x14ac:dyDescent="0.2">
      <c r="A222">
        <f>VLOOKUP(B222,productos!A$2:B$134,2,FALSE)</f>
        <v>29</v>
      </c>
      <c r="B222" t="s">
        <v>870</v>
      </c>
      <c r="C222">
        <f>VLOOKUP(D222,Ingredientes!A$2:B$192,2,FALSE)</f>
        <v>100</v>
      </c>
      <c r="D222" s="2" t="s">
        <v>114</v>
      </c>
      <c r="E222" s="2">
        <v>200</v>
      </c>
    </row>
    <row r="223" spans="1:5" x14ac:dyDescent="0.2">
      <c r="A223">
        <f>VLOOKUP(B223,productos!A$2:B$134,2,FALSE)</f>
        <v>29</v>
      </c>
      <c r="B223" t="s">
        <v>870</v>
      </c>
      <c r="C223">
        <f>VLOOKUP(D223,Ingredientes!A$2:B$192,2,FALSE)</f>
        <v>187</v>
      </c>
      <c r="D223" s="2" t="s">
        <v>206</v>
      </c>
      <c r="E223" s="2">
        <v>5</v>
      </c>
    </row>
    <row r="224" spans="1:5" x14ac:dyDescent="0.2">
      <c r="A224">
        <f>VLOOKUP(B224,productos!A$2:B$134,2,FALSE)</f>
        <v>29</v>
      </c>
      <c r="B224" t="s">
        <v>870</v>
      </c>
      <c r="C224">
        <f>VLOOKUP(D224,Ingredientes!A$2:B$192,2,FALSE)</f>
        <v>32</v>
      </c>
      <c r="D224" s="2" t="s">
        <v>40</v>
      </c>
      <c r="E224" s="2">
        <v>1</v>
      </c>
    </row>
    <row r="225" spans="1:5" x14ac:dyDescent="0.2">
      <c r="A225">
        <f>VLOOKUP(B225,productos!A$2:B$134,2,FALSE)</f>
        <v>29</v>
      </c>
      <c r="B225" t="s">
        <v>870</v>
      </c>
      <c r="C225">
        <f>VLOOKUP(D225,Ingredientes!A$2:B$192,2,FALSE)</f>
        <v>63</v>
      </c>
      <c r="D225" s="2" t="s">
        <v>75</v>
      </c>
      <c r="E225" s="2">
        <v>350</v>
      </c>
    </row>
    <row r="226" spans="1:5" x14ac:dyDescent="0.2">
      <c r="A226">
        <f>VLOOKUP(B226,productos!A$2:B$134,2,FALSE)</f>
        <v>29</v>
      </c>
      <c r="B226" t="s">
        <v>870</v>
      </c>
      <c r="C226">
        <f>VLOOKUP(D226,Ingredientes!A$2:B$192,2,FALSE)</f>
        <v>17</v>
      </c>
      <c r="D226" s="2" t="s">
        <v>25</v>
      </c>
      <c r="E226" s="2">
        <v>180</v>
      </c>
    </row>
    <row r="227" spans="1:5" x14ac:dyDescent="0.2">
      <c r="A227">
        <f>VLOOKUP(B227,productos!A$2:B$134,2,FALSE)</f>
        <v>29</v>
      </c>
      <c r="B227" t="s">
        <v>870</v>
      </c>
      <c r="C227">
        <f>VLOOKUP(D227,Ingredientes!A$2:B$192,2,FALSE)</f>
        <v>83</v>
      </c>
      <c r="D227" s="2" t="s">
        <v>95</v>
      </c>
      <c r="E227" s="2">
        <v>4</v>
      </c>
    </row>
    <row r="228" spans="1:5" x14ac:dyDescent="0.2">
      <c r="A228">
        <f>VLOOKUP(B228,productos!A$2:B$134,2,FALSE)</f>
        <v>29</v>
      </c>
      <c r="B228" t="s">
        <v>870</v>
      </c>
      <c r="C228">
        <f>VLOOKUP(D228,Ingredientes!A$2:B$192,2,FALSE)</f>
        <v>130</v>
      </c>
      <c r="D228" s="2" t="s">
        <v>145</v>
      </c>
      <c r="E228" s="2">
        <v>2</v>
      </c>
    </row>
    <row r="229" spans="1:5" x14ac:dyDescent="0.2">
      <c r="A229">
        <f>VLOOKUP(B229,productos!A$2:B$134,2,FALSE)</f>
        <v>29</v>
      </c>
      <c r="B229" t="s">
        <v>870</v>
      </c>
      <c r="C229">
        <f>VLOOKUP(D229,Ingredientes!A$2:B$192,2,FALSE)</f>
        <v>9</v>
      </c>
      <c r="D229" s="2" t="s">
        <v>16</v>
      </c>
      <c r="E229" s="2">
        <v>150</v>
      </c>
    </row>
    <row r="230" spans="1:5" x14ac:dyDescent="0.2">
      <c r="A230">
        <f>VLOOKUP(B230,productos!A$2:B$134,2,FALSE)</f>
        <v>30</v>
      </c>
      <c r="B230" t="s">
        <v>234</v>
      </c>
      <c r="C230">
        <f>VLOOKUP(D230,Ingredientes!A$2:B$192,2,FALSE)</f>
        <v>122</v>
      </c>
      <c r="D230" s="2" t="s">
        <v>137</v>
      </c>
      <c r="E230" s="2">
        <v>100</v>
      </c>
    </row>
    <row r="231" spans="1:5" x14ac:dyDescent="0.2">
      <c r="A231">
        <f>VLOOKUP(B231,productos!A$2:B$134,2,FALSE)</f>
        <v>30</v>
      </c>
      <c r="B231" t="s">
        <v>234</v>
      </c>
      <c r="C231">
        <f>VLOOKUP(D231,Ingredientes!A$2:B$192,2,FALSE)</f>
        <v>173</v>
      </c>
      <c r="D231" s="2" t="s">
        <v>192</v>
      </c>
      <c r="E231" s="2">
        <v>3</v>
      </c>
    </row>
    <row r="232" spans="1:5" x14ac:dyDescent="0.2">
      <c r="A232">
        <f>VLOOKUP(B232,productos!A$2:B$134,2,FALSE)</f>
        <v>30</v>
      </c>
      <c r="B232" t="s">
        <v>234</v>
      </c>
      <c r="C232">
        <f>VLOOKUP(D232,Ingredientes!A$2:B$192,2,FALSE)</f>
        <v>16</v>
      </c>
      <c r="D232" s="2" t="s">
        <v>24</v>
      </c>
      <c r="E232" s="2">
        <v>5</v>
      </c>
    </row>
    <row r="233" spans="1:5" x14ac:dyDescent="0.2">
      <c r="A233">
        <f>VLOOKUP(B233,productos!A$2:B$134,2,FALSE)</f>
        <v>30</v>
      </c>
      <c r="B233" t="s">
        <v>234</v>
      </c>
      <c r="C233">
        <f>VLOOKUP(D233,Ingredientes!A$2:B$192,2,FALSE)</f>
        <v>100</v>
      </c>
      <c r="D233" s="2" t="s">
        <v>114</v>
      </c>
      <c r="E233" s="2">
        <v>150</v>
      </c>
    </row>
    <row r="234" spans="1:5" x14ac:dyDescent="0.2">
      <c r="A234">
        <f>VLOOKUP(B234,productos!A$2:B$134,2,FALSE)</f>
        <v>30</v>
      </c>
      <c r="B234" t="s">
        <v>234</v>
      </c>
      <c r="C234">
        <f>VLOOKUP(D234,Ingredientes!A$2:B$192,2,FALSE)</f>
        <v>105</v>
      </c>
      <c r="D234" s="2" t="s">
        <v>119</v>
      </c>
      <c r="E234" s="2">
        <v>3</v>
      </c>
    </row>
    <row r="235" spans="1:5" x14ac:dyDescent="0.2">
      <c r="A235">
        <f>VLOOKUP(B235,productos!A$2:B$134,2,FALSE)</f>
        <v>30</v>
      </c>
      <c r="B235" t="s">
        <v>234</v>
      </c>
      <c r="C235">
        <f>VLOOKUP(D235,Ingredientes!A$2:B$192,2,FALSE)</f>
        <v>150</v>
      </c>
      <c r="D235" s="2" t="s">
        <v>168</v>
      </c>
      <c r="E235" s="2">
        <v>3</v>
      </c>
    </row>
    <row r="236" spans="1:5" x14ac:dyDescent="0.2">
      <c r="A236">
        <f>VLOOKUP(B236,productos!A$2:B$134,2,FALSE)</f>
        <v>30</v>
      </c>
      <c r="B236" t="s">
        <v>234</v>
      </c>
      <c r="C236">
        <f>VLOOKUP(D236,Ingredientes!A$2:B$192,2,FALSE)</f>
        <v>122</v>
      </c>
      <c r="D236" s="2" t="s">
        <v>137</v>
      </c>
      <c r="E236" s="2">
        <v>150</v>
      </c>
    </row>
    <row r="237" spans="1:5" x14ac:dyDescent="0.2">
      <c r="A237">
        <f>VLOOKUP(B237,productos!A$2:B$134,2,FALSE)</f>
        <v>31</v>
      </c>
      <c r="B237" t="s">
        <v>229</v>
      </c>
      <c r="C237">
        <f>VLOOKUP(D237,Ingredientes!A$2:B$192,2,FALSE)</f>
        <v>122</v>
      </c>
      <c r="D237" s="2" t="s">
        <v>137</v>
      </c>
      <c r="E237" s="2">
        <v>100</v>
      </c>
    </row>
    <row r="238" spans="1:5" x14ac:dyDescent="0.2">
      <c r="A238">
        <f>VLOOKUP(B238,productos!A$2:B$134,2,FALSE)</f>
        <v>31</v>
      </c>
      <c r="B238" t="s">
        <v>229</v>
      </c>
      <c r="C238">
        <f>VLOOKUP(D238,Ingredientes!A$2:B$192,2,FALSE)</f>
        <v>173</v>
      </c>
      <c r="D238" s="2" t="s">
        <v>192</v>
      </c>
      <c r="E238" s="2">
        <v>3</v>
      </c>
    </row>
    <row r="239" spans="1:5" x14ac:dyDescent="0.2">
      <c r="A239">
        <f>VLOOKUP(B239,productos!A$2:B$134,2,FALSE)</f>
        <v>31</v>
      </c>
      <c r="B239" t="s">
        <v>229</v>
      </c>
      <c r="C239">
        <f>VLOOKUP(D239,Ingredientes!A$2:B$192,2,FALSE)</f>
        <v>16</v>
      </c>
      <c r="D239" s="2" t="s">
        <v>24</v>
      </c>
      <c r="E239" s="2">
        <v>5</v>
      </c>
    </row>
    <row r="240" spans="1:5" x14ac:dyDescent="0.2">
      <c r="A240">
        <f>VLOOKUP(B240,productos!A$2:B$134,2,FALSE)</f>
        <v>31</v>
      </c>
      <c r="B240" t="s">
        <v>229</v>
      </c>
      <c r="C240">
        <f>VLOOKUP(D240,Ingredientes!A$2:B$192,2,FALSE)</f>
        <v>100</v>
      </c>
      <c r="D240" s="2" t="s">
        <v>114</v>
      </c>
      <c r="E240" s="2">
        <v>150</v>
      </c>
    </row>
    <row r="241" spans="1:5" x14ac:dyDescent="0.2">
      <c r="A241">
        <f>VLOOKUP(B241,productos!A$2:B$134,2,FALSE)</f>
        <v>31</v>
      </c>
      <c r="B241" t="s">
        <v>229</v>
      </c>
      <c r="C241">
        <f>VLOOKUP(D241,Ingredientes!A$2:B$192,2,FALSE)</f>
        <v>105</v>
      </c>
      <c r="D241" s="2" t="s">
        <v>119</v>
      </c>
      <c r="E241" s="2">
        <v>3</v>
      </c>
    </row>
    <row r="242" spans="1:5" x14ac:dyDescent="0.2">
      <c r="A242">
        <f>VLOOKUP(B242,productos!A$2:B$134,2,FALSE)</f>
        <v>31</v>
      </c>
      <c r="B242" t="s">
        <v>229</v>
      </c>
      <c r="C242">
        <f>VLOOKUP(D242,Ingredientes!A$2:B$192,2,FALSE)</f>
        <v>82</v>
      </c>
      <c r="D242" s="2" t="s">
        <v>94</v>
      </c>
      <c r="E242" s="2">
        <v>650</v>
      </c>
    </row>
    <row r="243" spans="1:5" x14ac:dyDescent="0.2">
      <c r="A243">
        <f>VLOOKUP(B243,productos!A$2:B$134,2,FALSE)</f>
        <v>32</v>
      </c>
      <c r="B243" t="s">
        <v>237</v>
      </c>
      <c r="C243">
        <f>VLOOKUP(D243,Ingredientes!A$2:B$192,2,FALSE)</f>
        <v>100</v>
      </c>
      <c r="D243" s="2" t="s">
        <v>114</v>
      </c>
      <c r="E243" s="2">
        <v>300</v>
      </c>
    </row>
    <row r="244" spans="1:5" x14ac:dyDescent="0.2">
      <c r="A244">
        <f>VLOOKUP(B244,productos!A$2:B$134,2,FALSE)</f>
        <v>32</v>
      </c>
      <c r="B244" t="s">
        <v>237</v>
      </c>
      <c r="C244">
        <f>VLOOKUP(D244,Ingredientes!A$2:B$192,2,FALSE)</f>
        <v>173</v>
      </c>
      <c r="D244" s="2" t="s">
        <v>192</v>
      </c>
      <c r="E244" s="2">
        <v>5</v>
      </c>
    </row>
    <row r="245" spans="1:5" x14ac:dyDescent="0.2">
      <c r="A245">
        <f>VLOOKUP(B245,productos!A$2:B$134,2,FALSE)</f>
        <v>32</v>
      </c>
      <c r="B245" t="s">
        <v>237</v>
      </c>
      <c r="C245">
        <f>VLOOKUP(D245,Ingredientes!A$2:B$192,2,FALSE)</f>
        <v>1</v>
      </c>
      <c r="D245" s="2" t="s">
        <v>4</v>
      </c>
      <c r="E245" s="2">
        <v>25</v>
      </c>
    </row>
    <row r="246" spans="1:5" x14ac:dyDescent="0.2">
      <c r="A246">
        <f>VLOOKUP(B246,productos!A$2:B$134,2,FALSE)</f>
        <v>32</v>
      </c>
      <c r="B246" t="s">
        <v>237</v>
      </c>
      <c r="C246">
        <f>VLOOKUP(D246,Ingredientes!A$2:B$192,2,FALSE)</f>
        <v>105</v>
      </c>
      <c r="D246" s="2" t="s">
        <v>119</v>
      </c>
      <c r="E246" s="2">
        <v>1</v>
      </c>
    </row>
    <row r="247" spans="1:5" x14ac:dyDescent="0.2">
      <c r="A247">
        <f>VLOOKUP(B247,productos!A$2:B$134,2,FALSE)</f>
        <v>32</v>
      </c>
      <c r="B247" t="s">
        <v>237</v>
      </c>
      <c r="C247">
        <f>VLOOKUP(D247,Ingredientes!A$2:B$192,2,FALSE)</f>
        <v>123</v>
      </c>
      <c r="D247" s="2" t="s">
        <v>138</v>
      </c>
      <c r="E247" s="2">
        <v>500</v>
      </c>
    </row>
    <row r="248" spans="1:5" x14ac:dyDescent="0.2">
      <c r="A248">
        <f>VLOOKUP(B248,productos!A$2:B$134,2,FALSE)</f>
        <v>32</v>
      </c>
      <c r="B248" t="s">
        <v>237</v>
      </c>
      <c r="C248">
        <f>VLOOKUP(D248,Ingredientes!A$2:B$192,2,FALSE)</f>
        <v>113</v>
      </c>
      <c r="D248" s="2" t="s">
        <v>128</v>
      </c>
      <c r="E248" s="2">
        <v>150</v>
      </c>
    </row>
    <row r="249" spans="1:5" x14ac:dyDescent="0.2">
      <c r="A249">
        <f>VLOOKUP(B249,productos!A$2:B$134,2,FALSE)</f>
        <v>32</v>
      </c>
      <c r="B249" t="s">
        <v>237</v>
      </c>
      <c r="C249">
        <f>VLOOKUP(D249,Ingredientes!A$2:B$192,2,FALSE)</f>
        <v>16</v>
      </c>
      <c r="D249" s="2" t="s">
        <v>24</v>
      </c>
      <c r="E249" s="2">
        <v>75</v>
      </c>
    </row>
    <row r="250" spans="1:5" x14ac:dyDescent="0.2">
      <c r="A250">
        <f>VLOOKUP(B250,productos!A$2:B$134,2,FALSE)</f>
        <v>32</v>
      </c>
      <c r="B250" t="s">
        <v>237</v>
      </c>
      <c r="C250">
        <f>VLOOKUP(D250,Ingredientes!A$2:B$192,2,FALSE)</f>
        <v>137</v>
      </c>
      <c r="D250" s="2" t="s">
        <v>153</v>
      </c>
      <c r="E250" s="2">
        <v>25</v>
      </c>
    </row>
    <row r="251" spans="1:5" x14ac:dyDescent="0.2">
      <c r="A251">
        <f>VLOOKUP(B251,productos!A$2:B$134,2,FALSE)</f>
        <v>32</v>
      </c>
      <c r="B251" t="s">
        <v>237</v>
      </c>
      <c r="C251">
        <f>VLOOKUP(D251,Ingredientes!A$2:B$192,2,FALSE)</f>
        <v>146</v>
      </c>
      <c r="D251" s="2" t="s">
        <v>163</v>
      </c>
      <c r="E251" s="2">
        <v>25</v>
      </c>
    </row>
    <row r="252" spans="1:5" x14ac:dyDescent="0.2">
      <c r="A252">
        <f>VLOOKUP(B252,productos!A$2:B$134,2,FALSE)</f>
        <v>32</v>
      </c>
      <c r="B252" t="s">
        <v>237</v>
      </c>
      <c r="C252">
        <f>VLOOKUP(D252,Ingredientes!A$2:B$192,2,FALSE)</f>
        <v>46</v>
      </c>
      <c r="D252" s="2" t="s">
        <v>57</v>
      </c>
      <c r="E252" s="2">
        <v>5</v>
      </c>
    </row>
    <row r="253" spans="1:5" x14ac:dyDescent="0.2">
      <c r="A253">
        <f>VLOOKUP(B253,productos!A$2:B$134,2,FALSE)</f>
        <v>32</v>
      </c>
      <c r="B253" t="s">
        <v>237</v>
      </c>
      <c r="C253">
        <f>VLOOKUP(D253,Ingredientes!A$2:B$192,2,FALSE)</f>
        <v>122</v>
      </c>
      <c r="D253" s="2" t="s">
        <v>137</v>
      </c>
      <c r="E253" s="2">
        <v>100</v>
      </c>
    </row>
    <row r="254" spans="1:5" x14ac:dyDescent="0.2">
      <c r="A254">
        <f>VLOOKUP(B254,productos!A$2:B$134,2,FALSE)</f>
        <v>32</v>
      </c>
      <c r="B254" t="s">
        <v>237</v>
      </c>
      <c r="C254">
        <f>VLOOKUP(D254,Ingredientes!A$2:B$192,2,FALSE)</f>
        <v>17</v>
      </c>
      <c r="D254" s="2" t="s">
        <v>25</v>
      </c>
      <c r="E254" s="2">
        <v>50</v>
      </c>
    </row>
    <row r="255" spans="1:5" x14ac:dyDescent="0.2">
      <c r="A255">
        <f>VLOOKUP(B255,productos!A$2:B$134,2,FALSE)</f>
        <v>32</v>
      </c>
      <c r="B255" t="s">
        <v>237</v>
      </c>
      <c r="C255">
        <f>VLOOKUP(D255,Ingredientes!A$2:B$192,2,FALSE)</f>
        <v>183</v>
      </c>
      <c r="D255" s="2" t="s">
        <v>202</v>
      </c>
      <c r="E255" s="2">
        <v>50</v>
      </c>
    </row>
    <row r="256" spans="1:5" x14ac:dyDescent="0.2">
      <c r="A256">
        <f>VLOOKUP(B256,productos!A$2:B$134,2,FALSE)</f>
        <v>33</v>
      </c>
      <c r="B256" t="s">
        <v>871</v>
      </c>
      <c r="C256">
        <f>VLOOKUP(D256,Ingredientes!A$2:B$192,2,FALSE)</f>
        <v>42</v>
      </c>
      <c r="D256" s="2" t="s">
        <v>51</v>
      </c>
      <c r="E256" s="2">
        <v>1</v>
      </c>
    </row>
    <row r="257" spans="1:5" x14ac:dyDescent="0.2">
      <c r="A257">
        <f>VLOOKUP(B257,productos!A$2:B$134,2,FALSE)</f>
        <v>33</v>
      </c>
      <c r="B257" t="s">
        <v>871</v>
      </c>
      <c r="C257">
        <f>VLOOKUP(D257,Ingredientes!A$2:B$192,2,FALSE)</f>
        <v>82</v>
      </c>
      <c r="D257" s="2" t="s">
        <v>94</v>
      </c>
      <c r="E257" s="2">
        <v>480</v>
      </c>
    </row>
    <row r="258" spans="1:5" x14ac:dyDescent="0.2">
      <c r="A258">
        <f>VLOOKUP(B258,productos!A$2:B$134,2,FALSE)</f>
        <v>33</v>
      </c>
      <c r="B258" t="s">
        <v>871</v>
      </c>
      <c r="C258">
        <f>VLOOKUP(D258,Ingredientes!A$2:B$192,2,FALSE)</f>
        <v>130</v>
      </c>
      <c r="D258" s="2" t="s">
        <v>145</v>
      </c>
      <c r="E258" s="2">
        <v>2</v>
      </c>
    </row>
    <row r="259" spans="1:5" x14ac:dyDescent="0.2">
      <c r="A259">
        <f>VLOOKUP(B259,productos!A$2:B$134,2,FALSE)</f>
        <v>34</v>
      </c>
      <c r="B259" t="s">
        <v>872</v>
      </c>
      <c r="C259">
        <f>VLOOKUP(D259,Ingredientes!A$2:B$192,2,FALSE)</f>
        <v>42</v>
      </c>
      <c r="D259" s="2" t="s">
        <v>51</v>
      </c>
      <c r="E259" s="2">
        <v>1</v>
      </c>
    </row>
    <row r="260" spans="1:5" x14ac:dyDescent="0.2">
      <c r="A260">
        <f>VLOOKUP(B260,productos!A$2:B$134,2,FALSE)</f>
        <v>34</v>
      </c>
      <c r="B260" t="s">
        <v>872</v>
      </c>
      <c r="C260">
        <f>VLOOKUP(D260,Ingredientes!A$2:B$192,2,FALSE)</f>
        <v>82</v>
      </c>
      <c r="D260" s="2" t="s">
        <v>94</v>
      </c>
      <c r="E260" s="2">
        <v>900</v>
      </c>
    </row>
    <row r="261" spans="1:5" x14ac:dyDescent="0.2">
      <c r="A261">
        <f>VLOOKUP(B261,productos!A$2:B$134,2,FALSE)</f>
        <v>34</v>
      </c>
      <c r="B261" t="s">
        <v>872</v>
      </c>
      <c r="C261">
        <f>VLOOKUP(D261,Ingredientes!A$2:B$192,2,FALSE)</f>
        <v>130</v>
      </c>
      <c r="D261" s="2" t="s">
        <v>145</v>
      </c>
      <c r="E261" s="2">
        <v>3</v>
      </c>
    </row>
    <row r="262" spans="1:5" x14ac:dyDescent="0.2">
      <c r="A262">
        <f>VLOOKUP(B262,productos!A$2:B$134,2,FALSE)</f>
        <v>35</v>
      </c>
      <c r="B262" t="s">
        <v>873</v>
      </c>
      <c r="C262">
        <f>VLOOKUP(D262,Ingredientes!A$2:B$192,2,FALSE)</f>
        <v>42</v>
      </c>
      <c r="D262" s="2" t="s">
        <v>51</v>
      </c>
      <c r="E262" s="2">
        <v>1</v>
      </c>
    </row>
    <row r="263" spans="1:5" x14ac:dyDescent="0.2">
      <c r="A263">
        <f>VLOOKUP(B263,productos!A$2:B$134,2,FALSE)</f>
        <v>35</v>
      </c>
      <c r="B263" t="s">
        <v>873</v>
      </c>
      <c r="C263">
        <f>VLOOKUP(D263,Ingredientes!A$2:B$192,2,FALSE)</f>
        <v>35</v>
      </c>
      <c r="D263" s="2" t="s">
        <v>43</v>
      </c>
      <c r="E263" s="2">
        <v>20</v>
      </c>
    </row>
    <row r="264" spans="1:5" x14ac:dyDescent="0.2">
      <c r="A264">
        <f>VLOOKUP(B264,productos!A$2:B$134,2,FALSE)</f>
        <v>36</v>
      </c>
      <c r="B264" t="s">
        <v>874</v>
      </c>
      <c r="C264">
        <f>VLOOKUP(D264,Ingredientes!A$2:B$192,2,FALSE)</f>
        <v>3</v>
      </c>
      <c r="D264" s="2" t="s">
        <v>8</v>
      </c>
      <c r="E264" s="2">
        <v>200</v>
      </c>
    </row>
    <row r="265" spans="1:5" x14ac:dyDescent="0.2">
      <c r="A265">
        <f>VLOOKUP(B265,productos!A$2:B$134,2,FALSE)</f>
        <v>36</v>
      </c>
      <c r="B265" t="s">
        <v>874</v>
      </c>
      <c r="C265">
        <f>VLOOKUP(D265,Ingredientes!A$2:B$192,2,FALSE)</f>
        <v>122</v>
      </c>
      <c r="D265" s="2" t="s">
        <v>137</v>
      </c>
      <c r="E265" s="2">
        <v>80</v>
      </c>
    </row>
    <row r="266" spans="1:5" x14ac:dyDescent="0.2">
      <c r="A266">
        <f>VLOOKUP(B266,productos!A$2:B$134,2,FALSE)</f>
        <v>36</v>
      </c>
      <c r="B266" t="s">
        <v>874</v>
      </c>
      <c r="C266">
        <f>VLOOKUP(D266,Ingredientes!A$2:B$192,2,FALSE)</f>
        <v>63</v>
      </c>
      <c r="D266" s="2" t="s">
        <v>75</v>
      </c>
      <c r="E266" s="2">
        <v>150</v>
      </c>
    </row>
    <row r="267" spans="1:5" x14ac:dyDescent="0.2">
      <c r="A267">
        <f>VLOOKUP(B267,productos!A$2:B$134,2,FALSE)</f>
        <v>36</v>
      </c>
      <c r="B267" t="s">
        <v>874</v>
      </c>
      <c r="C267">
        <f>VLOOKUP(D267,Ingredientes!A$2:B$192,2,FALSE)</f>
        <v>130</v>
      </c>
      <c r="D267" s="2" t="s">
        <v>145</v>
      </c>
      <c r="E267" s="2">
        <v>3</v>
      </c>
    </row>
    <row r="268" spans="1:5" x14ac:dyDescent="0.2">
      <c r="A268">
        <f>VLOOKUP(B268,productos!A$2:B$134,2,FALSE)</f>
        <v>36</v>
      </c>
      <c r="B268" t="s">
        <v>874</v>
      </c>
      <c r="C268">
        <f>VLOOKUP(D268,Ingredientes!A$2:B$192,2,FALSE)</f>
        <v>175</v>
      </c>
      <c r="D268" s="2" t="s">
        <v>194</v>
      </c>
      <c r="E268" s="2">
        <v>7</v>
      </c>
    </row>
    <row r="269" spans="1:5" x14ac:dyDescent="0.2">
      <c r="A269">
        <f>VLOOKUP(B269,productos!A$2:B$134,2,FALSE)</f>
        <v>37</v>
      </c>
      <c r="B269" t="s">
        <v>876</v>
      </c>
      <c r="C269">
        <f>VLOOKUP(D269,Ingredientes!A$2:B$192,2,FALSE)</f>
        <v>175</v>
      </c>
      <c r="D269" s="2" t="s">
        <v>194</v>
      </c>
      <c r="E269" s="2">
        <v>7</v>
      </c>
    </row>
    <row r="270" spans="1:5" x14ac:dyDescent="0.2">
      <c r="A270">
        <f>VLOOKUP(B270,productos!A$2:B$134,2,FALSE)</f>
        <v>37</v>
      </c>
      <c r="B270" t="s">
        <v>876</v>
      </c>
      <c r="C270">
        <f>VLOOKUP(D270,Ingredientes!A$2:B$192,2,FALSE)</f>
        <v>82</v>
      </c>
      <c r="D270" s="2" t="s">
        <v>94</v>
      </c>
      <c r="E270" s="2">
        <v>250</v>
      </c>
    </row>
    <row r="271" spans="1:5" x14ac:dyDescent="0.2">
      <c r="A271">
        <f>VLOOKUP(B271,productos!A$2:B$134,2,FALSE)</f>
        <v>37</v>
      </c>
      <c r="B271" t="s">
        <v>876</v>
      </c>
      <c r="C271">
        <f>VLOOKUP(D271,Ingredientes!A$2:B$192,2,FALSE)</f>
        <v>63</v>
      </c>
      <c r="D271" s="2" t="s">
        <v>75</v>
      </c>
      <c r="E271" s="2">
        <v>250</v>
      </c>
    </row>
    <row r="272" spans="1:5" x14ac:dyDescent="0.2">
      <c r="A272">
        <f>VLOOKUP(B272,productos!A$2:B$134,2,FALSE)</f>
        <v>37</v>
      </c>
      <c r="B272" t="s">
        <v>876</v>
      </c>
      <c r="C272">
        <f>VLOOKUP(D272,Ingredientes!A$2:B$192,2,FALSE)</f>
        <v>130</v>
      </c>
      <c r="D272" s="2" t="s">
        <v>145</v>
      </c>
      <c r="E272" s="2">
        <v>2</v>
      </c>
    </row>
    <row r="273" spans="1:5" x14ac:dyDescent="0.2">
      <c r="A273">
        <f>VLOOKUP(B273,productos!A$2:B$134,2,FALSE)</f>
        <v>38</v>
      </c>
      <c r="B273" t="s">
        <v>875</v>
      </c>
      <c r="C273">
        <f>VLOOKUP(D273,Ingredientes!A$2:B$192,2,FALSE)</f>
        <v>106</v>
      </c>
      <c r="D273" s="2" t="s">
        <v>120</v>
      </c>
      <c r="E273" s="2">
        <v>10</v>
      </c>
    </row>
    <row r="274" spans="1:5" x14ac:dyDescent="0.2">
      <c r="A274">
        <f>VLOOKUP(B274,productos!A$2:B$134,2,FALSE)</f>
        <v>38</v>
      </c>
      <c r="B274" t="s">
        <v>875</v>
      </c>
      <c r="C274">
        <f>VLOOKUP(D274,Ingredientes!A$2:B$192,2,FALSE)</f>
        <v>128</v>
      </c>
      <c r="D274" s="2" t="s">
        <v>143</v>
      </c>
      <c r="E274" s="2">
        <v>1</v>
      </c>
    </row>
    <row r="275" spans="1:5" x14ac:dyDescent="0.2">
      <c r="A275">
        <f>VLOOKUP(B275,productos!A$2:B$134,2,FALSE)</f>
        <v>38</v>
      </c>
      <c r="B275" t="s">
        <v>875</v>
      </c>
      <c r="C275">
        <f>VLOOKUP(D275,Ingredientes!A$2:B$192,2,FALSE)</f>
        <v>163</v>
      </c>
      <c r="D275" s="2" t="s">
        <v>182</v>
      </c>
      <c r="E275" s="2">
        <v>10</v>
      </c>
    </row>
    <row r="276" spans="1:5" x14ac:dyDescent="0.2">
      <c r="A276">
        <f>VLOOKUP(B276,productos!A$2:B$134,2,FALSE)</f>
        <v>39</v>
      </c>
      <c r="B276" t="s">
        <v>877</v>
      </c>
      <c r="C276">
        <f>VLOOKUP(D276,Ingredientes!A$2:B$192,2,FALSE)</f>
        <v>175</v>
      </c>
      <c r="D276" s="2" t="s">
        <v>194</v>
      </c>
      <c r="E276" s="2">
        <v>15</v>
      </c>
    </row>
    <row r="277" spans="1:5" x14ac:dyDescent="0.2">
      <c r="A277">
        <f>VLOOKUP(B277,productos!A$2:B$134,2,FALSE)</f>
        <v>39</v>
      </c>
      <c r="B277" t="s">
        <v>877</v>
      </c>
      <c r="C277">
        <f>VLOOKUP(D277,Ingredientes!A$2:B$192,2,FALSE)</f>
        <v>10</v>
      </c>
      <c r="D277" s="2" t="s">
        <v>18</v>
      </c>
      <c r="E277" s="2">
        <v>150</v>
      </c>
    </row>
    <row r="278" spans="1:5" x14ac:dyDescent="0.2">
      <c r="A278">
        <f>VLOOKUP(B278,productos!A$2:B$134,2,FALSE)</f>
        <v>39</v>
      </c>
      <c r="B278" t="s">
        <v>877</v>
      </c>
      <c r="C278">
        <f>VLOOKUP(D278,Ingredientes!A$2:B$192,2,FALSE)</f>
        <v>63</v>
      </c>
      <c r="D278" s="2" t="s">
        <v>75</v>
      </c>
      <c r="E278" s="2">
        <v>300</v>
      </c>
    </row>
    <row r="279" spans="1:5" x14ac:dyDescent="0.2">
      <c r="A279">
        <f>VLOOKUP(B279,productos!A$2:B$134,2,FALSE)</f>
        <v>39</v>
      </c>
      <c r="B279" t="s">
        <v>877</v>
      </c>
      <c r="C279">
        <f>VLOOKUP(D279,Ingredientes!A$2:B$192,2,FALSE)</f>
        <v>47</v>
      </c>
      <c r="D279" s="2" t="s">
        <v>58</v>
      </c>
      <c r="E279" s="2">
        <v>200</v>
      </c>
    </row>
    <row r="280" spans="1:5" x14ac:dyDescent="0.2">
      <c r="A280">
        <f>VLOOKUP(B280,productos!A$2:B$134,2,FALSE)</f>
        <v>39</v>
      </c>
      <c r="B280" t="s">
        <v>877</v>
      </c>
      <c r="C280">
        <f>VLOOKUP(D280,Ingredientes!A$2:B$192,2,FALSE)</f>
        <v>16</v>
      </c>
      <c r="D280" s="2" t="s">
        <v>24</v>
      </c>
      <c r="E280" s="2">
        <v>100</v>
      </c>
    </row>
    <row r="281" spans="1:5" x14ac:dyDescent="0.2">
      <c r="A281">
        <f>VLOOKUP(B281,productos!A$2:B$134,2,FALSE)</f>
        <v>39</v>
      </c>
      <c r="B281" t="s">
        <v>877</v>
      </c>
      <c r="C281">
        <f>VLOOKUP(D281,Ingredientes!A$2:B$192,2,FALSE)</f>
        <v>105</v>
      </c>
      <c r="D281" s="2" t="s">
        <v>119</v>
      </c>
      <c r="E281" s="2">
        <v>2</v>
      </c>
    </row>
    <row r="282" spans="1:5" x14ac:dyDescent="0.2">
      <c r="A282">
        <f>VLOOKUP(B282,productos!A$2:B$134,2,FALSE)</f>
        <v>39</v>
      </c>
      <c r="B282" t="s">
        <v>877</v>
      </c>
      <c r="C282">
        <f>VLOOKUP(D282,Ingredientes!A$2:B$192,2,FALSE)</f>
        <v>182</v>
      </c>
      <c r="D282" s="2" t="s">
        <v>201</v>
      </c>
      <c r="E282" s="2">
        <v>2</v>
      </c>
    </row>
    <row r="283" spans="1:5" x14ac:dyDescent="0.2">
      <c r="A283">
        <f>VLOOKUP(B283,productos!A$2:B$134,2,FALSE)</f>
        <v>39</v>
      </c>
      <c r="B283" t="s">
        <v>877</v>
      </c>
      <c r="C283">
        <f>VLOOKUP(D283,Ingredientes!A$2:B$192,2,FALSE)</f>
        <v>90</v>
      </c>
      <c r="D283" s="2" t="s">
        <v>102</v>
      </c>
      <c r="E283" s="2">
        <v>150</v>
      </c>
    </row>
    <row r="284" spans="1:5" x14ac:dyDescent="0.2">
      <c r="A284">
        <f>VLOOKUP(B284,productos!A$2:B$134,2,FALSE)</f>
        <v>40</v>
      </c>
      <c r="B284" t="s">
        <v>878</v>
      </c>
      <c r="C284">
        <f>VLOOKUP(D284,Ingredientes!A$2:B$192,2,FALSE)</f>
        <v>175</v>
      </c>
      <c r="D284" s="2" t="s">
        <v>194</v>
      </c>
      <c r="E284" s="2">
        <v>1</v>
      </c>
    </row>
    <row r="285" spans="1:5" x14ac:dyDescent="0.2">
      <c r="A285">
        <f>VLOOKUP(B285,productos!A$2:B$134,2,FALSE)</f>
        <v>40</v>
      </c>
      <c r="B285" t="s">
        <v>878</v>
      </c>
      <c r="C285">
        <f>VLOOKUP(D285,Ingredientes!A$2:B$192,2,FALSE)</f>
        <v>137</v>
      </c>
      <c r="D285" s="2" t="s">
        <v>153</v>
      </c>
      <c r="E285" s="2">
        <v>3</v>
      </c>
    </row>
    <row r="286" spans="1:5" x14ac:dyDescent="0.2">
      <c r="A286">
        <f>VLOOKUP(B286,productos!A$2:B$134,2,FALSE)</f>
        <v>40</v>
      </c>
      <c r="B286" t="s">
        <v>878</v>
      </c>
      <c r="C286">
        <f>VLOOKUP(D286,Ingredientes!A$2:B$192,2,FALSE)</f>
        <v>63</v>
      </c>
      <c r="D286" s="2" t="s">
        <v>75</v>
      </c>
      <c r="E286" s="2">
        <v>30</v>
      </c>
    </row>
    <row r="287" spans="1:5" x14ac:dyDescent="0.2">
      <c r="A287">
        <f>VLOOKUP(B287,productos!A$2:B$134,2,FALSE)</f>
        <v>40</v>
      </c>
      <c r="B287" t="s">
        <v>878</v>
      </c>
      <c r="C287">
        <f>VLOOKUP(D287,Ingredientes!A$2:B$192,2,FALSE)</f>
        <v>17</v>
      </c>
      <c r="D287" s="2" t="s">
        <v>25</v>
      </c>
      <c r="E287" s="2">
        <v>15</v>
      </c>
    </row>
    <row r="288" spans="1:5" x14ac:dyDescent="0.2">
      <c r="A288">
        <f>VLOOKUP(B288,productos!A$2:B$134,2,FALSE)</f>
        <v>40</v>
      </c>
      <c r="B288" t="s">
        <v>878</v>
      </c>
      <c r="C288">
        <f>VLOOKUP(D288,Ingredientes!A$2:B$192,2,FALSE)</f>
        <v>183</v>
      </c>
      <c r="D288" s="2" t="s">
        <v>202</v>
      </c>
      <c r="E288" s="2">
        <v>20</v>
      </c>
    </row>
    <row r="289" spans="1:5" x14ac:dyDescent="0.2">
      <c r="A289">
        <f>VLOOKUP(B289,productos!A$2:B$134,2,FALSE)</f>
        <v>40</v>
      </c>
      <c r="B289" t="s">
        <v>878</v>
      </c>
      <c r="C289">
        <f>VLOOKUP(D289,Ingredientes!A$2:B$192,2,FALSE)</f>
        <v>141</v>
      </c>
      <c r="D289" s="2" t="s">
        <v>158</v>
      </c>
      <c r="E289" s="2">
        <v>15</v>
      </c>
    </row>
    <row r="290" spans="1:5" x14ac:dyDescent="0.2">
      <c r="A290">
        <f>VLOOKUP(B290,productos!A$2:B$134,2,FALSE)</f>
        <v>41</v>
      </c>
      <c r="B290" t="s">
        <v>879</v>
      </c>
      <c r="C290">
        <f>VLOOKUP(D290,Ingredientes!A$2:B$192,2,FALSE)</f>
        <v>175</v>
      </c>
      <c r="D290" s="2" t="s">
        <v>194</v>
      </c>
      <c r="E290" s="2">
        <v>1</v>
      </c>
    </row>
    <row r="291" spans="1:5" x14ac:dyDescent="0.2">
      <c r="A291">
        <f>VLOOKUP(B291,productos!A$2:B$134,2,FALSE)</f>
        <v>41</v>
      </c>
      <c r="B291" t="s">
        <v>879</v>
      </c>
      <c r="C291">
        <f>VLOOKUP(D291,Ingredientes!A$2:B$192,2,FALSE)</f>
        <v>140</v>
      </c>
      <c r="D291" s="2" t="s">
        <v>156</v>
      </c>
      <c r="E291" s="2">
        <v>2</v>
      </c>
    </row>
    <row r="292" spans="1:5" x14ac:dyDescent="0.2">
      <c r="A292">
        <f>VLOOKUP(B292,productos!A$2:B$134,2,FALSE)</f>
        <v>41</v>
      </c>
      <c r="B292" t="s">
        <v>879</v>
      </c>
      <c r="C292">
        <f>VLOOKUP(D292,Ingredientes!A$2:B$192,2,FALSE)</f>
        <v>63</v>
      </c>
      <c r="D292" s="2" t="s">
        <v>75</v>
      </c>
      <c r="E292" s="2">
        <v>70</v>
      </c>
    </row>
    <row r="293" spans="1:5" x14ac:dyDescent="0.2">
      <c r="A293">
        <f>VLOOKUP(B293,productos!A$2:B$134,2,FALSE)</f>
        <v>41</v>
      </c>
      <c r="B293" t="s">
        <v>879</v>
      </c>
      <c r="C293">
        <f>VLOOKUP(D293,Ingredientes!A$2:B$192,2,FALSE)</f>
        <v>17</v>
      </c>
      <c r="D293" s="2" t="s">
        <v>25</v>
      </c>
      <c r="E293" s="2">
        <v>20</v>
      </c>
    </row>
    <row r="294" spans="1:5" x14ac:dyDescent="0.2">
      <c r="A294">
        <f>VLOOKUP(B294,productos!A$2:B$134,2,FALSE)</f>
        <v>41</v>
      </c>
      <c r="B294" t="s">
        <v>879</v>
      </c>
      <c r="C294">
        <f>VLOOKUP(D294,Ingredientes!A$2:B$192,2,FALSE)</f>
        <v>43</v>
      </c>
      <c r="D294" s="2" t="s">
        <v>53</v>
      </c>
      <c r="E294" s="2">
        <v>1</v>
      </c>
    </row>
    <row r="295" spans="1:5" x14ac:dyDescent="0.2">
      <c r="A295">
        <f>VLOOKUP(B295,productos!A$2:B$134,2,FALSE)</f>
        <v>41</v>
      </c>
      <c r="B295" t="s">
        <v>879</v>
      </c>
      <c r="C295">
        <f>VLOOKUP(D295,Ingredientes!A$2:B$192,2,FALSE)</f>
        <v>108</v>
      </c>
      <c r="D295" s="2" t="s">
        <v>122</v>
      </c>
      <c r="E295" s="2">
        <v>20</v>
      </c>
    </row>
    <row r="296" spans="1:5" x14ac:dyDescent="0.2">
      <c r="A296">
        <f>VLOOKUP(B296,productos!A$2:B$134,2,FALSE)</f>
        <v>42</v>
      </c>
      <c r="B296" t="s">
        <v>880</v>
      </c>
      <c r="C296">
        <f>VLOOKUP(D296,Ingredientes!A$2:B$192,2,FALSE)</f>
        <v>175</v>
      </c>
      <c r="D296" s="2" t="s">
        <v>194</v>
      </c>
      <c r="E296" s="2">
        <v>9</v>
      </c>
    </row>
    <row r="297" spans="1:5" x14ac:dyDescent="0.2">
      <c r="A297">
        <f>VLOOKUP(B297,productos!A$2:B$134,2,FALSE)</f>
        <v>42</v>
      </c>
      <c r="B297" t="s">
        <v>880</v>
      </c>
      <c r="C297">
        <f>VLOOKUP(D297,Ingredientes!A$2:B$192,2,FALSE)</f>
        <v>16</v>
      </c>
      <c r="D297" s="2" t="s">
        <v>24</v>
      </c>
      <c r="E297" s="2">
        <v>70</v>
      </c>
    </row>
    <row r="298" spans="1:5" x14ac:dyDescent="0.2">
      <c r="A298">
        <f>VLOOKUP(B298,productos!A$2:B$134,2,FALSE)</f>
        <v>42</v>
      </c>
      <c r="B298" t="s">
        <v>880</v>
      </c>
      <c r="C298">
        <f>VLOOKUP(D298,Ingredientes!A$2:B$192,2,FALSE)</f>
        <v>47</v>
      </c>
      <c r="D298" s="2" t="s">
        <v>58</v>
      </c>
      <c r="E298" s="2">
        <v>150</v>
      </c>
    </row>
    <row r="299" spans="1:5" x14ac:dyDescent="0.2">
      <c r="A299">
        <f>VLOOKUP(B299,productos!A$2:B$134,2,FALSE)</f>
        <v>42</v>
      </c>
      <c r="B299" t="s">
        <v>880</v>
      </c>
      <c r="C299">
        <f>VLOOKUP(D299,Ingredientes!A$2:B$192,2,FALSE)</f>
        <v>63</v>
      </c>
      <c r="D299" s="2" t="s">
        <v>75</v>
      </c>
      <c r="E299" s="2">
        <v>250</v>
      </c>
    </row>
    <row r="300" spans="1:5" x14ac:dyDescent="0.2">
      <c r="A300">
        <f>VLOOKUP(B300,productos!A$2:B$134,2,FALSE)</f>
        <v>42</v>
      </c>
      <c r="B300" t="s">
        <v>880</v>
      </c>
      <c r="C300">
        <f>VLOOKUP(D300,Ingredientes!A$2:B$192,2,FALSE)</f>
        <v>105</v>
      </c>
      <c r="D300" s="2" t="s">
        <v>119</v>
      </c>
      <c r="E300" s="2">
        <v>3</v>
      </c>
    </row>
    <row r="301" spans="1:5" x14ac:dyDescent="0.2">
      <c r="A301">
        <f>VLOOKUP(B301,productos!A$2:B$134,2,FALSE)</f>
        <v>42</v>
      </c>
      <c r="B301" t="s">
        <v>880</v>
      </c>
      <c r="C301">
        <f>VLOOKUP(D301,Ingredientes!A$2:B$192,2,FALSE)</f>
        <v>16</v>
      </c>
      <c r="D301" s="2" t="s">
        <v>24</v>
      </c>
      <c r="E301" s="2">
        <v>30</v>
      </c>
    </row>
    <row r="302" spans="1:5" x14ac:dyDescent="0.2">
      <c r="A302">
        <f>VLOOKUP(B302,productos!A$2:B$134,2,FALSE)</f>
        <v>42</v>
      </c>
      <c r="B302" t="s">
        <v>880</v>
      </c>
      <c r="C302">
        <f>VLOOKUP(D302,Ingredientes!A$2:B$192,2,FALSE)</f>
        <v>141</v>
      </c>
      <c r="D302" s="2" t="s">
        <v>158</v>
      </c>
      <c r="E302" s="2">
        <v>90</v>
      </c>
    </row>
    <row r="303" spans="1:5" x14ac:dyDescent="0.2">
      <c r="A303">
        <f>VLOOKUP(B303,productos!A$2:B$134,2,FALSE)</f>
        <v>42</v>
      </c>
      <c r="B303" t="s">
        <v>880</v>
      </c>
      <c r="C303">
        <f>VLOOKUP(D303,Ingredientes!A$2:B$192,2,FALSE)</f>
        <v>16</v>
      </c>
      <c r="D303" s="2" t="s">
        <v>24</v>
      </c>
      <c r="E303" s="2">
        <v>100</v>
      </c>
    </row>
    <row r="304" spans="1:5" x14ac:dyDescent="0.2">
      <c r="A304">
        <f>VLOOKUP(B304,productos!A$2:B$134,2,FALSE)</f>
        <v>42</v>
      </c>
      <c r="B304" t="s">
        <v>880</v>
      </c>
      <c r="C304">
        <f>VLOOKUP(D304,Ingredientes!A$2:B$192,2,FALSE)</f>
        <v>44</v>
      </c>
      <c r="D304" s="2" t="s">
        <v>54</v>
      </c>
      <c r="E304" s="2">
        <v>15</v>
      </c>
    </row>
    <row r="305" spans="1:5" x14ac:dyDescent="0.2">
      <c r="A305">
        <f>VLOOKUP(B305,productos!A$2:B$134,2,FALSE)</f>
        <v>42</v>
      </c>
      <c r="B305" t="s">
        <v>880</v>
      </c>
      <c r="C305">
        <f>VLOOKUP(D305,Ingredientes!A$2:B$192,2,FALSE)</f>
        <v>112</v>
      </c>
      <c r="D305" s="2" t="s">
        <v>127</v>
      </c>
      <c r="E305" s="2">
        <v>20</v>
      </c>
    </row>
    <row r="306" spans="1:5" x14ac:dyDescent="0.2">
      <c r="A306">
        <f>VLOOKUP(B306,productos!A$2:B$134,2,FALSE)</f>
        <v>42</v>
      </c>
      <c r="B306" t="s">
        <v>880</v>
      </c>
      <c r="C306">
        <f>VLOOKUP(D306,Ingredientes!A$2:B$192,2,FALSE)</f>
        <v>182</v>
      </c>
      <c r="D306" s="2" t="s">
        <v>201</v>
      </c>
      <c r="E306" s="2">
        <v>1</v>
      </c>
    </row>
    <row r="307" spans="1:5" x14ac:dyDescent="0.2">
      <c r="A307">
        <f>VLOOKUP(B307,productos!A$2:B$134,2,FALSE)</f>
        <v>43</v>
      </c>
      <c r="B307" t="s">
        <v>881</v>
      </c>
      <c r="C307">
        <f>VLOOKUP(D307,Ingredientes!A$2:B$192,2,FALSE)</f>
        <v>30</v>
      </c>
      <c r="D307" s="2" t="s">
        <v>38</v>
      </c>
      <c r="E307" s="2">
        <v>4</v>
      </c>
    </row>
    <row r="308" spans="1:5" x14ac:dyDescent="0.2">
      <c r="A308">
        <f>VLOOKUP(B308,productos!A$2:B$134,2,FALSE)</f>
        <v>43</v>
      </c>
      <c r="B308" t="s">
        <v>881</v>
      </c>
      <c r="C308">
        <f>VLOOKUP(D308,Ingredientes!A$2:B$192,2,FALSE)</f>
        <v>16</v>
      </c>
      <c r="D308" s="2" t="s">
        <v>24</v>
      </c>
      <c r="E308" s="2">
        <v>70</v>
      </c>
    </row>
    <row r="309" spans="1:5" x14ac:dyDescent="0.2">
      <c r="A309">
        <f>VLOOKUP(B309,productos!A$2:B$134,2,FALSE)</f>
        <v>43</v>
      </c>
      <c r="B309" t="s">
        <v>881</v>
      </c>
      <c r="C309">
        <f>VLOOKUP(D309,Ingredientes!A$2:B$192,2,FALSE)</f>
        <v>47</v>
      </c>
      <c r="D309" s="2" t="s">
        <v>58</v>
      </c>
      <c r="E309" s="2">
        <v>150</v>
      </c>
    </row>
    <row r="310" spans="1:5" x14ac:dyDescent="0.2">
      <c r="A310">
        <f>VLOOKUP(B310,productos!A$2:B$134,2,FALSE)</f>
        <v>43</v>
      </c>
      <c r="B310" t="s">
        <v>881</v>
      </c>
      <c r="C310">
        <f>VLOOKUP(D310,Ingredientes!A$2:B$192,2,FALSE)</f>
        <v>63</v>
      </c>
      <c r="D310" s="2" t="s">
        <v>75</v>
      </c>
      <c r="E310" s="2">
        <v>250</v>
      </c>
    </row>
    <row r="311" spans="1:5" x14ac:dyDescent="0.2">
      <c r="A311">
        <f>VLOOKUP(B311,productos!A$2:B$134,2,FALSE)</f>
        <v>43</v>
      </c>
      <c r="B311" t="s">
        <v>881</v>
      </c>
      <c r="C311">
        <f>VLOOKUP(D311,Ingredientes!A$2:B$192,2,FALSE)</f>
        <v>105</v>
      </c>
      <c r="D311" s="2" t="s">
        <v>119</v>
      </c>
      <c r="E311" s="2">
        <v>4</v>
      </c>
    </row>
    <row r="312" spans="1:5" x14ac:dyDescent="0.2">
      <c r="A312">
        <f>VLOOKUP(B312,productos!A$2:B$134,2,FALSE)</f>
        <v>43</v>
      </c>
      <c r="B312" t="s">
        <v>881</v>
      </c>
      <c r="C312">
        <f>VLOOKUP(D312,Ingredientes!A$2:B$192,2,FALSE)</f>
        <v>16</v>
      </c>
      <c r="D312" s="2" t="s">
        <v>24</v>
      </c>
      <c r="E312" s="2">
        <v>40</v>
      </c>
    </row>
    <row r="313" spans="1:5" x14ac:dyDescent="0.2">
      <c r="A313">
        <f>VLOOKUP(B313,productos!A$2:B$134,2,FALSE)</f>
        <v>43</v>
      </c>
      <c r="B313" t="s">
        <v>881</v>
      </c>
      <c r="C313">
        <f>VLOOKUP(D313,Ingredientes!A$2:B$192,2,FALSE)</f>
        <v>141</v>
      </c>
      <c r="D313" s="2" t="s">
        <v>158</v>
      </c>
      <c r="E313" s="2">
        <v>120</v>
      </c>
    </row>
    <row r="314" spans="1:5" x14ac:dyDescent="0.2">
      <c r="A314">
        <f>VLOOKUP(B314,productos!A$2:B$134,2,FALSE)</f>
        <v>43</v>
      </c>
      <c r="B314" t="s">
        <v>881</v>
      </c>
      <c r="C314">
        <f>VLOOKUP(D314,Ingredientes!A$2:B$192,2,FALSE)</f>
        <v>16</v>
      </c>
      <c r="D314" s="2" t="s">
        <v>24</v>
      </c>
      <c r="E314" s="2">
        <v>100</v>
      </c>
    </row>
    <row r="315" spans="1:5" x14ac:dyDescent="0.2">
      <c r="A315">
        <f>VLOOKUP(B315,productos!A$2:B$134,2,FALSE)</f>
        <v>43</v>
      </c>
      <c r="B315" t="s">
        <v>881</v>
      </c>
      <c r="C315">
        <f>VLOOKUP(D315,Ingredientes!A$2:B$192,2,FALSE)</f>
        <v>44</v>
      </c>
      <c r="D315" s="2" t="s">
        <v>54</v>
      </c>
      <c r="E315" s="2">
        <v>15</v>
      </c>
    </row>
    <row r="316" spans="1:5" x14ac:dyDescent="0.2">
      <c r="A316">
        <f>VLOOKUP(B316,productos!A$2:B$134,2,FALSE)</f>
        <v>43</v>
      </c>
      <c r="B316" t="s">
        <v>881</v>
      </c>
      <c r="C316">
        <f>VLOOKUP(D316,Ingredientes!A$2:B$192,2,FALSE)</f>
        <v>112</v>
      </c>
      <c r="D316" s="2" t="s">
        <v>127</v>
      </c>
      <c r="E316" s="2">
        <v>20</v>
      </c>
    </row>
    <row r="317" spans="1:5" x14ac:dyDescent="0.2">
      <c r="A317">
        <f>VLOOKUP(B317,productos!A$2:B$134,2,FALSE)</f>
        <v>43</v>
      </c>
      <c r="B317" t="s">
        <v>881</v>
      </c>
      <c r="C317">
        <f>VLOOKUP(D317,Ingredientes!A$2:B$192,2,FALSE)</f>
        <v>182</v>
      </c>
      <c r="D317" s="2" t="s">
        <v>201</v>
      </c>
      <c r="E317" s="2">
        <v>1</v>
      </c>
    </row>
    <row r="318" spans="1:5" x14ac:dyDescent="0.2">
      <c r="A318">
        <f>VLOOKUP(B318,productos!A$2:B$134,2,FALSE)</f>
        <v>44</v>
      </c>
      <c r="B318" t="s">
        <v>145</v>
      </c>
      <c r="C318">
        <f>VLOOKUP(D318,Ingredientes!A$2:B$192,2,FALSE)</f>
        <v>105</v>
      </c>
      <c r="D318" s="2" t="s">
        <v>119</v>
      </c>
      <c r="E318" s="2">
        <v>1</v>
      </c>
    </row>
    <row r="319" spans="1:5" x14ac:dyDescent="0.2">
      <c r="A319">
        <f>VLOOKUP(B319,productos!A$2:B$134,2,FALSE)</f>
        <v>44</v>
      </c>
      <c r="B319" t="s">
        <v>145</v>
      </c>
      <c r="C319">
        <f>VLOOKUP(D319,Ingredientes!A$2:B$192,2,FALSE)</f>
        <v>16</v>
      </c>
      <c r="D319" s="2" t="s">
        <v>24</v>
      </c>
      <c r="E319" s="2">
        <v>60</v>
      </c>
    </row>
    <row r="320" spans="1:5" x14ac:dyDescent="0.2">
      <c r="A320">
        <f>VLOOKUP(B320,productos!A$2:B$134,2,FALSE)</f>
        <v>45</v>
      </c>
      <c r="B320" t="s">
        <v>841</v>
      </c>
      <c r="C320">
        <f>VLOOKUP(D320,Ingredientes!A$2:B$192,2,FALSE)</f>
        <v>140</v>
      </c>
      <c r="D320" s="2" t="s">
        <v>156</v>
      </c>
      <c r="E320" s="2">
        <v>1</v>
      </c>
    </row>
    <row r="321" spans="1:5" x14ac:dyDescent="0.2">
      <c r="A321">
        <f>VLOOKUP(B321,productos!A$2:B$134,2,FALSE)</f>
        <v>45</v>
      </c>
      <c r="B321" t="s">
        <v>841</v>
      </c>
      <c r="C321">
        <f>VLOOKUP(D321,Ingredientes!A$2:B$192,2,FALSE)</f>
        <v>10</v>
      </c>
      <c r="D321" s="2" t="s">
        <v>18</v>
      </c>
      <c r="E321" s="2">
        <v>25</v>
      </c>
    </row>
    <row r="322" spans="1:5" x14ac:dyDescent="0.2">
      <c r="A322">
        <f>VLOOKUP(B322,productos!A$2:B$134,2,FALSE)</f>
        <v>46</v>
      </c>
      <c r="B322" t="s">
        <v>235</v>
      </c>
      <c r="C322">
        <f>VLOOKUP(D322,Ingredientes!A$2:B$192,2,FALSE)</f>
        <v>122</v>
      </c>
      <c r="D322" s="2" t="s">
        <v>137</v>
      </c>
      <c r="E322" s="2">
        <v>80</v>
      </c>
    </row>
    <row r="323" spans="1:5" x14ac:dyDescent="0.2">
      <c r="A323">
        <f>VLOOKUP(B323,productos!A$2:B$134,2,FALSE)</f>
        <v>46</v>
      </c>
      <c r="B323" t="s">
        <v>235</v>
      </c>
      <c r="C323">
        <f>VLOOKUP(D323,Ingredientes!A$2:B$192,2,FALSE)</f>
        <v>16</v>
      </c>
      <c r="D323" s="2" t="s">
        <v>24</v>
      </c>
      <c r="E323" s="2">
        <v>100</v>
      </c>
    </row>
    <row r="324" spans="1:5" x14ac:dyDescent="0.2">
      <c r="A324">
        <f>VLOOKUP(B324,productos!A$2:B$134,2,FALSE)</f>
        <v>46</v>
      </c>
      <c r="B324" t="s">
        <v>235</v>
      </c>
      <c r="C324">
        <f>VLOOKUP(D324,Ingredientes!A$2:B$192,2,FALSE)</f>
        <v>105</v>
      </c>
      <c r="D324" s="2" t="s">
        <v>119</v>
      </c>
      <c r="E324" s="2">
        <v>2</v>
      </c>
    </row>
    <row r="325" spans="1:5" x14ac:dyDescent="0.2">
      <c r="A325">
        <f>VLOOKUP(B325,productos!A$2:B$134,2,FALSE)</f>
        <v>46</v>
      </c>
      <c r="B325" t="s">
        <v>235</v>
      </c>
      <c r="C325">
        <f>VLOOKUP(D325,Ingredientes!A$2:B$192,2,FALSE)</f>
        <v>100</v>
      </c>
      <c r="D325" s="2" t="s">
        <v>114</v>
      </c>
      <c r="E325" s="2">
        <v>120</v>
      </c>
    </row>
    <row r="326" spans="1:5" x14ac:dyDescent="0.2">
      <c r="A326">
        <f>VLOOKUP(B326,productos!A$2:B$134,2,FALSE)</f>
        <v>46</v>
      </c>
      <c r="B326" t="s">
        <v>235</v>
      </c>
      <c r="C326">
        <f>VLOOKUP(D326,Ingredientes!A$2:B$192,2,FALSE)</f>
        <v>10</v>
      </c>
      <c r="D326" s="2" t="s">
        <v>18</v>
      </c>
      <c r="E326" s="2">
        <v>575</v>
      </c>
    </row>
    <row r="327" spans="1:5" x14ac:dyDescent="0.2">
      <c r="A327">
        <f>VLOOKUP(B327,productos!A$2:B$134,2,FALSE)</f>
        <v>46</v>
      </c>
      <c r="B327" t="s">
        <v>235</v>
      </c>
      <c r="C327">
        <f>VLOOKUP(D327,Ingredientes!A$2:B$192,2,FALSE)</f>
        <v>176</v>
      </c>
      <c r="D327" s="2" t="s">
        <v>195</v>
      </c>
      <c r="E327" s="2">
        <v>23</v>
      </c>
    </row>
    <row r="328" spans="1:5" x14ac:dyDescent="0.2">
      <c r="A328">
        <f>VLOOKUP(B328,productos!A$2:B$134,2,FALSE)</f>
        <v>47</v>
      </c>
      <c r="B328" t="s">
        <v>882</v>
      </c>
      <c r="C328">
        <f>VLOOKUP(D328,Ingredientes!A$2:B$192,2,FALSE)</f>
        <v>175</v>
      </c>
      <c r="D328" s="2" t="s">
        <v>194</v>
      </c>
      <c r="E328" s="2">
        <v>12</v>
      </c>
    </row>
    <row r="329" spans="1:5" x14ac:dyDescent="0.2">
      <c r="A329">
        <f>VLOOKUP(B329,productos!A$2:B$134,2,FALSE)</f>
        <v>47</v>
      </c>
      <c r="B329" t="s">
        <v>882</v>
      </c>
      <c r="C329">
        <f>VLOOKUP(D329,Ingredientes!A$2:B$192,2,FALSE)</f>
        <v>182</v>
      </c>
      <c r="D329" s="2" t="s">
        <v>201</v>
      </c>
      <c r="E329" s="2">
        <v>1.5</v>
      </c>
    </row>
    <row r="330" spans="1:5" x14ac:dyDescent="0.2">
      <c r="A330">
        <f>VLOOKUP(B330,productos!A$2:B$134,2,FALSE)</f>
        <v>47</v>
      </c>
      <c r="B330" t="s">
        <v>882</v>
      </c>
      <c r="C330">
        <f>VLOOKUP(D330,Ingredientes!A$2:B$192,2,FALSE)</f>
        <v>150</v>
      </c>
      <c r="D330" s="2" t="s">
        <v>168</v>
      </c>
      <c r="E330" s="2">
        <v>2.5</v>
      </c>
    </row>
    <row r="331" spans="1:5" x14ac:dyDescent="0.2">
      <c r="A331">
        <f>VLOOKUP(B331,productos!A$2:B$134,2,FALSE)</f>
        <v>47</v>
      </c>
      <c r="B331" t="s">
        <v>882</v>
      </c>
      <c r="C331">
        <f>VLOOKUP(D331,Ingredientes!A$2:B$192,2,FALSE)</f>
        <v>113</v>
      </c>
      <c r="D331" s="2" t="s">
        <v>128</v>
      </c>
      <c r="E331" s="2">
        <v>200</v>
      </c>
    </row>
    <row r="332" spans="1:5" x14ac:dyDescent="0.2">
      <c r="A332">
        <f>VLOOKUP(B332,productos!A$2:B$134,2,FALSE)</f>
        <v>47</v>
      </c>
      <c r="B332" t="s">
        <v>882</v>
      </c>
      <c r="C332">
        <f>VLOOKUP(D332,Ingredientes!A$2:B$192,2,FALSE)</f>
        <v>130</v>
      </c>
      <c r="D332" s="2" t="s">
        <v>145</v>
      </c>
      <c r="E332" s="2">
        <v>2</v>
      </c>
    </row>
    <row r="333" spans="1:5" x14ac:dyDescent="0.2">
      <c r="A333">
        <f>VLOOKUP(B333,productos!A$2:B$134,2,FALSE)</f>
        <v>47</v>
      </c>
      <c r="B333" t="s">
        <v>882</v>
      </c>
      <c r="C333">
        <f>VLOOKUP(D333,Ingredientes!A$2:B$192,2,FALSE)</f>
        <v>63</v>
      </c>
      <c r="D333" s="2" t="s">
        <v>75</v>
      </c>
      <c r="E333" s="2">
        <v>300</v>
      </c>
    </row>
    <row r="334" spans="1:5" x14ac:dyDescent="0.2">
      <c r="A334">
        <f>VLOOKUP(B334,productos!A$2:B$134,2,FALSE)</f>
        <v>47</v>
      </c>
      <c r="B334" t="s">
        <v>882</v>
      </c>
      <c r="C334">
        <f>VLOOKUP(D334,Ingredientes!A$2:B$192,2,FALSE)</f>
        <v>136</v>
      </c>
      <c r="D334" s="2" t="s">
        <v>152</v>
      </c>
      <c r="E334" s="2">
        <v>200</v>
      </c>
    </row>
    <row r="335" spans="1:5" x14ac:dyDescent="0.2">
      <c r="A335">
        <f>VLOOKUP(B335,productos!A$2:B$134,2,FALSE)</f>
        <v>48</v>
      </c>
      <c r="B335" t="s">
        <v>883</v>
      </c>
      <c r="C335">
        <f>VLOOKUP(D335,Ingredientes!A$2:B$192,2,FALSE)</f>
        <v>175</v>
      </c>
      <c r="D335" s="2" t="s">
        <v>194</v>
      </c>
      <c r="E335" s="2">
        <v>1</v>
      </c>
    </row>
    <row r="336" spans="1:5" x14ac:dyDescent="0.2">
      <c r="A336">
        <f>VLOOKUP(B336,productos!A$2:B$134,2,FALSE)</f>
        <v>48</v>
      </c>
      <c r="B336" t="s">
        <v>883</v>
      </c>
      <c r="C336">
        <f>VLOOKUP(D336,Ingredientes!A$2:B$192,2,FALSE)</f>
        <v>56</v>
      </c>
      <c r="D336" s="2" t="s">
        <v>68</v>
      </c>
      <c r="E336" s="2">
        <v>40</v>
      </c>
    </row>
    <row r="337" spans="1:5" x14ac:dyDescent="0.2">
      <c r="A337">
        <f>VLOOKUP(B337,productos!A$2:B$134,2,FALSE)</f>
        <v>48</v>
      </c>
      <c r="B337" t="s">
        <v>883</v>
      </c>
      <c r="C337">
        <f>VLOOKUP(D337,Ingredientes!A$2:B$192,2,FALSE)</f>
        <v>82</v>
      </c>
      <c r="D337" s="2" t="s">
        <v>94</v>
      </c>
      <c r="E337" s="2">
        <v>35</v>
      </c>
    </row>
    <row r="338" spans="1:5" x14ac:dyDescent="0.2">
      <c r="A338">
        <f>VLOOKUP(B338,productos!A$2:B$134,2,FALSE)</f>
        <v>48</v>
      </c>
      <c r="B338" t="s">
        <v>883</v>
      </c>
      <c r="C338">
        <f>VLOOKUP(D338,Ingredientes!A$2:B$192,2,FALSE)</f>
        <v>47</v>
      </c>
      <c r="D338" s="2" t="s">
        <v>58</v>
      </c>
      <c r="E338" s="2">
        <v>35</v>
      </c>
    </row>
    <row r="339" spans="1:5" x14ac:dyDescent="0.2">
      <c r="A339">
        <f>VLOOKUP(B339,productos!A$2:B$134,2,FALSE)</f>
        <v>48</v>
      </c>
      <c r="B339" t="s">
        <v>883</v>
      </c>
      <c r="C339">
        <f>VLOOKUP(D339,Ingredientes!A$2:B$192,2,FALSE)</f>
        <v>108</v>
      </c>
      <c r="D339" s="2" t="s">
        <v>122</v>
      </c>
      <c r="E339" s="2">
        <v>20</v>
      </c>
    </row>
    <row r="340" spans="1:5" x14ac:dyDescent="0.2">
      <c r="A340">
        <f>VLOOKUP(B340,productos!A$2:B$134,2,FALSE)</f>
        <v>48</v>
      </c>
      <c r="B340" t="s">
        <v>883</v>
      </c>
      <c r="C340">
        <f>VLOOKUP(D340,Ingredientes!A$2:B$192,2,FALSE)</f>
        <v>44</v>
      </c>
      <c r="D340" s="2" t="s">
        <v>54</v>
      </c>
      <c r="E340" s="2">
        <v>2</v>
      </c>
    </row>
    <row r="341" spans="1:5" x14ac:dyDescent="0.2">
      <c r="A341">
        <f>VLOOKUP(B341,productos!A$2:B$134,2,FALSE)</f>
        <v>49</v>
      </c>
      <c r="B341" t="s">
        <v>218</v>
      </c>
      <c r="C341">
        <f>VLOOKUP(D341,Ingredientes!A$2:B$192,2,FALSE)</f>
        <v>56</v>
      </c>
      <c r="D341" s="2" t="s">
        <v>68</v>
      </c>
      <c r="E341" s="2">
        <v>15</v>
      </c>
    </row>
    <row r="342" spans="1:5" x14ac:dyDescent="0.2">
      <c r="A342">
        <f>VLOOKUP(B342,productos!A$2:B$134,2,FALSE)</f>
        <v>49</v>
      </c>
      <c r="B342" t="s">
        <v>218</v>
      </c>
      <c r="C342">
        <f>VLOOKUP(D342,Ingredientes!A$2:B$192,2,FALSE)</f>
        <v>47</v>
      </c>
      <c r="D342" s="2" t="s">
        <v>58</v>
      </c>
      <c r="E342" s="2">
        <v>3</v>
      </c>
    </row>
    <row r="343" spans="1:5" x14ac:dyDescent="0.2">
      <c r="A343">
        <f>VLOOKUP(B343,productos!A$2:B$134,2,FALSE)</f>
        <v>49</v>
      </c>
      <c r="B343" t="s">
        <v>218</v>
      </c>
      <c r="C343">
        <f>VLOOKUP(D343,Ingredientes!A$2:B$192,2,FALSE)</f>
        <v>82</v>
      </c>
      <c r="D343" s="2" t="s">
        <v>94</v>
      </c>
      <c r="E343" s="2">
        <v>3</v>
      </c>
    </row>
    <row r="344" spans="1:5" x14ac:dyDescent="0.2">
      <c r="A344">
        <f>VLOOKUP(B344,productos!A$2:B$134,2,FALSE)</f>
        <v>49</v>
      </c>
      <c r="B344" t="s">
        <v>218</v>
      </c>
      <c r="C344">
        <f>VLOOKUP(D344,Ingredientes!A$2:B$192,2,FALSE)</f>
        <v>10</v>
      </c>
      <c r="D344" s="2" t="s">
        <v>18</v>
      </c>
      <c r="E344" s="2">
        <v>25</v>
      </c>
    </row>
    <row r="345" spans="1:5" x14ac:dyDescent="0.2">
      <c r="A345">
        <f>VLOOKUP(B345,productos!A$2:B$134,2,FALSE)</f>
        <v>50</v>
      </c>
      <c r="B345" t="s">
        <v>884</v>
      </c>
      <c r="C345">
        <f>VLOOKUP(D345,Ingredientes!A$2:B$192,2,FALSE)</f>
        <v>56</v>
      </c>
      <c r="D345" s="2" t="s">
        <v>68</v>
      </c>
      <c r="E345" s="2">
        <v>800</v>
      </c>
    </row>
    <row r="346" spans="1:5" x14ac:dyDescent="0.2">
      <c r="A346">
        <f>VLOOKUP(B346,productos!A$2:B$134,2,FALSE)</f>
        <v>50</v>
      </c>
      <c r="B346" t="s">
        <v>884</v>
      </c>
      <c r="C346">
        <f>VLOOKUP(D346,Ingredientes!A$2:B$192,2,FALSE)</f>
        <v>47</v>
      </c>
      <c r="D346" s="2" t="s">
        <v>58</v>
      </c>
      <c r="E346" s="2">
        <v>620</v>
      </c>
    </row>
    <row r="347" spans="1:5" x14ac:dyDescent="0.2">
      <c r="A347">
        <f>VLOOKUP(B347,productos!A$2:B$134,2,FALSE)</f>
        <v>50</v>
      </c>
      <c r="B347" t="s">
        <v>884</v>
      </c>
      <c r="C347">
        <f>VLOOKUP(D347,Ingredientes!A$2:B$192,2,FALSE)</f>
        <v>82</v>
      </c>
      <c r="D347" s="2" t="s">
        <v>94</v>
      </c>
      <c r="E347" s="2">
        <v>620</v>
      </c>
    </row>
    <row r="348" spans="1:5" x14ac:dyDescent="0.2">
      <c r="A348">
        <f>VLOOKUP(B348,productos!A$2:B$134,2,FALSE)</f>
        <v>51</v>
      </c>
      <c r="B348" t="s">
        <v>885</v>
      </c>
      <c r="C348">
        <f>VLOOKUP(D348,Ingredientes!A$2:B$192,2,FALSE)</f>
        <v>101</v>
      </c>
      <c r="D348" s="2" t="s">
        <v>115</v>
      </c>
      <c r="E348" s="2">
        <v>200</v>
      </c>
    </row>
    <row r="349" spans="1:5" x14ac:dyDescent="0.2">
      <c r="A349">
        <f>VLOOKUP(B349,productos!A$2:B$134,2,FALSE)</f>
        <v>51</v>
      </c>
      <c r="B349" t="s">
        <v>885</v>
      </c>
      <c r="C349">
        <f>VLOOKUP(D349,Ingredientes!A$2:B$192,2,FALSE)</f>
        <v>122</v>
      </c>
      <c r="D349" s="2" t="s">
        <v>137</v>
      </c>
      <c r="E349" s="2">
        <v>85</v>
      </c>
    </row>
    <row r="350" spans="1:5" x14ac:dyDescent="0.2">
      <c r="A350">
        <f>VLOOKUP(B350,productos!A$2:B$134,2,FALSE)</f>
        <v>51</v>
      </c>
      <c r="B350" t="s">
        <v>885</v>
      </c>
      <c r="C350">
        <f>VLOOKUP(D350,Ingredientes!A$2:B$192,2,FALSE)</f>
        <v>84</v>
      </c>
      <c r="D350" s="2" t="s">
        <v>96</v>
      </c>
      <c r="E350" s="2">
        <v>15</v>
      </c>
    </row>
    <row r="351" spans="1:5" x14ac:dyDescent="0.2">
      <c r="A351">
        <f>VLOOKUP(B351,productos!A$2:B$134,2,FALSE)</f>
        <v>51</v>
      </c>
      <c r="B351" t="s">
        <v>885</v>
      </c>
      <c r="C351">
        <f>VLOOKUP(D351,Ingredientes!A$2:B$192,2,FALSE)</f>
        <v>94</v>
      </c>
      <c r="D351" s="2" t="s">
        <v>108</v>
      </c>
      <c r="E351" s="2">
        <v>2</v>
      </c>
    </row>
    <row r="352" spans="1:5" x14ac:dyDescent="0.2">
      <c r="A352">
        <f>VLOOKUP(B352,productos!A$2:B$134,2,FALSE)</f>
        <v>51</v>
      </c>
      <c r="B352" t="s">
        <v>885</v>
      </c>
      <c r="C352">
        <f>VLOOKUP(D352,Ingredientes!A$2:B$192,2,FALSE)</f>
        <v>159</v>
      </c>
      <c r="D352" s="2" t="s">
        <v>178</v>
      </c>
      <c r="E352" s="2">
        <v>3</v>
      </c>
    </row>
    <row r="353" spans="1:5" x14ac:dyDescent="0.2">
      <c r="A353">
        <f>VLOOKUP(B353,productos!A$2:B$134,2,FALSE)</f>
        <v>51</v>
      </c>
      <c r="B353" t="s">
        <v>885</v>
      </c>
      <c r="C353">
        <f>VLOOKUP(D353,Ingredientes!A$2:B$192,2,FALSE)</f>
        <v>86</v>
      </c>
      <c r="D353" s="2" t="s">
        <v>98</v>
      </c>
      <c r="E353" s="2">
        <v>5</v>
      </c>
    </row>
    <row r="354" spans="1:5" x14ac:dyDescent="0.2">
      <c r="A354">
        <f>VLOOKUP(B354,productos!A$2:B$134,2,FALSE)</f>
        <v>51</v>
      </c>
      <c r="B354" t="s">
        <v>885</v>
      </c>
      <c r="C354">
        <f>VLOOKUP(D354,Ingredientes!A$2:B$192,2,FALSE)</f>
        <v>10</v>
      </c>
      <c r="D354" s="2" t="s">
        <v>18</v>
      </c>
      <c r="E354" s="2">
        <v>70</v>
      </c>
    </row>
    <row r="355" spans="1:5" x14ac:dyDescent="0.2">
      <c r="A355">
        <f>VLOOKUP(B355,productos!A$2:B$134,2,FALSE)</f>
        <v>51</v>
      </c>
      <c r="B355" t="s">
        <v>885</v>
      </c>
      <c r="C355">
        <f>VLOOKUP(D355,Ingredientes!A$2:B$192,2,FALSE)</f>
        <v>105</v>
      </c>
      <c r="D355" s="2" t="s">
        <v>119</v>
      </c>
      <c r="E355" s="2">
        <v>1</v>
      </c>
    </row>
    <row r="356" spans="1:5" x14ac:dyDescent="0.2">
      <c r="A356">
        <f>VLOOKUP(B356,productos!A$2:B$134,2,FALSE)</f>
        <v>51</v>
      </c>
      <c r="B356" t="s">
        <v>885</v>
      </c>
      <c r="C356">
        <f>VLOOKUP(D356,Ingredientes!A$2:B$192,2,FALSE)</f>
        <v>173</v>
      </c>
      <c r="D356" s="2" t="s">
        <v>192</v>
      </c>
      <c r="E356" s="2">
        <v>5</v>
      </c>
    </row>
    <row r="357" spans="1:5" x14ac:dyDescent="0.2">
      <c r="A357">
        <f>VLOOKUP(B357,productos!A$2:B$134,2,FALSE)</f>
        <v>52</v>
      </c>
      <c r="B357" t="s">
        <v>487</v>
      </c>
      <c r="C357">
        <f>VLOOKUP(D357,Ingredientes!A$2:B$192,2,FALSE)</f>
        <v>100</v>
      </c>
      <c r="D357" s="2" t="s">
        <v>114</v>
      </c>
      <c r="E357" s="2">
        <v>250</v>
      </c>
    </row>
    <row r="358" spans="1:5" x14ac:dyDescent="0.2">
      <c r="A358">
        <f>VLOOKUP(B358,productos!A$2:B$134,2,FALSE)</f>
        <v>52</v>
      </c>
      <c r="B358" t="s">
        <v>487</v>
      </c>
      <c r="C358">
        <f>VLOOKUP(D358,Ingredientes!A$2:B$192,2,FALSE)</f>
        <v>16</v>
      </c>
      <c r="D358" s="2" t="s">
        <v>24</v>
      </c>
      <c r="E358" s="2">
        <v>15</v>
      </c>
    </row>
    <row r="359" spans="1:5" x14ac:dyDescent="0.2">
      <c r="A359">
        <f>VLOOKUP(B359,productos!A$2:B$134,2,FALSE)</f>
        <v>52</v>
      </c>
      <c r="B359" t="s">
        <v>487</v>
      </c>
      <c r="C359">
        <f>VLOOKUP(D359,Ingredientes!A$2:B$192,2,FALSE)</f>
        <v>173</v>
      </c>
      <c r="D359" s="2" t="s">
        <v>192</v>
      </c>
      <c r="E359" s="2">
        <v>5</v>
      </c>
    </row>
    <row r="360" spans="1:5" x14ac:dyDescent="0.2">
      <c r="A360">
        <f>VLOOKUP(B360,productos!A$2:B$134,2,FALSE)</f>
        <v>52</v>
      </c>
      <c r="B360" t="s">
        <v>487</v>
      </c>
      <c r="C360">
        <f>VLOOKUP(D360,Ingredientes!A$2:B$192,2,FALSE)</f>
        <v>105</v>
      </c>
      <c r="D360" s="2" t="s">
        <v>119</v>
      </c>
      <c r="E360" s="2">
        <v>3</v>
      </c>
    </row>
    <row r="361" spans="1:5" x14ac:dyDescent="0.2">
      <c r="A361">
        <f>VLOOKUP(B361,productos!A$2:B$134,2,FALSE)</f>
        <v>52</v>
      </c>
      <c r="B361" t="s">
        <v>487</v>
      </c>
      <c r="C361">
        <f>VLOOKUP(D361,Ingredientes!A$2:B$192,2,FALSE)</f>
        <v>108</v>
      </c>
      <c r="D361" s="2" t="s">
        <v>122</v>
      </c>
      <c r="E361" s="2">
        <v>50</v>
      </c>
    </row>
    <row r="362" spans="1:5" x14ac:dyDescent="0.2">
      <c r="A362">
        <f>VLOOKUP(B362,productos!A$2:B$134,2,FALSE)</f>
        <v>52</v>
      </c>
      <c r="B362" t="s">
        <v>487</v>
      </c>
      <c r="C362">
        <f>VLOOKUP(D362,Ingredientes!A$2:B$192,2,FALSE)</f>
        <v>111</v>
      </c>
      <c r="D362" s="2" t="s">
        <v>126</v>
      </c>
      <c r="E362" s="2">
        <v>20</v>
      </c>
    </row>
    <row r="363" spans="1:5" x14ac:dyDescent="0.2">
      <c r="A363">
        <f>VLOOKUP(B363,productos!A$2:B$134,2,FALSE)</f>
        <v>52</v>
      </c>
      <c r="B363" t="s">
        <v>487</v>
      </c>
      <c r="C363">
        <f>VLOOKUP(D363,Ingredientes!A$2:B$192,2,FALSE)</f>
        <v>89</v>
      </c>
      <c r="D363" s="2" t="s">
        <v>101</v>
      </c>
      <c r="E363" s="2">
        <v>100</v>
      </c>
    </row>
    <row r="364" spans="1:5" x14ac:dyDescent="0.2">
      <c r="A364">
        <f>VLOOKUP(B364,productos!A$2:B$134,2,FALSE)</f>
        <v>52</v>
      </c>
      <c r="B364" t="s">
        <v>487</v>
      </c>
      <c r="C364">
        <f>VLOOKUP(D364,Ingredientes!A$2:B$192,2,FALSE)</f>
        <v>107</v>
      </c>
      <c r="D364" s="2" t="s">
        <v>121</v>
      </c>
      <c r="E364" s="2">
        <v>100</v>
      </c>
    </row>
    <row r="365" spans="1:5" x14ac:dyDescent="0.2">
      <c r="A365">
        <f>VLOOKUP(B365,productos!A$2:B$134,2,FALSE)</f>
        <v>52</v>
      </c>
      <c r="B365" t="s">
        <v>487</v>
      </c>
      <c r="C365">
        <f>VLOOKUP(D365,Ingredientes!A$2:B$192,2,FALSE)</f>
        <v>83</v>
      </c>
      <c r="D365" s="2" t="s">
        <v>95</v>
      </c>
      <c r="E365" s="2">
        <v>1</v>
      </c>
    </row>
    <row r="366" spans="1:5" x14ac:dyDescent="0.2">
      <c r="A366">
        <f>VLOOKUP(B366,productos!A$2:B$134,2,FALSE)</f>
        <v>52</v>
      </c>
      <c r="B366" t="s">
        <v>487</v>
      </c>
      <c r="C366">
        <f>VLOOKUP(D366,Ingredientes!A$2:B$192,2,FALSE)</f>
        <v>63</v>
      </c>
      <c r="D366" s="2" t="s">
        <v>75</v>
      </c>
      <c r="E366" s="2">
        <v>250</v>
      </c>
    </row>
    <row r="367" spans="1:5" x14ac:dyDescent="0.2">
      <c r="A367">
        <f>VLOOKUP(B367,productos!A$2:B$134,2,FALSE)</f>
        <v>52</v>
      </c>
      <c r="B367" t="s">
        <v>487</v>
      </c>
      <c r="C367">
        <f>VLOOKUP(D367,Ingredientes!A$2:B$192,2,FALSE)</f>
        <v>16</v>
      </c>
      <c r="D367" s="2" t="s">
        <v>24</v>
      </c>
      <c r="E367" s="2">
        <v>300</v>
      </c>
    </row>
    <row r="368" spans="1:5" x14ac:dyDescent="0.2">
      <c r="A368">
        <f>VLOOKUP(B368,productos!A$2:B$134,2,FALSE)</f>
        <v>52</v>
      </c>
      <c r="B368" t="s">
        <v>487</v>
      </c>
      <c r="C368">
        <f>VLOOKUP(D368,Ingredientes!A$2:B$192,2,FALSE)</f>
        <v>172</v>
      </c>
      <c r="D368" s="2" t="s">
        <v>191</v>
      </c>
      <c r="E368" s="2">
        <v>70</v>
      </c>
    </row>
    <row r="369" spans="1:5" x14ac:dyDescent="0.2">
      <c r="A369">
        <f>VLOOKUP(B369,productos!A$2:B$134,2,FALSE)</f>
        <v>53</v>
      </c>
      <c r="B369" t="s">
        <v>886</v>
      </c>
      <c r="C369">
        <f>VLOOKUP(D369,Ingredientes!A$2:B$192,2,FALSE)</f>
        <v>122</v>
      </c>
      <c r="D369" s="2" t="s">
        <v>137</v>
      </c>
      <c r="E369" s="2">
        <v>65</v>
      </c>
    </row>
    <row r="370" spans="1:5" x14ac:dyDescent="0.2">
      <c r="A370">
        <f>VLOOKUP(B370,productos!A$2:B$134,2,FALSE)</f>
        <v>53</v>
      </c>
      <c r="B370" t="s">
        <v>886</v>
      </c>
      <c r="C370">
        <f>VLOOKUP(D370,Ingredientes!A$2:B$192,2,FALSE)</f>
        <v>16</v>
      </c>
      <c r="D370" s="2" t="s">
        <v>24</v>
      </c>
      <c r="E370" s="2">
        <v>55</v>
      </c>
    </row>
    <row r="371" spans="1:5" x14ac:dyDescent="0.2">
      <c r="A371">
        <f>VLOOKUP(B371,productos!A$2:B$134,2,FALSE)</f>
        <v>53</v>
      </c>
      <c r="B371" t="s">
        <v>886</v>
      </c>
      <c r="C371">
        <f>VLOOKUP(D371,Ingredientes!A$2:B$192,2,FALSE)</f>
        <v>137</v>
      </c>
      <c r="D371" s="2" t="s">
        <v>153</v>
      </c>
      <c r="E371" s="2">
        <v>100</v>
      </c>
    </row>
    <row r="372" spans="1:5" x14ac:dyDescent="0.2">
      <c r="A372">
        <f>VLOOKUP(B372,productos!A$2:B$134,2,FALSE)</f>
        <v>53</v>
      </c>
      <c r="B372" t="s">
        <v>886</v>
      </c>
      <c r="C372">
        <f>VLOOKUP(D372,Ingredientes!A$2:B$192,2,FALSE)</f>
        <v>100</v>
      </c>
      <c r="D372" s="2" t="s">
        <v>114</v>
      </c>
      <c r="E372" s="2">
        <v>100</v>
      </c>
    </row>
    <row r="373" spans="1:5" x14ac:dyDescent="0.2">
      <c r="A373">
        <f>VLOOKUP(B373,productos!A$2:B$134,2,FALSE)</f>
        <v>53</v>
      </c>
      <c r="B373" t="s">
        <v>886</v>
      </c>
      <c r="C373">
        <f>VLOOKUP(D373,Ingredientes!A$2:B$192,2,FALSE)</f>
        <v>132</v>
      </c>
      <c r="D373" s="2" t="s">
        <v>148</v>
      </c>
      <c r="E373" s="2">
        <v>105</v>
      </c>
    </row>
    <row r="374" spans="1:5" x14ac:dyDescent="0.2">
      <c r="A374">
        <f>VLOOKUP(B374,productos!A$2:B$134,2,FALSE)</f>
        <v>53</v>
      </c>
      <c r="B374" t="s">
        <v>886</v>
      </c>
      <c r="C374">
        <f>VLOOKUP(D374,Ingredientes!A$2:B$192,2,FALSE)</f>
        <v>10</v>
      </c>
      <c r="D374" s="2" t="s">
        <v>18</v>
      </c>
      <c r="E374" s="2">
        <v>315</v>
      </c>
    </row>
    <row r="375" spans="1:5" x14ac:dyDescent="0.2">
      <c r="A375">
        <f>VLOOKUP(B375,productos!A$2:B$134,2,FALSE)</f>
        <v>54</v>
      </c>
      <c r="B375" t="s">
        <v>887</v>
      </c>
      <c r="C375">
        <f>VLOOKUP(D375,Ingredientes!A$2:B$192,2,FALSE)</f>
        <v>122</v>
      </c>
      <c r="D375" s="2" t="s">
        <v>137</v>
      </c>
      <c r="E375" s="2">
        <v>110</v>
      </c>
    </row>
    <row r="376" spans="1:5" x14ac:dyDescent="0.2">
      <c r="A376">
        <f>VLOOKUP(B376,productos!A$2:B$134,2,FALSE)</f>
        <v>54</v>
      </c>
      <c r="B376" t="s">
        <v>887</v>
      </c>
      <c r="C376">
        <f>VLOOKUP(D376,Ingredientes!A$2:B$192,2,FALSE)</f>
        <v>16</v>
      </c>
      <c r="D376" s="2" t="s">
        <v>24</v>
      </c>
      <c r="E376" s="2">
        <v>100</v>
      </c>
    </row>
    <row r="377" spans="1:5" x14ac:dyDescent="0.2">
      <c r="A377">
        <f>VLOOKUP(B377,productos!A$2:B$134,2,FALSE)</f>
        <v>54</v>
      </c>
      <c r="B377" t="s">
        <v>887</v>
      </c>
      <c r="C377">
        <f>VLOOKUP(D377,Ingredientes!A$2:B$192,2,FALSE)</f>
        <v>133</v>
      </c>
      <c r="D377" s="2" t="s">
        <v>149</v>
      </c>
      <c r="E377" s="2">
        <v>20</v>
      </c>
    </row>
    <row r="378" spans="1:5" x14ac:dyDescent="0.2">
      <c r="A378">
        <f>VLOOKUP(B378,productos!A$2:B$134,2,FALSE)</f>
        <v>54</v>
      </c>
      <c r="B378" t="s">
        <v>887</v>
      </c>
      <c r="C378">
        <f>VLOOKUP(D378,Ingredientes!A$2:B$192,2,FALSE)</f>
        <v>86</v>
      </c>
      <c r="D378" s="2" t="s">
        <v>98</v>
      </c>
      <c r="E378" s="2">
        <v>5</v>
      </c>
    </row>
    <row r="379" spans="1:5" x14ac:dyDescent="0.2">
      <c r="A379">
        <f>VLOOKUP(B379,productos!A$2:B$134,2,FALSE)</f>
        <v>54</v>
      </c>
      <c r="B379" t="s">
        <v>887</v>
      </c>
      <c r="C379">
        <f>VLOOKUP(D379,Ingredientes!A$2:B$192,2,FALSE)</f>
        <v>105</v>
      </c>
      <c r="D379" s="2" t="s">
        <v>119</v>
      </c>
      <c r="E379" s="2">
        <v>1</v>
      </c>
    </row>
    <row r="380" spans="1:5" x14ac:dyDescent="0.2">
      <c r="A380">
        <f>VLOOKUP(B380,productos!A$2:B$134,2,FALSE)</f>
        <v>54</v>
      </c>
      <c r="B380" t="s">
        <v>887</v>
      </c>
      <c r="C380">
        <f>VLOOKUP(D380,Ingredientes!A$2:B$192,2,FALSE)</f>
        <v>100</v>
      </c>
      <c r="D380" s="2" t="s">
        <v>114</v>
      </c>
      <c r="E380" s="2">
        <v>200</v>
      </c>
    </row>
    <row r="381" spans="1:5" x14ac:dyDescent="0.2">
      <c r="A381">
        <f>VLOOKUP(B381,productos!A$2:B$134,2,FALSE)</f>
        <v>54</v>
      </c>
      <c r="B381" t="s">
        <v>887</v>
      </c>
      <c r="C381">
        <f>VLOOKUP(D381,Ingredientes!A$2:B$192,2,FALSE)</f>
        <v>116</v>
      </c>
      <c r="D381" s="2" t="s">
        <v>131</v>
      </c>
      <c r="E381" s="2">
        <v>50</v>
      </c>
    </row>
    <row r="382" spans="1:5" x14ac:dyDescent="0.2">
      <c r="A382">
        <f>VLOOKUP(B382,productos!A$2:B$134,2,FALSE)</f>
        <v>54</v>
      </c>
      <c r="B382" t="s">
        <v>887</v>
      </c>
      <c r="C382">
        <f>VLOOKUP(D382,Ingredientes!A$2:B$192,2,FALSE)</f>
        <v>43</v>
      </c>
      <c r="D382" s="2" t="s">
        <v>53</v>
      </c>
      <c r="E382" s="2">
        <v>8</v>
      </c>
    </row>
    <row r="383" spans="1:5" x14ac:dyDescent="0.2">
      <c r="A383">
        <f>VLOOKUP(B383,productos!A$2:B$134,2,FALSE)</f>
        <v>54</v>
      </c>
      <c r="B383" t="s">
        <v>887</v>
      </c>
      <c r="C383">
        <f>VLOOKUP(D383,Ingredientes!A$2:B$192,2,FALSE)</f>
        <v>159</v>
      </c>
      <c r="D383" s="2" t="s">
        <v>178</v>
      </c>
      <c r="E383" s="2">
        <v>3</v>
      </c>
    </row>
    <row r="384" spans="1:5" x14ac:dyDescent="0.2">
      <c r="A384">
        <f>VLOOKUP(B384,productos!A$2:B$134,2,FALSE)</f>
        <v>54</v>
      </c>
      <c r="B384" t="s">
        <v>887</v>
      </c>
      <c r="C384">
        <f>VLOOKUP(D384,Ingredientes!A$2:B$192,2,FALSE)</f>
        <v>113</v>
      </c>
      <c r="D384" s="2" t="s">
        <v>128</v>
      </c>
      <c r="E384" s="2">
        <v>100</v>
      </c>
    </row>
    <row r="385" spans="1:5" x14ac:dyDescent="0.2">
      <c r="A385">
        <f>VLOOKUP(B385,productos!A$2:B$134,2,FALSE)</f>
        <v>54</v>
      </c>
      <c r="B385" t="s">
        <v>887</v>
      </c>
      <c r="C385">
        <f>VLOOKUP(D385,Ingredientes!A$2:B$192,2,FALSE)</f>
        <v>82</v>
      </c>
      <c r="D385" s="2" t="s">
        <v>94</v>
      </c>
      <c r="E385" s="2">
        <v>319</v>
      </c>
    </row>
    <row r="386" spans="1:5" x14ac:dyDescent="0.2">
      <c r="A386">
        <f>VLOOKUP(B386,productos!A$2:B$134,2,FALSE)</f>
        <v>54</v>
      </c>
      <c r="B386" t="s">
        <v>887</v>
      </c>
      <c r="C386">
        <f>VLOOKUP(D386,Ingredientes!A$2:B$192,2,FALSE)</f>
        <v>10</v>
      </c>
      <c r="D386" s="2" t="s">
        <v>18</v>
      </c>
      <c r="E386" s="2">
        <v>435</v>
      </c>
    </row>
    <row r="387" spans="1:5" x14ac:dyDescent="0.2">
      <c r="A387">
        <f>VLOOKUP(B387,productos!A$2:B$134,2,FALSE)</f>
        <v>55</v>
      </c>
      <c r="B387" t="s">
        <v>888</v>
      </c>
      <c r="C387">
        <f>VLOOKUP(D387,Ingredientes!A$2:B$192,2,FALSE)</f>
        <v>189</v>
      </c>
      <c r="D387" s="2" t="s">
        <v>208</v>
      </c>
      <c r="E387" s="2">
        <v>1</v>
      </c>
    </row>
    <row r="388" spans="1:5" x14ac:dyDescent="0.2">
      <c r="A388">
        <f>VLOOKUP(B388,productos!A$2:B$134,2,FALSE)</f>
        <v>55</v>
      </c>
      <c r="B388" t="s">
        <v>888</v>
      </c>
      <c r="C388">
        <f>VLOOKUP(D388,Ingredientes!A$2:B$192,2,FALSE)</f>
        <v>82</v>
      </c>
      <c r="D388" s="2" t="s">
        <v>94</v>
      </c>
      <c r="E388" s="2">
        <v>400</v>
      </c>
    </row>
    <row r="389" spans="1:5" x14ac:dyDescent="0.2">
      <c r="A389">
        <f>VLOOKUP(B389,productos!A$2:B$134,2,FALSE)</f>
        <v>55</v>
      </c>
      <c r="B389" t="s">
        <v>888</v>
      </c>
      <c r="C389">
        <f>VLOOKUP(D389,Ingredientes!A$2:B$192,2,FALSE)</f>
        <v>17</v>
      </c>
      <c r="D389" s="2" t="s">
        <v>25</v>
      </c>
      <c r="E389" s="2">
        <v>70</v>
      </c>
    </row>
    <row r="390" spans="1:5" x14ac:dyDescent="0.2">
      <c r="A390">
        <f>VLOOKUP(B390,productos!A$2:B$134,2,FALSE)</f>
        <v>56</v>
      </c>
      <c r="B390" t="s">
        <v>80</v>
      </c>
      <c r="C390">
        <f>VLOOKUP(D390,Ingredientes!A$2:B$192,2,FALSE)</f>
        <v>16</v>
      </c>
      <c r="D390" s="2" t="s">
        <v>24</v>
      </c>
      <c r="E390" s="2">
        <v>90</v>
      </c>
    </row>
    <row r="391" spans="1:5" x14ac:dyDescent="0.2">
      <c r="A391">
        <f>VLOOKUP(B391,productos!A$2:B$134,2,FALSE)</f>
        <v>56</v>
      </c>
      <c r="B391" t="s">
        <v>80</v>
      </c>
      <c r="C391">
        <f>VLOOKUP(D391,Ingredientes!A$2:B$192,2,FALSE)</f>
        <v>122</v>
      </c>
      <c r="D391" s="2" t="s">
        <v>137</v>
      </c>
      <c r="E391" s="2">
        <v>90</v>
      </c>
    </row>
    <row r="392" spans="1:5" x14ac:dyDescent="0.2">
      <c r="A392">
        <f>VLOOKUP(B392,productos!A$2:B$134,2,FALSE)</f>
        <v>56</v>
      </c>
      <c r="B392" t="s">
        <v>80</v>
      </c>
      <c r="C392">
        <f>VLOOKUP(D392,Ingredientes!A$2:B$192,2,FALSE)</f>
        <v>100</v>
      </c>
      <c r="D392" s="2" t="s">
        <v>114</v>
      </c>
      <c r="E392" s="2">
        <v>120</v>
      </c>
    </row>
    <row r="393" spans="1:5" x14ac:dyDescent="0.2">
      <c r="A393">
        <f>VLOOKUP(B393,productos!A$2:B$134,2,FALSE)</f>
        <v>57</v>
      </c>
      <c r="B393" t="s">
        <v>184</v>
      </c>
      <c r="C393">
        <f>VLOOKUP(D393,Ingredientes!A$2:B$192,2,FALSE)</f>
        <v>123</v>
      </c>
      <c r="D393" s="2" t="s">
        <v>138</v>
      </c>
      <c r="E393" s="2">
        <v>500</v>
      </c>
    </row>
    <row r="394" spans="1:5" x14ac:dyDescent="0.2">
      <c r="A394">
        <f>VLOOKUP(B394,productos!A$2:B$134,2,FALSE)</f>
        <v>57</v>
      </c>
      <c r="B394" t="s">
        <v>184</v>
      </c>
      <c r="C394">
        <f>VLOOKUP(D394,Ingredientes!A$2:B$192,2,FALSE)</f>
        <v>122</v>
      </c>
      <c r="D394" s="2" t="s">
        <v>137</v>
      </c>
      <c r="E394" s="2">
        <v>25</v>
      </c>
    </row>
    <row r="395" spans="1:5" x14ac:dyDescent="0.2">
      <c r="A395">
        <f>VLOOKUP(B395,productos!A$2:B$134,2,FALSE)</f>
        <v>57</v>
      </c>
      <c r="B395" t="s">
        <v>184</v>
      </c>
      <c r="C395">
        <f>VLOOKUP(D395,Ingredientes!A$2:B$192,2,FALSE)</f>
        <v>16</v>
      </c>
      <c r="D395" s="2" t="s">
        <v>24</v>
      </c>
      <c r="E395" s="2">
        <v>25</v>
      </c>
    </row>
    <row r="396" spans="1:5" x14ac:dyDescent="0.2">
      <c r="A396">
        <f>VLOOKUP(B396,productos!A$2:B$134,2,FALSE)</f>
        <v>58</v>
      </c>
      <c r="B396" t="s">
        <v>889</v>
      </c>
      <c r="C396">
        <f>VLOOKUP(D396,Ingredientes!A$2:B$192,2,FALSE)</f>
        <v>100</v>
      </c>
      <c r="D396" s="2" t="s">
        <v>114</v>
      </c>
      <c r="E396" s="2">
        <v>165</v>
      </c>
    </row>
    <row r="397" spans="1:5" x14ac:dyDescent="0.2">
      <c r="A397">
        <f>VLOOKUP(B397,productos!A$2:B$134,2,FALSE)</f>
        <v>58</v>
      </c>
      <c r="B397" t="s">
        <v>889</v>
      </c>
      <c r="C397">
        <f>VLOOKUP(D397,Ingredientes!A$2:B$192,2,FALSE)</f>
        <v>122</v>
      </c>
      <c r="D397" s="2" t="s">
        <v>137</v>
      </c>
      <c r="E397" s="2">
        <v>100</v>
      </c>
    </row>
    <row r="398" spans="1:5" x14ac:dyDescent="0.2">
      <c r="A398">
        <f>VLOOKUP(B398,productos!A$2:B$134,2,FALSE)</f>
        <v>58</v>
      </c>
      <c r="B398" t="s">
        <v>889</v>
      </c>
      <c r="C398">
        <f>VLOOKUP(D398,Ingredientes!A$2:B$192,2,FALSE)</f>
        <v>105</v>
      </c>
      <c r="D398" s="2" t="s">
        <v>119</v>
      </c>
      <c r="E398" s="2">
        <v>1</v>
      </c>
    </row>
    <row r="399" spans="1:5" x14ac:dyDescent="0.2">
      <c r="A399">
        <f>VLOOKUP(B399,productos!A$2:B$134,2,FALSE)</f>
        <v>58</v>
      </c>
      <c r="B399" t="s">
        <v>889</v>
      </c>
      <c r="C399">
        <f>VLOOKUP(D399,Ingredientes!A$2:B$192,2,FALSE)</f>
        <v>86</v>
      </c>
      <c r="D399" s="2" t="s">
        <v>98</v>
      </c>
      <c r="E399" s="2">
        <v>5</v>
      </c>
    </row>
    <row r="400" spans="1:5" x14ac:dyDescent="0.2">
      <c r="A400">
        <f>VLOOKUP(B400,productos!A$2:B$134,2,FALSE)</f>
        <v>58</v>
      </c>
      <c r="B400" t="s">
        <v>889</v>
      </c>
      <c r="C400">
        <f>VLOOKUP(D400,Ingredientes!A$2:B$192,2,FALSE)</f>
        <v>17</v>
      </c>
      <c r="D400" s="2" t="s">
        <v>25</v>
      </c>
      <c r="E400" s="2">
        <v>100</v>
      </c>
    </row>
    <row r="401" spans="1:5" x14ac:dyDescent="0.2">
      <c r="A401">
        <f>VLOOKUP(B401,productos!A$2:B$134,2,FALSE)</f>
        <v>58</v>
      </c>
      <c r="B401" t="s">
        <v>889</v>
      </c>
      <c r="C401">
        <f>VLOOKUP(D401,Ingredientes!A$2:B$192,2,FALSE)</f>
        <v>173</v>
      </c>
      <c r="D401" s="2" t="s">
        <v>192</v>
      </c>
      <c r="E401" s="2">
        <v>2</v>
      </c>
    </row>
    <row r="402" spans="1:5" x14ac:dyDescent="0.2">
      <c r="A402">
        <f>VLOOKUP(B402,productos!A$2:B$134,2,FALSE)</f>
        <v>58</v>
      </c>
      <c r="B402" t="s">
        <v>889</v>
      </c>
      <c r="C402">
        <f>VLOOKUP(D402,Ingredientes!A$2:B$192,2,FALSE)</f>
        <v>132</v>
      </c>
      <c r="D402" s="2" t="s">
        <v>148</v>
      </c>
      <c r="E402" s="2">
        <v>75</v>
      </c>
    </row>
    <row r="403" spans="1:5" x14ac:dyDescent="0.2">
      <c r="A403">
        <f>VLOOKUP(B403,productos!A$2:B$134,2,FALSE)</f>
        <v>59</v>
      </c>
      <c r="B403" t="s">
        <v>82</v>
      </c>
      <c r="C403">
        <f>VLOOKUP(D403,Ingredientes!A$2:B$192,2,FALSE)</f>
        <v>70</v>
      </c>
      <c r="D403" s="2" t="s">
        <v>82</v>
      </c>
      <c r="E403" s="2">
        <v>1</v>
      </c>
    </row>
    <row r="404" spans="1:5" x14ac:dyDescent="0.2">
      <c r="A404">
        <f>VLOOKUP(B404,productos!A$2:B$134,2,FALSE)</f>
        <v>59</v>
      </c>
      <c r="B404" t="s">
        <v>82</v>
      </c>
      <c r="C404">
        <f>VLOOKUP(D404,Ingredientes!A$2:B$192,2,FALSE)</f>
        <v>10</v>
      </c>
      <c r="D404" s="2" t="s">
        <v>18</v>
      </c>
      <c r="E404" s="2">
        <v>10</v>
      </c>
    </row>
    <row r="405" spans="1:5" x14ac:dyDescent="0.2">
      <c r="A405">
        <f>VLOOKUP(B405,productos!A$2:B$134,2,FALSE)</f>
        <v>59</v>
      </c>
      <c r="B405" t="s">
        <v>82</v>
      </c>
      <c r="C405">
        <f>VLOOKUP(D405,Ingredientes!A$2:B$192,2,FALSE)</f>
        <v>82</v>
      </c>
      <c r="D405" s="2" t="s">
        <v>94</v>
      </c>
      <c r="E405" s="2">
        <v>16</v>
      </c>
    </row>
    <row r="406" spans="1:5" x14ac:dyDescent="0.2">
      <c r="A406">
        <f>VLOOKUP(B406,productos!A$2:B$134,2,FALSE)</f>
        <v>60</v>
      </c>
      <c r="B406" t="s">
        <v>228</v>
      </c>
      <c r="C406">
        <f>VLOOKUP(D406,Ingredientes!A$2:B$192,2,FALSE)</f>
        <v>100</v>
      </c>
      <c r="D406" s="2" t="s">
        <v>114</v>
      </c>
      <c r="E406" s="2">
        <v>120</v>
      </c>
    </row>
    <row r="407" spans="1:5" x14ac:dyDescent="0.2">
      <c r="A407">
        <f>VLOOKUP(B407,productos!A$2:B$134,2,FALSE)</f>
        <v>60</v>
      </c>
      <c r="B407" t="s">
        <v>228</v>
      </c>
      <c r="C407">
        <f>VLOOKUP(D407,Ingredientes!A$2:B$192,2,FALSE)</f>
        <v>16</v>
      </c>
      <c r="D407" s="2" t="s">
        <v>24</v>
      </c>
      <c r="E407" s="2">
        <v>70</v>
      </c>
    </row>
    <row r="408" spans="1:5" x14ac:dyDescent="0.2">
      <c r="A408">
        <f>VLOOKUP(B408,productos!A$2:B$134,2,FALSE)</f>
        <v>60</v>
      </c>
      <c r="B408" t="s">
        <v>228</v>
      </c>
      <c r="C408">
        <f>VLOOKUP(D408,Ingredientes!A$2:B$192,2,FALSE)</f>
        <v>105</v>
      </c>
      <c r="D408" s="2" t="s">
        <v>119</v>
      </c>
      <c r="E408" s="2">
        <v>1</v>
      </c>
    </row>
    <row r="409" spans="1:5" x14ac:dyDescent="0.2">
      <c r="A409">
        <f>VLOOKUP(B409,productos!A$2:B$134,2,FALSE)</f>
        <v>60</v>
      </c>
      <c r="B409" t="s">
        <v>228</v>
      </c>
      <c r="C409">
        <f>VLOOKUP(D409,Ingredientes!A$2:B$192,2,FALSE)</f>
        <v>173</v>
      </c>
      <c r="D409" s="2" t="s">
        <v>192</v>
      </c>
      <c r="E409" s="2">
        <v>2</v>
      </c>
    </row>
    <row r="410" spans="1:5" x14ac:dyDescent="0.2">
      <c r="A410">
        <f>VLOOKUP(B410,productos!A$2:B$134,2,FALSE)</f>
        <v>60</v>
      </c>
      <c r="B410" t="s">
        <v>228</v>
      </c>
      <c r="C410">
        <f>VLOOKUP(D410,Ingredientes!A$2:B$192,2,FALSE)</f>
        <v>108</v>
      </c>
      <c r="D410" s="2" t="s">
        <v>122</v>
      </c>
      <c r="E410" s="2">
        <v>90</v>
      </c>
    </row>
    <row r="411" spans="1:5" x14ac:dyDescent="0.2">
      <c r="A411">
        <f>VLOOKUP(B411,productos!A$2:B$134,2,FALSE)</f>
        <v>60</v>
      </c>
      <c r="B411" t="s">
        <v>228</v>
      </c>
      <c r="C411">
        <f>VLOOKUP(D411,Ingredientes!A$2:B$192,2,FALSE)</f>
        <v>86</v>
      </c>
      <c r="D411" s="2" t="s">
        <v>98</v>
      </c>
      <c r="E411" s="2">
        <v>5</v>
      </c>
    </row>
    <row r="412" spans="1:5" x14ac:dyDescent="0.2">
      <c r="A412">
        <f>VLOOKUP(B412,productos!A$2:B$134,2,FALSE)</f>
        <v>60</v>
      </c>
      <c r="B412" t="s">
        <v>228</v>
      </c>
      <c r="C412">
        <f>VLOOKUP(D412,Ingredientes!A$2:B$192,2,FALSE)</f>
        <v>1</v>
      </c>
      <c r="D412" s="2" t="s">
        <v>4</v>
      </c>
      <c r="E412" s="2">
        <v>40</v>
      </c>
    </row>
    <row r="413" spans="1:5" x14ac:dyDescent="0.2">
      <c r="A413">
        <f>VLOOKUP(B413,productos!A$2:B$134,2,FALSE)</f>
        <v>60</v>
      </c>
      <c r="B413" t="s">
        <v>228</v>
      </c>
      <c r="C413">
        <f>VLOOKUP(D413,Ingredientes!A$2:B$192,2,FALSE)</f>
        <v>10</v>
      </c>
      <c r="D413" s="2" t="s">
        <v>18</v>
      </c>
      <c r="E413" s="2">
        <v>360</v>
      </c>
    </row>
    <row r="414" spans="1:5" x14ac:dyDescent="0.2">
      <c r="A414">
        <f>VLOOKUP(B414,productos!A$2:B$134,2,FALSE)</f>
        <v>61</v>
      </c>
      <c r="B414" t="s">
        <v>230</v>
      </c>
      <c r="C414">
        <f>VLOOKUP(D414,Ingredientes!A$2:B$192,2,FALSE)</f>
        <v>17</v>
      </c>
      <c r="D414" s="2" t="s">
        <v>25</v>
      </c>
      <c r="E414" s="2">
        <v>250</v>
      </c>
    </row>
    <row r="415" spans="1:5" x14ac:dyDescent="0.2">
      <c r="A415">
        <f>VLOOKUP(B415,productos!A$2:B$134,2,FALSE)</f>
        <v>61</v>
      </c>
      <c r="B415" t="s">
        <v>230</v>
      </c>
      <c r="C415">
        <f>VLOOKUP(D415,Ingredientes!A$2:B$192,2,FALSE)</f>
        <v>102</v>
      </c>
      <c r="D415" s="2" t="s">
        <v>116</v>
      </c>
      <c r="E415" s="2">
        <v>250</v>
      </c>
    </row>
    <row r="416" spans="1:5" x14ac:dyDescent="0.2">
      <c r="A416">
        <f>VLOOKUP(B416,productos!A$2:B$134,2,FALSE)</f>
        <v>61</v>
      </c>
      <c r="B416" t="s">
        <v>230</v>
      </c>
      <c r="C416">
        <f>VLOOKUP(D416,Ingredientes!A$2:B$192,2,FALSE)</f>
        <v>105</v>
      </c>
      <c r="D416" s="2" t="s">
        <v>119</v>
      </c>
      <c r="E416" s="2">
        <v>6</v>
      </c>
    </row>
    <row r="417" spans="1:5" x14ac:dyDescent="0.2">
      <c r="A417">
        <f>VLOOKUP(B417,productos!A$2:B$134,2,FALSE)</f>
        <v>61</v>
      </c>
      <c r="B417" t="s">
        <v>230</v>
      </c>
      <c r="C417">
        <f>VLOOKUP(D417,Ingredientes!A$2:B$192,2,FALSE)</f>
        <v>17</v>
      </c>
      <c r="D417" s="2" t="s">
        <v>25</v>
      </c>
      <c r="E417" s="2">
        <v>250</v>
      </c>
    </row>
    <row r="418" spans="1:5" x14ac:dyDescent="0.2">
      <c r="A418">
        <f>VLOOKUP(B418,productos!A$2:B$134,2,FALSE)</f>
        <v>61</v>
      </c>
      <c r="B418" t="s">
        <v>230</v>
      </c>
      <c r="C418">
        <f>VLOOKUP(D418,Ingredientes!A$2:B$192,2,FALSE)</f>
        <v>82</v>
      </c>
      <c r="D418" s="2" t="s">
        <v>94</v>
      </c>
      <c r="E418" s="2">
        <v>1200</v>
      </c>
    </row>
    <row r="419" spans="1:5" x14ac:dyDescent="0.2">
      <c r="A419">
        <f>VLOOKUP(B419,productos!A$2:B$134,2,FALSE)</f>
        <v>62</v>
      </c>
      <c r="B419" t="s">
        <v>222</v>
      </c>
      <c r="C419">
        <f>VLOOKUP(D419,Ingredientes!A$2:B$192,2,FALSE)</f>
        <v>100</v>
      </c>
      <c r="D419" s="2" t="s">
        <v>114</v>
      </c>
      <c r="E419" s="2">
        <v>250</v>
      </c>
    </row>
    <row r="420" spans="1:5" x14ac:dyDescent="0.2">
      <c r="A420">
        <f>VLOOKUP(B420,productos!A$2:B$134,2,FALSE)</f>
        <v>62</v>
      </c>
      <c r="B420" t="s">
        <v>222</v>
      </c>
      <c r="C420">
        <f>VLOOKUP(D420,Ingredientes!A$2:B$192,2,FALSE)</f>
        <v>122</v>
      </c>
      <c r="D420" s="2" t="s">
        <v>137</v>
      </c>
      <c r="E420" s="2">
        <v>150</v>
      </c>
    </row>
    <row r="421" spans="1:5" x14ac:dyDescent="0.2">
      <c r="A421">
        <f>VLOOKUP(B421,productos!A$2:B$134,2,FALSE)</f>
        <v>62</v>
      </c>
      <c r="B421" t="s">
        <v>222</v>
      </c>
      <c r="C421">
        <f>VLOOKUP(D421,Ingredientes!A$2:B$192,2,FALSE)</f>
        <v>17</v>
      </c>
      <c r="D421" s="2" t="s">
        <v>25</v>
      </c>
      <c r="E421" s="2">
        <v>100</v>
      </c>
    </row>
    <row r="422" spans="1:5" x14ac:dyDescent="0.2">
      <c r="A422">
        <f>VLOOKUP(B422,productos!A$2:B$134,2,FALSE)</f>
        <v>62</v>
      </c>
      <c r="B422" t="s">
        <v>222</v>
      </c>
      <c r="C422">
        <f>VLOOKUP(D422,Ingredientes!A$2:B$192,2,FALSE)</f>
        <v>105</v>
      </c>
      <c r="D422" s="2" t="s">
        <v>119</v>
      </c>
      <c r="E422" s="2">
        <v>1</v>
      </c>
    </row>
    <row r="423" spans="1:5" x14ac:dyDescent="0.2">
      <c r="A423">
        <f>VLOOKUP(B423,productos!A$2:B$134,2,FALSE)</f>
        <v>62</v>
      </c>
      <c r="B423" t="s">
        <v>222</v>
      </c>
      <c r="C423">
        <f>VLOOKUP(D423,Ingredientes!A$2:B$192,2,FALSE)</f>
        <v>21</v>
      </c>
      <c r="D423" s="2" t="s">
        <v>29</v>
      </c>
      <c r="E423" s="2">
        <v>510</v>
      </c>
    </row>
    <row r="424" spans="1:5" x14ac:dyDescent="0.2">
      <c r="A424">
        <f>VLOOKUP(B424,productos!A$2:B$134,2,FALSE)</f>
        <v>63</v>
      </c>
      <c r="B424" t="s">
        <v>890</v>
      </c>
      <c r="C424">
        <f>VLOOKUP(D424,Ingredientes!A$2:B$192,2,FALSE)</f>
        <v>100</v>
      </c>
      <c r="D424" s="2" t="s">
        <v>114</v>
      </c>
      <c r="E424" s="2">
        <v>250</v>
      </c>
    </row>
    <row r="425" spans="1:5" x14ac:dyDescent="0.2">
      <c r="A425">
        <f>VLOOKUP(B425,productos!A$2:B$134,2,FALSE)</f>
        <v>63</v>
      </c>
      <c r="B425" t="s">
        <v>890</v>
      </c>
      <c r="C425">
        <f>VLOOKUP(D425,Ingredientes!A$2:B$192,2,FALSE)</f>
        <v>122</v>
      </c>
      <c r="D425" s="2" t="s">
        <v>137</v>
      </c>
      <c r="E425" s="2">
        <v>150</v>
      </c>
    </row>
    <row r="426" spans="1:5" x14ac:dyDescent="0.2">
      <c r="A426">
        <f>VLOOKUP(B426,productos!A$2:B$134,2,FALSE)</f>
        <v>63</v>
      </c>
      <c r="B426" t="s">
        <v>890</v>
      </c>
      <c r="C426">
        <f>VLOOKUP(D426,Ingredientes!A$2:B$192,2,FALSE)</f>
        <v>17</v>
      </c>
      <c r="D426" s="2" t="s">
        <v>25</v>
      </c>
      <c r="E426" s="2">
        <v>100</v>
      </c>
    </row>
    <row r="427" spans="1:5" x14ac:dyDescent="0.2">
      <c r="A427">
        <f>VLOOKUP(B427,productos!A$2:B$134,2,FALSE)</f>
        <v>63</v>
      </c>
      <c r="B427" t="s">
        <v>890</v>
      </c>
      <c r="C427">
        <f>VLOOKUP(D427,Ingredientes!A$2:B$192,2,FALSE)</f>
        <v>105</v>
      </c>
      <c r="D427" s="2" t="s">
        <v>119</v>
      </c>
      <c r="E427" s="2">
        <v>1</v>
      </c>
    </row>
    <row r="428" spans="1:5" x14ac:dyDescent="0.2">
      <c r="A428">
        <f>VLOOKUP(B428,productos!A$2:B$134,2,FALSE)</f>
        <v>63</v>
      </c>
      <c r="B428" t="s">
        <v>890</v>
      </c>
      <c r="C428">
        <f>VLOOKUP(D428,Ingredientes!A$2:B$192,2,FALSE)</f>
        <v>82</v>
      </c>
      <c r="D428" s="2" t="s">
        <v>94</v>
      </c>
      <c r="E428" s="2">
        <v>1500</v>
      </c>
    </row>
    <row r="429" spans="1:5" x14ac:dyDescent="0.2">
      <c r="A429">
        <f>VLOOKUP(B429,productos!A$2:B$134,2,FALSE)</f>
        <v>64</v>
      </c>
      <c r="B429" t="s">
        <v>891</v>
      </c>
      <c r="C429">
        <f>VLOOKUP(D429,Ingredientes!A$2:B$192,2,FALSE)</f>
        <v>122</v>
      </c>
      <c r="D429" s="2" t="s">
        <v>137</v>
      </c>
      <c r="E429" s="2">
        <v>100</v>
      </c>
    </row>
    <row r="430" spans="1:5" x14ac:dyDescent="0.2">
      <c r="A430">
        <f>VLOOKUP(B430,productos!A$2:B$134,2,FALSE)</f>
        <v>64</v>
      </c>
      <c r="B430" t="s">
        <v>891</v>
      </c>
      <c r="C430">
        <f>VLOOKUP(D430,Ingredientes!A$2:B$192,2,FALSE)</f>
        <v>18</v>
      </c>
      <c r="D430" s="2" t="s">
        <v>26</v>
      </c>
      <c r="E430" s="2">
        <v>100</v>
      </c>
    </row>
    <row r="431" spans="1:5" x14ac:dyDescent="0.2">
      <c r="A431">
        <f>VLOOKUP(B431,productos!A$2:B$134,2,FALSE)</f>
        <v>64</v>
      </c>
      <c r="B431" t="s">
        <v>891</v>
      </c>
      <c r="C431">
        <f>VLOOKUP(D431,Ingredientes!A$2:B$192,2,FALSE)</f>
        <v>105</v>
      </c>
      <c r="D431" s="2" t="s">
        <v>119</v>
      </c>
      <c r="E431" s="2">
        <v>2</v>
      </c>
    </row>
    <row r="432" spans="1:5" x14ac:dyDescent="0.2">
      <c r="A432">
        <f>VLOOKUP(B432,productos!A$2:B$134,2,FALSE)</f>
        <v>64</v>
      </c>
      <c r="B432" t="s">
        <v>891</v>
      </c>
      <c r="C432">
        <f>VLOOKUP(D432,Ingredientes!A$2:B$192,2,FALSE)</f>
        <v>100</v>
      </c>
      <c r="D432" s="2" t="s">
        <v>114</v>
      </c>
      <c r="E432" s="2">
        <v>100</v>
      </c>
    </row>
    <row r="433" spans="1:5" x14ac:dyDescent="0.2">
      <c r="A433">
        <f>VLOOKUP(B433,productos!A$2:B$134,2,FALSE)</f>
        <v>64</v>
      </c>
      <c r="B433" t="s">
        <v>891</v>
      </c>
      <c r="C433">
        <f>VLOOKUP(D433,Ingredientes!A$2:B$192,2,FALSE)</f>
        <v>159</v>
      </c>
      <c r="D433" s="2" t="s">
        <v>178</v>
      </c>
      <c r="E433" s="2">
        <v>15</v>
      </c>
    </row>
    <row r="434" spans="1:5" x14ac:dyDescent="0.2">
      <c r="A434">
        <f>VLOOKUP(B434,productos!A$2:B$134,2,FALSE)</f>
        <v>64</v>
      </c>
      <c r="B434" t="s">
        <v>891</v>
      </c>
      <c r="C434">
        <f>VLOOKUP(D434,Ingredientes!A$2:B$192,2,FALSE)</f>
        <v>113</v>
      </c>
      <c r="D434" s="2" t="s">
        <v>128</v>
      </c>
      <c r="E434" s="2">
        <v>200</v>
      </c>
    </row>
    <row r="435" spans="1:5" x14ac:dyDescent="0.2">
      <c r="A435">
        <f>VLOOKUP(B435,productos!A$2:B$134,2,FALSE)</f>
        <v>64</v>
      </c>
      <c r="B435" t="s">
        <v>891</v>
      </c>
      <c r="C435">
        <f>VLOOKUP(D435,Ingredientes!A$2:B$192,2,FALSE)</f>
        <v>172</v>
      </c>
      <c r="D435" s="2" t="s">
        <v>191</v>
      </c>
      <c r="E435" s="2">
        <v>20</v>
      </c>
    </row>
    <row r="436" spans="1:5" x14ac:dyDescent="0.2">
      <c r="A436">
        <f>VLOOKUP(B436,productos!A$2:B$134,2,FALSE)</f>
        <v>64</v>
      </c>
      <c r="B436" t="s">
        <v>891</v>
      </c>
      <c r="C436">
        <f>VLOOKUP(D436,Ingredientes!A$2:B$192,2,FALSE)</f>
        <v>146</v>
      </c>
      <c r="D436" s="2" t="s">
        <v>163</v>
      </c>
      <c r="E436" s="2">
        <v>100</v>
      </c>
    </row>
    <row r="437" spans="1:5" x14ac:dyDescent="0.2">
      <c r="A437">
        <f>VLOOKUP(B437,productos!A$2:B$134,2,FALSE)</f>
        <v>64</v>
      </c>
      <c r="B437" t="s">
        <v>891</v>
      </c>
      <c r="C437">
        <f>VLOOKUP(D437,Ingredientes!A$2:B$192,2,FALSE)</f>
        <v>134</v>
      </c>
      <c r="D437" s="2" t="s">
        <v>150</v>
      </c>
      <c r="E437" s="2">
        <v>100</v>
      </c>
    </row>
    <row r="438" spans="1:5" x14ac:dyDescent="0.2">
      <c r="A438">
        <f>VLOOKUP(B438,productos!A$2:B$134,2,FALSE)</f>
        <v>64</v>
      </c>
      <c r="B438" t="s">
        <v>891</v>
      </c>
      <c r="C438">
        <f>VLOOKUP(D438,Ingredientes!A$2:B$192,2,FALSE)</f>
        <v>46</v>
      </c>
      <c r="D438" s="2" t="s">
        <v>57</v>
      </c>
      <c r="E438" s="2">
        <v>6</v>
      </c>
    </row>
    <row r="439" spans="1:5" x14ac:dyDescent="0.2">
      <c r="A439">
        <f>VLOOKUP(B439,productos!A$2:B$134,2,FALSE)</f>
        <v>65</v>
      </c>
      <c r="B439" t="s">
        <v>221</v>
      </c>
      <c r="C439">
        <f>VLOOKUP(D439,Ingredientes!A$2:B$192,2,FALSE)</f>
        <v>122</v>
      </c>
      <c r="D439" s="2" t="s">
        <v>137</v>
      </c>
      <c r="E439" s="2">
        <v>100</v>
      </c>
    </row>
    <row r="440" spans="1:5" x14ac:dyDescent="0.2">
      <c r="A440">
        <f>VLOOKUP(B440,productos!A$2:B$134,2,FALSE)</f>
        <v>65</v>
      </c>
      <c r="B440" t="s">
        <v>221</v>
      </c>
      <c r="C440">
        <f>VLOOKUP(D440,Ingredientes!A$2:B$192,2,FALSE)</f>
        <v>17</v>
      </c>
      <c r="D440" s="2" t="s">
        <v>25</v>
      </c>
      <c r="E440" s="2">
        <v>100</v>
      </c>
    </row>
    <row r="441" spans="1:5" x14ac:dyDescent="0.2">
      <c r="A441">
        <f>VLOOKUP(B441,productos!A$2:B$134,2,FALSE)</f>
        <v>65</v>
      </c>
      <c r="B441" t="s">
        <v>221</v>
      </c>
      <c r="C441">
        <f>VLOOKUP(D441,Ingredientes!A$2:B$192,2,FALSE)</f>
        <v>105</v>
      </c>
      <c r="D441" s="2" t="s">
        <v>119</v>
      </c>
      <c r="E441" s="2">
        <v>1</v>
      </c>
    </row>
    <row r="442" spans="1:5" x14ac:dyDescent="0.2">
      <c r="A442">
        <f>VLOOKUP(B442,productos!A$2:B$134,2,FALSE)</f>
        <v>65</v>
      </c>
      <c r="B442" t="s">
        <v>221</v>
      </c>
      <c r="C442">
        <f>VLOOKUP(D442,Ingredientes!A$2:B$192,2,FALSE)</f>
        <v>86</v>
      </c>
      <c r="D442" s="2" t="s">
        <v>98</v>
      </c>
      <c r="E442" s="2">
        <v>10</v>
      </c>
    </row>
    <row r="443" spans="1:5" x14ac:dyDescent="0.2">
      <c r="A443">
        <f>VLOOKUP(B443,productos!A$2:B$134,2,FALSE)</f>
        <v>65</v>
      </c>
      <c r="B443" t="s">
        <v>221</v>
      </c>
      <c r="C443">
        <f>VLOOKUP(D443,Ingredientes!A$2:B$192,2,FALSE)</f>
        <v>100</v>
      </c>
      <c r="D443" s="2" t="s">
        <v>114</v>
      </c>
      <c r="E443" s="2">
        <v>150</v>
      </c>
    </row>
    <row r="444" spans="1:5" x14ac:dyDescent="0.2">
      <c r="A444">
        <f>VLOOKUP(B444,productos!A$2:B$134,2,FALSE)</f>
        <v>65</v>
      </c>
      <c r="B444" t="s">
        <v>221</v>
      </c>
      <c r="C444">
        <f>VLOOKUP(D444,Ingredientes!A$2:B$192,2,FALSE)</f>
        <v>82</v>
      </c>
      <c r="D444" s="2" t="s">
        <v>94</v>
      </c>
      <c r="E444" s="2">
        <v>1600</v>
      </c>
    </row>
    <row r="445" spans="1:5" x14ac:dyDescent="0.2">
      <c r="A445">
        <f>VLOOKUP(B445,productos!A$2:B$134,2,FALSE)</f>
        <v>65</v>
      </c>
      <c r="B445" t="s">
        <v>221</v>
      </c>
      <c r="C445">
        <f>VLOOKUP(D445,Ingredientes!A$2:B$192,2,FALSE)</f>
        <v>10</v>
      </c>
      <c r="D445" s="2" t="s">
        <v>18</v>
      </c>
      <c r="E445" s="2">
        <v>880</v>
      </c>
    </row>
    <row r="446" spans="1:5" x14ac:dyDescent="0.2">
      <c r="A446">
        <f>VLOOKUP(B446,productos!A$2:B$134,2,FALSE)</f>
        <v>66</v>
      </c>
      <c r="B446" t="s">
        <v>892</v>
      </c>
      <c r="C446">
        <f>VLOOKUP(D446,Ingredientes!A$2:B$192,2,FALSE)</f>
        <v>100</v>
      </c>
      <c r="D446" s="2" t="s">
        <v>114</v>
      </c>
      <c r="E446" s="2">
        <v>200</v>
      </c>
    </row>
    <row r="447" spans="1:5" x14ac:dyDescent="0.2">
      <c r="A447">
        <f>VLOOKUP(B447,productos!A$2:B$134,2,FALSE)</f>
        <v>66</v>
      </c>
      <c r="B447" t="s">
        <v>892</v>
      </c>
      <c r="C447">
        <f>VLOOKUP(D447,Ingredientes!A$2:B$192,2,FALSE)</f>
        <v>34</v>
      </c>
      <c r="D447" s="2" t="s">
        <v>42</v>
      </c>
      <c r="E447" s="2">
        <v>3</v>
      </c>
    </row>
    <row r="448" spans="1:5" x14ac:dyDescent="0.2">
      <c r="A448">
        <f>VLOOKUP(B448,productos!A$2:B$134,2,FALSE)</f>
        <v>66</v>
      </c>
      <c r="B448" t="s">
        <v>892</v>
      </c>
      <c r="C448">
        <f>VLOOKUP(D448,Ingredientes!A$2:B$192,2,FALSE)</f>
        <v>173</v>
      </c>
      <c r="D448" s="2" t="s">
        <v>192</v>
      </c>
      <c r="E448" s="2">
        <v>2</v>
      </c>
    </row>
    <row r="449" spans="1:5" x14ac:dyDescent="0.2">
      <c r="A449">
        <f>VLOOKUP(B449,productos!A$2:B$134,2,FALSE)</f>
        <v>66</v>
      </c>
      <c r="B449" t="s">
        <v>892</v>
      </c>
      <c r="C449">
        <f>VLOOKUP(D449,Ingredientes!A$2:B$192,2,FALSE)</f>
        <v>116</v>
      </c>
      <c r="D449" s="2" t="s">
        <v>131</v>
      </c>
      <c r="E449" s="2">
        <v>12</v>
      </c>
    </row>
    <row r="450" spans="1:5" x14ac:dyDescent="0.2">
      <c r="A450">
        <f>VLOOKUP(B450,productos!A$2:B$134,2,FALSE)</f>
        <v>66</v>
      </c>
      <c r="B450" t="s">
        <v>892</v>
      </c>
      <c r="C450">
        <f>VLOOKUP(D450,Ingredientes!A$2:B$192,2,FALSE)</f>
        <v>122</v>
      </c>
      <c r="D450" s="2" t="s">
        <v>137</v>
      </c>
      <c r="E450" s="2">
        <v>75</v>
      </c>
    </row>
    <row r="451" spans="1:5" x14ac:dyDescent="0.2">
      <c r="A451">
        <f>VLOOKUP(B451,productos!A$2:B$134,2,FALSE)</f>
        <v>66</v>
      </c>
      <c r="B451" t="s">
        <v>892</v>
      </c>
      <c r="C451">
        <f>VLOOKUP(D451,Ingredientes!A$2:B$192,2,FALSE)</f>
        <v>18</v>
      </c>
      <c r="D451" s="2" t="s">
        <v>26</v>
      </c>
      <c r="E451" s="2">
        <v>120</v>
      </c>
    </row>
    <row r="452" spans="1:5" x14ac:dyDescent="0.2">
      <c r="A452">
        <f>VLOOKUP(B452,productos!A$2:B$134,2,FALSE)</f>
        <v>66</v>
      </c>
      <c r="B452" t="s">
        <v>892</v>
      </c>
      <c r="C452">
        <f>VLOOKUP(D452,Ingredientes!A$2:B$192,2,FALSE)</f>
        <v>86</v>
      </c>
      <c r="D452" s="2" t="s">
        <v>98</v>
      </c>
      <c r="E452" s="2">
        <v>5</v>
      </c>
    </row>
    <row r="453" spans="1:5" x14ac:dyDescent="0.2">
      <c r="A453">
        <f>VLOOKUP(B453,productos!A$2:B$134,2,FALSE)</f>
        <v>66</v>
      </c>
      <c r="B453" t="s">
        <v>892</v>
      </c>
      <c r="C453">
        <f>VLOOKUP(D453,Ingredientes!A$2:B$192,2,FALSE)</f>
        <v>105</v>
      </c>
      <c r="D453" s="2" t="s">
        <v>119</v>
      </c>
      <c r="E453" s="2">
        <v>1</v>
      </c>
    </row>
    <row r="454" spans="1:5" x14ac:dyDescent="0.2">
      <c r="A454">
        <f>VLOOKUP(B454,productos!A$2:B$134,2,FALSE)</f>
        <v>66</v>
      </c>
      <c r="B454" t="s">
        <v>892</v>
      </c>
      <c r="C454">
        <f>VLOOKUP(D454,Ingredientes!A$2:B$192,2,FALSE)</f>
        <v>10</v>
      </c>
      <c r="D454" s="2" t="s">
        <v>18</v>
      </c>
      <c r="E454" s="2">
        <v>110</v>
      </c>
    </row>
    <row r="455" spans="1:5" x14ac:dyDescent="0.2">
      <c r="A455">
        <f>VLOOKUP(B455,productos!A$2:B$134,2,FALSE)</f>
        <v>66</v>
      </c>
      <c r="B455" t="s">
        <v>892</v>
      </c>
      <c r="C455">
        <f>VLOOKUP(D455,Ingredientes!A$2:B$192,2,FALSE)</f>
        <v>138</v>
      </c>
      <c r="D455" s="2" t="s">
        <v>154</v>
      </c>
      <c r="E455" s="2">
        <v>210</v>
      </c>
    </row>
    <row r="456" spans="1:5" x14ac:dyDescent="0.2">
      <c r="A456">
        <f>VLOOKUP(B456,productos!A$2:B$134,2,FALSE)</f>
        <v>67</v>
      </c>
      <c r="B456" t="s">
        <v>893</v>
      </c>
      <c r="C456">
        <f>VLOOKUP(D456,Ingredientes!A$2:B$192,2,FALSE)</f>
        <v>105</v>
      </c>
      <c r="D456" s="2" t="s">
        <v>119</v>
      </c>
      <c r="E456" s="2">
        <v>8</v>
      </c>
    </row>
    <row r="457" spans="1:5" x14ac:dyDescent="0.2">
      <c r="A457">
        <f>VLOOKUP(B457,productos!A$2:B$134,2,FALSE)</f>
        <v>67</v>
      </c>
      <c r="B457" t="s">
        <v>893</v>
      </c>
      <c r="C457">
        <f>VLOOKUP(D457,Ingredientes!A$2:B$192,2,FALSE)</f>
        <v>16</v>
      </c>
      <c r="D457" s="2" t="s">
        <v>24</v>
      </c>
      <c r="E457" s="2">
        <v>80</v>
      </c>
    </row>
    <row r="458" spans="1:5" x14ac:dyDescent="0.2">
      <c r="A458">
        <f>VLOOKUP(B458,productos!A$2:B$134,2,FALSE)</f>
        <v>67</v>
      </c>
      <c r="B458" t="s">
        <v>893</v>
      </c>
      <c r="C458">
        <f>VLOOKUP(D458,Ingredientes!A$2:B$192,2,FALSE)</f>
        <v>173</v>
      </c>
      <c r="D458" s="2" t="s">
        <v>192</v>
      </c>
      <c r="E458" s="2">
        <v>5</v>
      </c>
    </row>
    <row r="459" spans="1:5" x14ac:dyDescent="0.2">
      <c r="A459">
        <f>VLOOKUP(B459,productos!A$2:B$134,2,FALSE)</f>
        <v>67</v>
      </c>
      <c r="B459" t="s">
        <v>893</v>
      </c>
      <c r="C459">
        <f>VLOOKUP(D459,Ingredientes!A$2:B$192,2,FALSE)</f>
        <v>1</v>
      </c>
      <c r="D459" s="2" t="s">
        <v>4</v>
      </c>
      <c r="E459" s="2">
        <v>100</v>
      </c>
    </row>
    <row r="460" spans="1:5" x14ac:dyDescent="0.2">
      <c r="A460">
        <f>VLOOKUP(B460,productos!A$2:B$134,2,FALSE)</f>
        <v>67</v>
      </c>
      <c r="B460" t="s">
        <v>893</v>
      </c>
      <c r="C460">
        <f>VLOOKUP(D460,Ingredientes!A$2:B$192,2,FALSE)</f>
        <v>108</v>
      </c>
      <c r="D460" s="2" t="s">
        <v>122</v>
      </c>
      <c r="E460" s="2">
        <v>140</v>
      </c>
    </row>
    <row r="461" spans="1:5" x14ac:dyDescent="0.2">
      <c r="A461">
        <f>VLOOKUP(B461,productos!A$2:B$134,2,FALSE)</f>
        <v>67</v>
      </c>
      <c r="B461" t="s">
        <v>893</v>
      </c>
      <c r="C461">
        <f>VLOOKUP(D461,Ingredientes!A$2:B$192,2,FALSE)</f>
        <v>86</v>
      </c>
      <c r="D461" s="2" t="s">
        <v>98</v>
      </c>
      <c r="E461" s="2">
        <v>10</v>
      </c>
    </row>
    <row r="462" spans="1:5" x14ac:dyDescent="0.2">
      <c r="A462">
        <f>VLOOKUP(B462,productos!A$2:B$134,2,FALSE)</f>
        <v>67</v>
      </c>
      <c r="B462" t="s">
        <v>893</v>
      </c>
      <c r="C462">
        <f>VLOOKUP(D462,Ingredientes!A$2:B$192,2,FALSE)</f>
        <v>100</v>
      </c>
      <c r="D462" s="2" t="s">
        <v>114</v>
      </c>
      <c r="E462" s="2">
        <v>200</v>
      </c>
    </row>
    <row r="463" spans="1:5" x14ac:dyDescent="0.2">
      <c r="A463">
        <f>VLOOKUP(B463,productos!A$2:B$134,2,FALSE)</f>
        <v>67</v>
      </c>
      <c r="B463" t="s">
        <v>893</v>
      </c>
      <c r="C463">
        <f>VLOOKUP(D463,Ingredientes!A$2:B$192,2,FALSE)</f>
        <v>187</v>
      </c>
      <c r="D463" s="2" t="s">
        <v>206</v>
      </c>
      <c r="E463" s="2">
        <v>10</v>
      </c>
    </row>
    <row r="464" spans="1:5" x14ac:dyDescent="0.2">
      <c r="A464">
        <f>VLOOKUP(B464,productos!A$2:B$134,2,FALSE)</f>
        <v>67</v>
      </c>
      <c r="B464" t="s">
        <v>893</v>
      </c>
      <c r="C464">
        <f>VLOOKUP(D464,Ingredientes!A$2:B$192,2,FALSE)</f>
        <v>16</v>
      </c>
      <c r="D464" s="2" t="s">
        <v>24</v>
      </c>
      <c r="E464" s="2">
        <v>100</v>
      </c>
    </row>
    <row r="465" spans="1:5" x14ac:dyDescent="0.2">
      <c r="A465">
        <f>VLOOKUP(B465,productos!A$2:B$134,2,FALSE)</f>
        <v>67</v>
      </c>
      <c r="B465" t="s">
        <v>893</v>
      </c>
      <c r="C465">
        <f>VLOOKUP(D465,Ingredientes!A$2:B$192,2,FALSE)</f>
        <v>155</v>
      </c>
      <c r="D465" s="2" t="s">
        <v>174</v>
      </c>
      <c r="E465" s="2">
        <v>54</v>
      </c>
    </row>
    <row r="466" spans="1:5" x14ac:dyDescent="0.2">
      <c r="A466">
        <f>VLOOKUP(B466,productos!A$2:B$134,2,FALSE)</f>
        <v>67</v>
      </c>
      <c r="B466" t="s">
        <v>893</v>
      </c>
      <c r="C466">
        <f>VLOOKUP(D466,Ingredientes!A$2:B$192,2,FALSE)</f>
        <v>9</v>
      </c>
      <c r="D466" s="2" t="s">
        <v>16</v>
      </c>
      <c r="E466" s="2">
        <v>150</v>
      </c>
    </row>
    <row r="467" spans="1:5" x14ac:dyDescent="0.2">
      <c r="A467">
        <f>VLOOKUP(B467,productos!A$2:B$134,2,FALSE)</f>
        <v>67</v>
      </c>
      <c r="B467" t="s">
        <v>893</v>
      </c>
      <c r="C467">
        <f>VLOOKUP(D467,Ingredientes!A$2:B$192,2,FALSE)</f>
        <v>82</v>
      </c>
      <c r="D467" s="2" t="s">
        <v>94</v>
      </c>
      <c r="E467" s="2">
        <v>500</v>
      </c>
    </row>
    <row r="468" spans="1:5" x14ac:dyDescent="0.2">
      <c r="A468">
        <f>VLOOKUP(B468,productos!A$2:B$134,2,FALSE)</f>
        <v>67</v>
      </c>
      <c r="B468" t="s">
        <v>893</v>
      </c>
      <c r="C468">
        <f>VLOOKUP(D468,Ingredientes!A$2:B$192,2,FALSE)</f>
        <v>63</v>
      </c>
      <c r="D468" s="2" t="s">
        <v>75</v>
      </c>
      <c r="E468" s="2">
        <v>500</v>
      </c>
    </row>
    <row r="469" spans="1:5" x14ac:dyDescent="0.2">
      <c r="A469">
        <f>VLOOKUP(B469,productos!A$2:B$134,2,FALSE)</f>
        <v>67</v>
      </c>
      <c r="B469" t="s">
        <v>893</v>
      </c>
      <c r="C469">
        <f>VLOOKUP(D469,Ingredientes!A$2:B$192,2,FALSE)</f>
        <v>89</v>
      </c>
      <c r="D469" s="2" t="s">
        <v>101</v>
      </c>
      <c r="E469" s="2">
        <v>550</v>
      </c>
    </row>
    <row r="470" spans="1:5" x14ac:dyDescent="0.2">
      <c r="A470">
        <f>VLOOKUP(B470,productos!A$2:B$134,2,FALSE)</f>
        <v>68</v>
      </c>
      <c r="B470" t="s">
        <v>894</v>
      </c>
      <c r="C470">
        <f>VLOOKUP(D470,Ingredientes!A$2:B$192,2,FALSE)</f>
        <v>100</v>
      </c>
      <c r="D470" s="2" t="s">
        <v>114</v>
      </c>
      <c r="E470" s="2">
        <v>263</v>
      </c>
    </row>
    <row r="471" spans="1:5" x14ac:dyDescent="0.2">
      <c r="A471">
        <f>VLOOKUP(B471,productos!A$2:B$134,2,FALSE)</f>
        <v>68</v>
      </c>
      <c r="B471" t="s">
        <v>894</v>
      </c>
      <c r="C471">
        <f>VLOOKUP(D471,Ingredientes!A$2:B$192,2,FALSE)</f>
        <v>16</v>
      </c>
      <c r="D471" s="2" t="s">
        <v>24</v>
      </c>
      <c r="E471" s="2">
        <v>405</v>
      </c>
    </row>
    <row r="472" spans="1:5" x14ac:dyDescent="0.2">
      <c r="A472">
        <f>VLOOKUP(B472,productos!A$2:B$134,2,FALSE)</f>
        <v>68</v>
      </c>
      <c r="B472" t="s">
        <v>894</v>
      </c>
      <c r="C472">
        <f>VLOOKUP(D472,Ingredientes!A$2:B$192,2,FALSE)</f>
        <v>108</v>
      </c>
      <c r="D472" s="2" t="s">
        <v>122</v>
      </c>
      <c r="E472" s="2">
        <v>225</v>
      </c>
    </row>
    <row r="473" spans="1:5" x14ac:dyDescent="0.2">
      <c r="A473">
        <f>VLOOKUP(B473,productos!A$2:B$134,2,FALSE)</f>
        <v>68</v>
      </c>
      <c r="B473" t="s">
        <v>894</v>
      </c>
      <c r="C473">
        <f>VLOOKUP(D473,Ingredientes!A$2:B$192,2,FALSE)</f>
        <v>1</v>
      </c>
      <c r="D473" s="2" t="s">
        <v>4</v>
      </c>
      <c r="E473" s="2">
        <v>180</v>
      </c>
    </row>
    <row r="474" spans="1:5" x14ac:dyDescent="0.2">
      <c r="A474">
        <f>VLOOKUP(B474,productos!A$2:B$134,2,FALSE)</f>
        <v>68</v>
      </c>
      <c r="B474" t="s">
        <v>894</v>
      </c>
      <c r="C474">
        <f>VLOOKUP(D474,Ingredientes!A$2:B$192,2,FALSE)</f>
        <v>3</v>
      </c>
      <c r="D474" s="2" t="s">
        <v>8</v>
      </c>
      <c r="E474" s="2">
        <v>75</v>
      </c>
    </row>
    <row r="475" spans="1:5" x14ac:dyDescent="0.2">
      <c r="A475">
        <f>VLOOKUP(B475,productos!A$2:B$134,2,FALSE)</f>
        <v>68</v>
      </c>
      <c r="B475" t="s">
        <v>894</v>
      </c>
      <c r="C475">
        <f>VLOOKUP(D475,Ingredientes!A$2:B$192,2,FALSE)</f>
        <v>43</v>
      </c>
      <c r="D475" s="2" t="s">
        <v>53</v>
      </c>
      <c r="E475" s="2">
        <v>23</v>
      </c>
    </row>
    <row r="476" spans="1:5" x14ac:dyDescent="0.2">
      <c r="A476">
        <f>VLOOKUP(B476,productos!A$2:B$134,2,FALSE)</f>
        <v>68</v>
      </c>
      <c r="B476" t="s">
        <v>894</v>
      </c>
      <c r="C476">
        <f>VLOOKUP(D476,Ingredientes!A$2:B$192,2,FALSE)</f>
        <v>105</v>
      </c>
      <c r="D476" s="2" t="s">
        <v>119</v>
      </c>
      <c r="E476" s="2">
        <v>3</v>
      </c>
    </row>
    <row r="477" spans="1:5" x14ac:dyDescent="0.2">
      <c r="A477">
        <f>VLOOKUP(B477,productos!A$2:B$134,2,FALSE)</f>
        <v>68</v>
      </c>
      <c r="B477" t="s">
        <v>894</v>
      </c>
      <c r="C477">
        <f>VLOOKUP(D477,Ingredientes!A$2:B$192,2,FALSE)</f>
        <v>86</v>
      </c>
      <c r="D477" s="2" t="s">
        <v>98</v>
      </c>
      <c r="E477" s="2">
        <v>15</v>
      </c>
    </row>
    <row r="478" spans="1:5" x14ac:dyDescent="0.2">
      <c r="A478">
        <f>VLOOKUP(B478,productos!A$2:B$134,2,FALSE)</f>
        <v>68</v>
      </c>
      <c r="B478" t="s">
        <v>894</v>
      </c>
      <c r="C478">
        <f>VLOOKUP(D478,Ingredientes!A$2:B$192,2,FALSE)</f>
        <v>173</v>
      </c>
      <c r="D478" s="2" t="s">
        <v>192</v>
      </c>
      <c r="E478" s="2">
        <v>5</v>
      </c>
    </row>
    <row r="479" spans="1:5" x14ac:dyDescent="0.2">
      <c r="A479">
        <f>VLOOKUP(B479,productos!A$2:B$134,2,FALSE)</f>
        <v>68</v>
      </c>
      <c r="B479" t="s">
        <v>894</v>
      </c>
      <c r="C479">
        <f>VLOOKUP(D479,Ingredientes!A$2:B$192,2,FALSE)</f>
        <v>155</v>
      </c>
      <c r="D479" s="2" t="s">
        <v>174</v>
      </c>
      <c r="E479" s="2">
        <v>30</v>
      </c>
    </row>
    <row r="480" spans="1:5" x14ac:dyDescent="0.2">
      <c r="A480">
        <f>VLOOKUP(B480,productos!A$2:B$134,2,FALSE)</f>
        <v>68</v>
      </c>
      <c r="B480" t="s">
        <v>894</v>
      </c>
      <c r="C480">
        <f>VLOOKUP(D480,Ingredientes!A$2:B$192,2,FALSE)</f>
        <v>9</v>
      </c>
      <c r="D480" s="2" t="s">
        <v>16</v>
      </c>
      <c r="E480" s="2">
        <v>100</v>
      </c>
    </row>
    <row r="481" spans="1:5" x14ac:dyDescent="0.2">
      <c r="A481">
        <f>VLOOKUP(B481,productos!A$2:B$134,2,FALSE)</f>
        <v>68</v>
      </c>
      <c r="B481" t="s">
        <v>894</v>
      </c>
      <c r="C481">
        <f>VLOOKUP(D481,Ingredientes!A$2:B$192,2,FALSE)</f>
        <v>63</v>
      </c>
      <c r="D481" s="2" t="s">
        <v>75</v>
      </c>
      <c r="E481" s="2">
        <v>400</v>
      </c>
    </row>
    <row r="482" spans="1:5" x14ac:dyDescent="0.2">
      <c r="A482">
        <f>VLOOKUP(B482,productos!A$2:B$134,2,FALSE)</f>
        <v>68</v>
      </c>
      <c r="B482" t="s">
        <v>894</v>
      </c>
      <c r="C482">
        <f>VLOOKUP(D482,Ingredientes!A$2:B$192,2,FALSE)</f>
        <v>89</v>
      </c>
      <c r="D482" s="2" t="s">
        <v>101</v>
      </c>
      <c r="E482" s="2">
        <v>550</v>
      </c>
    </row>
    <row r="483" spans="1:5" x14ac:dyDescent="0.2">
      <c r="A483">
        <f>VLOOKUP(B483,productos!A$2:B$134,2,FALSE)</f>
        <v>69</v>
      </c>
      <c r="B483" t="s">
        <v>895</v>
      </c>
      <c r="C483">
        <f>VLOOKUP(D483,Ingredientes!A$2:B$192,2,FALSE)</f>
        <v>100</v>
      </c>
      <c r="D483" s="2" t="s">
        <v>114</v>
      </c>
      <c r="E483" s="2">
        <v>263</v>
      </c>
    </row>
    <row r="484" spans="1:5" x14ac:dyDescent="0.2">
      <c r="A484">
        <f>VLOOKUP(B484,productos!A$2:B$134,2,FALSE)</f>
        <v>69</v>
      </c>
      <c r="B484" t="s">
        <v>895</v>
      </c>
      <c r="C484">
        <f>VLOOKUP(D484,Ingredientes!A$2:B$192,2,FALSE)</f>
        <v>16</v>
      </c>
      <c r="D484" s="2" t="s">
        <v>24</v>
      </c>
      <c r="E484" s="2">
        <v>405</v>
      </c>
    </row>
    <row r="485" spans="1:5" x14ac:dyDescent="0.2">
      <c r="A485">
        <f>VLOOKUP(B485,productos!A$2:B$134,2,FALSE)</f>
        <v>69</v>
      </c>
      <c r="B485" t="s">
        <v>895</v>
      </c>
      <c r="C485">
        <f>VLOOKUP(D485,Ingredientes!A$2:B$192,2,FALSE)</f>
        <v>108</v>
      </c>
      <c r="D485" s="2" t="s">
        <v>122</v>
      </c>
      <c r="E485" s="2">
        <v>225</v>
      </c>
    </row>
    <row r="486" spans="1:5" x14ac:dyDescent="0.2">
      <c r="A486">
        <f>VLOOKUP(B486,productos!A$2:B$134,2,FALSE)</f>
        <v>69</v>
      </c>
      <c r="B486" t="s">
        <v>895</v>
      </c>
      <c r="C486">
        <f>VLOOKUP(D486,Ingredientes!A$2:B$192,2,FALSE)</f>
        <v>1</v>
      </c>
      <c r="D486" s="2" t="s">
        <v>4</v>
      </c>
      <c r="E486" s="2">
        <v>180</v>
      </c>
    </row>
    <row r="487" spans="1:5" x14ac:dyDescent="0.2">
      <c r="A487">
        <f>VLOOKUP(B487,productos!A$2:B$134,2,FALSE)</f>
        <v>69</v>
      </c>
      <c r="B487" t="s">
        <v>895</v>
      </c>
      <c r="C487">
        <f>VLOOKUP(D487,Ingredientes!A$2:B$192,2,FALSE)</f>
        <v>3</v>
      </c>
      <c r="D487" s="2" t="s">
        <v>8</v>
      </c>
      <c r="E487" s="2">
        <v>75</v>
      </c>
    </row>
    <row r="488" spans="1:5" x14ac:dyDescent="0.2">
      <c r="A488">
        <f>VLOOKUP(B488,productos!A$2:B$134,2,FALSE)</f>
        <v>69</v>
      </c>
      <c r="B488" t="s">
        <v>895</v>
      </c>
      <c r="C488">
        <f>VLOOKUP(D488,Ingredientes!A$2:B$192,2,FALSE)</f>
        <v>43</v>
      </c>
      <c r="D488" s="2" t="s">
        <v>53</v>
      </c>
      <c r="E488" s="2">
        <v>23</v>
      </c>
    </row>
    <row r="489" spans="1:5" x14ac:dyDescent="0.2">
      <c r="A489">
        <f>VLOOKUP(B489,productos!A$2:B$134,2,FALSE)</f>
        <v>69</v>
      </c>
      <c r="B489" t="s">
        <v>895</v>
      </c>
      <c r="C489">
        <f>VLOOKUP(D489,Ingredientes!A$2:B$192,2,FALSE)</f>
        <v>105</v>
      </c>
      <c r="D489" s="2" t="s">
        <v>119</v>
      </c>
      <c r="E489" s="2">
        <v>3</v>
      </c>
    </row>
    <row r="490" spans="1:5" x14ac:dyDescent="0.2">
      <c r="A490">
        <f>VLOOKUP(B490,productos!A$2:B$134,2,FALSE)</f>
        <v>69</v>
      </c>
      <c r="B490" t="s">
        <v>895</v>
      </c>
      <c r="C490">
        <f>VLOOKUP(D490,Ingredientes!A$2:B$192,2,FALSE)</f>
        <v>86</v>
      </c>
      <c r="D490" s="2" t="s">
        <v>98</v>
      </c>
      <c r="E490" s="2">
        <v>15</v>
      </c>
    </row>
    <row r="491" spans="1:5" x14ac:dyDescent="0.2">
      <c r="A491">
        <f>VLOOKUP(B491,productos!A$2:B$134,2,FALSE)</f>
        <v>69</v>
      </c>
      <c r="B491" t="s">
        <v>895</v>
      </c>
      <c r="C491">
        <f>VLOOKUP(D491,Ingredientes!A$2:B$192,2,FALSE)</f>
        <v>173</v>
      </c>
      <c r="D491" s="2" t="s">
        <v>192</v>
      </c>
      <c r="E491" s="2">
        <v>5</v>
      </c>
    </row>
    <row r="492" spans="1:5" x14ac:dyDescent="0.2">
      <c r="A492">
        <f>VLOOKUP(B492,productos!A$2:B$134,2,FALSE)</f>
        <v>69</v>
      </c>
      <c r="B492" t="s">
        <v>895</v>
      </c>
      <c r="C492">
        <f>VLOOKUP(D492,Ingredientes!A$2:B$192,2,FALSE)</f>
        <v>155</v>
      </c>
      <c r="D492" s="2" t="s">
        <v>174</v>
      </c>
      <c r="E492" s="2">
        <v>45</v>
      </c>
    </row>
    <row r="493" spans="1:5" x14ac:dyDescent="0.2">
      <c r="A493">
        <f>VLOOKUP(B493,productos!A$2:B$134,2,FALSE)</f>
        <v>69</v>
      </c>
      <c r="B493" t="s">
        <v>895</v>
      </c>
      <c r="C493">
        <f>VLOOKUP(D493,Ingredientes!A$2:B$192,2,FALSE)</f>
        <v>9</v>
      </c>
      <c r="D493" s="2" t="s">
        <v>16</v>
      </c>
      <c r="E493" s="2">
        <v>100</v>
      </c>
    </row>
    <row r="494" spans="1:5" x14ac:dyDescent="0.2">
      <c r="A494">
        <f>VLOOKUP(B494,productos!A$2:B$134,2,FALSE)</f>
        <v>69</v>
      </c>
      <c r="B494" t="s">
        <v>895</v>
      </c>
      <c r="C494">
        <f>VLOOKUP(D494,Ingredientes!A$2:B$192,2,FALSE)</f>
        <v>63</v>
      </c>
      <c r="D494" s="2" t="s">
        <v>75</v>
      </c>
      <c r="E494" s="2">
        <v>170</v>
      </c>
    </row>
    <row r="495" spans="1:5" x14ac:dyDescent="0.2">
      <c r="A495">
        <f>VLOOKUP(B495,productos!A$2:B$134,2,FALSE)</f>
        <v>69</v>
      </c>
      <c r="B495" t="s">
        <v>895</v>
      </c>
      <c r="C495">
        <f>VLOOKUP(D495,Ingredientes!A$2:B$192,2,FALSE)</f>
        <v>47</v>
      </c>
      <c r="D495" s="2" t="s">
        <v>58</v>
      </c>
      <c r="E495" s="2">
        <v>350</v>
      </c>
    </row>
    <row r="496" spans="1:5" x14ac:dyDescent="0.2">
      <c r="A496">
        <f>VLOOKUP(B496,productos!A$2:B$134,2,FALSE)</f>
        <v>69</v>
      </c>
      <c r="B496" t="s">
        <v>895</v>
      </c>
      <c r="C496">
        <f>VLOOKUP(D496,Ingredientes!A$2:B$192,2,FALSE)</f>
        <v>138</v>
      </c>
      <c r="D496" s="2" t="s">
        <v>154</v>
      </c>
      <c r="E496" s="2">
        <v>600</v>
      </c>
    </row>
    <row r="497" spans="1:5" x14ac:dyDescent="0.2">
      <c r="A497">
        <f>VLOOKUP(B497,productos!A$2:B$134,2,FALSE)</f>
        <v>69</v>
      </c>
      <c r="B497" t="s">
        <v>895</v>
      </c>
      <c r="C497">
        <f>VLOOKUP(D497,Ingredientes!A$2:B$192,2,FALSE)</f>
        <v>10</v>
      </c>
      <c r="D497" s="2" t="s">
        <v>18</v>
      </c>
      <c r="E497" s="2">
        <v>150</v>
      </c>
    </row>
    <row r="498" spans="1:5" x14ac:dyDescent="0.2">
      <c r="A498">
        <f>VLOOKUP(B498,productos!A$2:B$134,2,FALSE)</f>
        <v>70</v>
      </c>
      <c r="B498" t="s">
        <v>896</v>
      </c>
      <c r="C498">
        <f>VLOOKUP(D498,Ingredientes!A$2:B$192,2,FALSE)</f>
        <v>100</v>
      </c>
      <c r="D498" s="2" t="s">
        <v>114</v>
      </c>
      <c r="E498" s="2">
        <v>175</v>
      </c>
    </row>
    <row r="499" spans="1:5" x14ac:dyDescent="0.2">
      <c r="A499">
        <f>VLOOKUP(B499,productos!A$2:B$134,2,FALSE)</f>
        <v>70</v>
      </c>
      <c r="B499" t="s">
        <v>896</v>
      </c>
      <c r="C499">
        <f>VLOOKUP(D499,Ingredientes!A$2:B$192,2,FALSE)</f>
        <v>16</v>
      </c>
      <c r="D499" s="2" t="s">
        <v>24</v>
      </c>
      <c r="E499" s="2">
        <v>270</v>
      </c>
    </row>
    <row r="500" spans="1:5" x14ac:dyDescent="0.2">
      <c r="A500">
        <f>VLOOKUP(B500,productos!A$2:B$134,2,FALSE)</f>
        <v>70</v>
      </c>
      <c r="B500" t="s">
        <v>896</v>
      </c>
      <c r="C500">
        <f>VLOOKUP(D500,Ingredientes!A$2:B$192,2,FALSE)</f>
        <v>108</v>
      </c>
      <c r="D500" s="2" t="s">
        <v>122</v>
      </c>
      <c r="E500" s="2">
        <v>150</v>
      </c>
    </row>
    <row r="501" spans="1:5" x14ac:dyDescent="0.2">
      <c r="A501">
        <f>VLOOKUP(B501,productos!A$2:B$134,2,FALSE)</f>
        <v>70</v>
      </c>
      <c r="B501" t="s">
        <v>896</v>
      </c>
      <c r="C501">
        <f>VLOOKUP(D501,Ingredientes!A$2:B$192,2,FALSE)</f>
        <v>1</v>
      </c>
      <c r="D501" s="2" t="s">
        <v>4</v>
      </c>
      <c r="E501" s="2">
        <v>120</v>
      </c>
    </row>
    <row r="502" spans="1:5" x14ac:dyDescent="0.2">
      <c r="A502">
        <f>VLOOKUP(B502,productos!A$2:B$134,2,FALSE)</f>
        <v>70</v>
      </c>
      <c r="B502" t="s">
        <v>896</v>
      </c>
      <c r="C502">
        <f>VLOOKUP(D502,Ingredientes!A$2:B$192,2,FALSE)</f>
        <v>3</v>
      </c>
      <c r="D502" s="2" t="s">
        <v>8</v>
      </c>
      <c r="E502" s="2">
        <v>50</v>
      </c>
    </row>
    <row r="503" spans="1:5" x14ac:dyDescent="0.2">
      <c r="A503">
        <f>VLOOKUP(B503,productos!A$2:B$134,2,FALSE)</f>
        <v>70</v>
      </c>
      <c r="B503" t="s">
        <v>896</v>
      </c>
      <c r="C503">
        <f>VLOOKUP(D503,Ingredientes!A$2:B$192,2,FALSE)</f>
        <v>43</v>
      </c>
      <c r="D503" s="2" t="s">
        <v>53</v>
      </c>
      <c r="E503" s="2">
        <v>15</v>
      </c>
    </row>
    <row r="504" spans="1:5" x14ac:dyDescent="0.2">
      <c r="A504">
        <f>VLOOKUP(B504,productos!A$2:B$134,2,FALSE)</f>
        <v>70</v>
      </c>
      <c r="B504" t="s">
        <v>896</v>
      </c>
      <c r="C504">
        <f>VLOOKUP(D504,Ingredientes!A$2:B$192,2,FALSE)</f>
        <v>105</v>
      </c>
      <c r="D504" s="2" t="s">
        <v>119</v>
      </c>
      <c r="E504" s="2">
        <v>2</v>
      </c>
    </row>
    <row r="505" spans="1:5" x14ac:dyDescent="0.2">
      <c r="A505">
        <f>VLOOKUP(B505,productos!A$2:B$134,2,FALSE)</f>
        <v>70</v>
      </c>
      <c r="B505" t="s">
        <v>896</v>
      </c>
      <c r="C505">
        <f>VLOOKUP(D505,Ingredientes!A$2:B$192,2,FALSE)</f>
        <v>86</v>
      </c>
      <c r="D505" s="2" t="s">
        <v>98</v>
      </c>
      <c r="E505" s="2">
        <v>10</v>
      </c>
    </row>
    <row r="506" spans="1:5" x14ac:dyDescent="0.2">
      <c r="A506">
        <f>VLOOKUP(B506,productos!A$2:B$134,2,FALSE)</f>
        <v>70</v>
      </c>
      <c r="B506" t="s">
        <v>896</v>
      </c>
      <c r="C506">
        <f>VLOOKUP(D506,Ingredientes!A$2:B$192,2,FALSE)</f>
        <v>173</v>
      </c>
      <c r="D506" s="2" t="s">
        <v>192</v>
      </c>
      <c r="E506" s="2">
        <v>3</v>
      </c>
    </row>
    <row r="507" spans="1:5" x14ac:dyDescent="0.2">
      <c r="A507">
        <f>VLOOKUP(B507,productos!A$2:B$134,2,FALSE)</f>
        <v>70</v>
      </c>
      <c r="B507" t="s">
        <v>896</v>
      </c>
      <c r="C507">
        <f>VLOOKUP(D507,Ingredientes!A$2:B$192,2,FALSE)</f>
        <v>153</v>
      </c>
      <c r="D507" s="2" t="s">
        <v>594</v>
      </c>
      <c r="E507" s="2">
        <v>14</v>
      </c>
    </row>
    <row r="508" spans="1:5" x14ac:dyDescent="0.2">
      <c r="A508">
        <f>VLOOKUP(B508,productos!A$2:B$134,2,FALSE)</f>
        <v>70</v>
      </c>
      <c r="B508" t="s">
        <v>896</v>
      </c>
      <c r="C508">
        <f>VLOOKUP(D508,Ingredientes!A$2:B$192,2,FALSE)</f>
        <v>10</v>
      </c>
      <c r="D508" s="2" t="s">
        <v>18</v>
      </c>
      <c r="E508" s="2">
        <v>100</v>
      </c>
    </row>
    <row r="509" spans="1:5" x14ac:dyDescent="0.2">
      <c r="A509">
        <f>VLOOKUP(B509,productos!A$2:B$134,2,FALSE)</f>
        <v>70</v>
      </c>
      <c r="B509" t="s">
        <v>896</v>
      </c>
      <c r="C509">
        <f>VLOOKUP(D509,Ingredientes!A$2:B$192,2,FALSE)</f>
        <v>82</v>
      </c>
      <c r="D509" s="2" t="s">
        <v>596</v>
      </c>
      <c r="E509" s="2">
        <v>420</v>
      </c>
    </row>
    <row r="510" spans="1:5" x14ac:dyDescent="0.2">
      <c r="A510">
        <f>VLOOKUP(B510,productos!A$2:B$134,2,FALSE)</f>
        <v>70</v>
      </c>
      <c r="B510" t="s">
        <v>896</v>
      </c>
      <c r="C510">
        <f>VLOOKUP(D510,Ingredientes!A$2:B$192,2,FALSE)</f>
        <v>90</v>
      </c>
      <c r="D510" s="2" t="s">
        <v>598</v>
      </c>
      <c r="E510" s="2">
        <v>280</v>
      </c>
    </row>
    <row r="511" spans="1:5" x14ac:dyDescent="0.2">
      <c r="A511">
        <f>VLOOKUP(B511,productos!A$2:B$134,2,FALSE)</f>
        <v>70</v>
      </c>
      <c r="B511" t="s">
        <v>896</v>
      </c>
      <c r="C511">
        <f>VLOOKUP(D511,Ingredientes!A$2:B$192,2,FALSE)</f>
        <v>134</v>
      </c>
      <c r="D511" s="2" t="s">
        <v>600</v>
      </c>
      <c r="E511" s="2">
        <v>210</v>
      </c>
    </row>
    <row r="512" spans="1:5" x14ac:dyDescent="0.2">
      <c r="A512">
        <f>VLOOKUP(B512,productos!A$2:B$134,2,FALSE)</f>
        <v>71</v>
      </c>
      <c r="B512" t="s">
        <v>897</v>
      </c>
      <c r="C512">
        <f>VLOOKUP(D512,Ingredientes!A$2:B$192,2,FALSE)</f>
        <v>122</v>
      </c>
      <c r="D512" s="2" t="s">
        <v>137</v>
      </c>
      <c r="E512" s="2">
        <v>170</v>
      </c>
    </row>
    <row r="513" spans="1:5" x14ac:dyDescent="0.2">
      <c r="A513">
        <f>VLOOKUP(B513,productos!A$2:B$134,2,FALSE)</f>
        <v>71</v>
      </c>
      <c r="B513" t="s">
        <v>897</v>
      </c>
      <c r="C513">
        <f>VLOOKUP(D513,Ingredientes!A$2:B$192,2,FALSE)</f>
        <v>16</v>
      </c>
      <c r="D513" s="2" t="s">
        <v>24</v>
      </c>
      <c r="E513" s="2">
        <v>450</v>
      </c>
    </row>
    <row r="514" spans="1:5" x14ac:dyDescent="0.2">
      <c r="A514">
        <f>VLOOKUP(B514,productos!A$2:B$134,2,FALSE)</f>
        <v>71</v>
      </c>
      <c r="B514" t="s">
        <v>897</v>
      </c>
      <c r="C514">
        <f>VLOOKUP(D514,Ingredientes!A$2:B$192,2,FALSE)</f>
        <v>105</v>
      </c>
      <c r="D514" s="2" t="s">
        <v>119</v>
      </c>
      <c r="E514" s="2">
        <v>3</v>
      </c>
    </row>
    <row r="515" spans="1:5" x14ac:dyDescent="0.2">
      <c r="A515">
        <f>VLOOKUP(B515,productos!A$2:B$134,2,FALSE)</f>
        <v>71</v>
      </c>
      <c r="B515" t="s">
        <v>897</v>
      </c>
      <c r="C515">
        <f>VLOOKUP(D515,Ingredientes!A$2:B$192,2,FALSE)</f>
        <v>108</v>
      </c>
      <c r="D515" s="2" t="s">
        <v>122</v>
      </c>
      <c r="E515" s="2">
        <v>340</v>
      </c>
    </row>
    <row r="516" spans="1:5" x14ac:dyDescent="0.2">
      <c r="A516">
        <f>VLOOKUP(B516,productos!A$2:B$134,2,FALSE)</f>
        <v>71</v>
      </c>
      <c r="B516" t="s">
        <v>897</v>
      </c>
      <c r="C516">
        <f>VLOOKUP(D516,Ingredientes!A$2:B$192,2,FALSE)</f>
        <v>113</v>
      </c>
      <c r="D516" s="2" t="s">
        <v>128</v>
      </c>
      <c r="E516" s="2">
        <v>50</v>
      </c>
    </row>
    <row r="517" spans="1:5" x14ac:dyDescent="0.2">
      <c r="A517">
        <f>VLOOKUP(B517,productos!A$2:B$134,2,FALSE)</f>
        <v>71</v>
      </c>
      <c r="B517" t="s">
        <v>897</v>
      </c>
      <c r="C517">
        <f>VLOOKUP(D517,Ingredientes!A$2:B$192,2,FALSE)</f>
        <v>100</v>
      </c>
      <c r="D517" s="2" t="s">
        <v>114</v>
      </c>
      <c r="E517" s="2">
        <v>375</v>
      </c>
    </row>
    <row r="518" spans="1:5" x14ac:dyDescent="0.2">
      <c r="A518">
        <f>VLOOKUP(B518,productos!A$2:B$134,2,FALSE)</f>
        <v>71</v>
      </c>
      <c r="B518" t="s">
        <v>897</v>
      </c>
      <c r="C518">
        <f>VLOOKUP(D518,Ingredientes!A$2:B$192,2,FALSE)</f>
        <v>159</v>
      </c>
      <c r="D518" s="2" t="s">
        <v>178</v>
      </c>
      <c r="E518" s="2">
        <v>8</v>
      </c>
    </row>
    <row r="519" spans="1:5" x14ac:dyDescent="0.2">
      <c r="A519">
        <f>VLOOKUP(B519,productos!A$2:B$134,2,FALSE)</f>
        <v>71</v>
      </c>
      <c r="B519" t="s">
        <v>897</v>
      </c>
      <c r="C519">
        <f>VLOOKUP(D519,Ingredientes!A$2:B$192,2,FALSE)</f>
        <v>173</v>
      </c>
      <c r="D519" s="2" t="s">
        <v>192</v>
      </c>
      <c r="E519" s="2">
        <v>2</v>
      </c>
    </row>
    <row r="520" spans="1:5" x14ac:dyDescent="0.2">
      <c r="A520">
        <f>VLOOKUP(B520,productos!A$2:B$134,2,FALSE)</f>
        <v>71</v>
      </c>
      <c r="B520" t="s">
        <v>897</v>
      </c>
      <c r="C520">
        <f>VLOOKUP(D520,Ingredientes!A$2:B$192,2,FALSE)</f>
        <v>43</v>
      </c>
      <c r="D520" s="2" t="s">
        <v>53</v>
      </c>
      <c r="E520" s="2">
        <v>20</v>
      </c>
    </row>
    <row r="521" spans="1:5" x14ac:dyDescent="0.2">
      <c r="A521">
        <f>VLOOKUP(B521,productos!A$2:B$134,2,FALSE)</f>
        <v>71</v>
      </c>
      <c r="B521" t="s">
        <v>897</v>
      </c>
      <c r="C521">
        <f>VLOOKUP(D521,Ingredientes!A$2:B$192,2,FALSE)</f>
        <v>86</v>
      </c>
      <c r="D521" s="2" t="s">
        <v>98</v>
      </c>
      <c r="E521" s="2">
        <v>5</v>
      </c>
    </row>
    <row r="522" spans="1:5" x14ac:dyDescent="0.2">
      <c r="A522">
        <f>VLOOKUP(B522,productos!A$2:B$134,2,FALSE)</f>
        <v>71</v>
      </c>
      <c r="B522" t="s">
        <v>897</v>
      </c>
      <c r="C522">
        <f>VLOOKUP(D522,Ingredientes!A$2:B$192,2,FALSE)</f>
        <v>61</v>
      </c>
      <c r="D522" s="2" t="s">
        <v>73</v>
      </c>
      <c r="E522" s="2">
        <v>2</v>
      </c>
    </row>
    <row r="523" spans="1:5" x14ac:dyDescent="0.2">
      <c r="A523">
        <f>VLOOKUP(B523,productos!A$2:B$134,2,FALSE)</f>
        <v>71</v>
      </c>
      <c r="B523" t="s">
        <v>897</v>
      </c>
      <c r="C523">
        <f>VLOOKUP(D523,Ingredientes!A$2:B$192,2,FALSE)</f>
        <v>34</v>
      </c>
      <c r="D523" s="2" t="s">
        <v>42</v>
      </c>
      <c r="E523" s="2">
        <v>2</v>
      </c>
    </row>
    <row r="524" spans="1:5" x14ac:dyDescent="0.2">
      <c r="A524">
        <f>VLOOKUP(B524,productos!A$2:B$134,2,FALSE)</f>
        <v>71</v>
      </c>
      <c r="B524" t="s">
        <v>897</v>
      </c>
      <c r="C524">
        <f>VLOOKUP(D524,Ingredientes!A$2:B$192,2,FALSE)</f>
        <v>187</v>
      </c>
      <c r="D524" s="2" t="s">
        <v>206</v>
      </c>
      <c r="E524" s="2">
        <v>10</v>
      </c>
    </row>
    <row r="525" spans="1:5" x14ac:dyDescent="0.2">
      <c r="A525">
        <f>VLOOKUP(B525,productos!A$2:B$134,2,FALSE)</f>
        <v>71</v>
      </c>
      <c r="B525" t="s">
        <v>897</v>
      </c>
      <c r="C525">
        <f>VLOOKUP(D525,Ingredientes!A$2:B$192,2,FALSE)</f>
        <v>47</v>
      </c>
      <c r="D525" s="2" t="s">
        <v>58</v>
      </c>
      <c r="E525" s="2">
        <v>300</v>
      </c>
    </row>
    <row r="526" spans="1:5" x14ac:dyDescent="0.2">
      <c r="A526">
        <f>VLOOKUP(B526,productos!A$2:B$134,2,FALSE)</f>
        <v>71</v>
      </c>
      <c r="B526" t="s">
        <v>897</v>
      </c>
      <c r="C526">
        <f>VLOOKUP(D526,Ingredientes!A$2:B$192,2,FALSE)</f>
        <v>126</v>
      </c>
      <c r="D526" s="2" t="s">
        <v>141</v>
      </c>
      <c r="E526" s="2">
        <v>300</v>
      </c>
    </row>
    <row r="527" spans="1:5" x14ac:dyDescent="0.2">
      <c r="A527">
        <f>VLOOKUP(B527,productos!A$2:B$134,2,FALSE)</f>
        <v>71</v>
      </c>
      <c r="B527" t="s">
        <v>897</v>
      </c>
      <c r="C527">
        <f>VLOOKUP(D527,Ingredientes!A$2:B$192,2,FALSE)</f>
        <v>86</v>
      </c>
      <c r="D527" s="2" t="s">
        <v>98</v>
      </c>
      <c r="E527" s="2">
        <v>7</v>
      </c>
    </row>
    <row r="528" spans="1:5" x14ac:dyDescent="0.2">
      <c r="A528">
        <f>VLOOKUP(B528,productos!A$2:B$134,2,FALSE)</f>
        <v>71</v>
      </c>
      <c r="B528" t="s">
        <v>897</v>
      </c>
      <c r="C528">
        <f>VLOOKUP(D528,Ingredientes!A$2:B$192,2,FALSE)</f>
        <v>17</v>
      </c>
      <c r="D528" s="2" t="s">
        <v>25</v>
      </c>
      <c r="E528" s="2">
        <v>200</v>
      </c>
    </row>
    <row r="529" spans="1:5" x14ac:dyDescent="0.2">
      <c r="A529">
        <f>VLOOKUP(B529,productos!A$2:B$134,2,FALSE)</f>
        <v>71</v>
      </c>
      <c r="B529" t="s">
        <v>897</v>
      </c>
      <c r="C529">
        <f>VLOOKUP(D529,Ingredientes!A$2:B$192,2,FALSE)</f>
        <v>63</v>
      </c>
      <c r="D529" s="2" t="s">
        <v>75</v>
      </c>
      <c r="E529" s="2">
        <v>360</v>
      </c>
    </row>
    <row r="530" spans="1:5" x14ac:dyDescent="0.2">
      <c r="A530">
        <f>VLOOKUP(B530,productos!A$2:B$134,2,FALSE)</f>
        <v>71</v>
      </c>
      <c r="B530" t="s">
        <v>897</v>
      </c>
      <c r="C530">
        <f>VLOOKUP(D530,Ingredientes!A$2:B$192,2,FALSE)</f>
        <v>92</v>
      </c>
      <c r="D530" s="2" t="s">
        <v>104</v>
      </c>
      <c r="E530" s="2">
        <v>6</v>
      </c>
    </row>
    <row r="531" spans="1:5" x14ac:dyDescent="0.2">
      <c r="A531">
        <f>VLOOKUP(B531,productos!A$2:B$134,2,FALSE)</f>
        <v>72</v>
      </c>
      <c r="B531" t="s">
        <v>898</v>
      </c>
      <c r="C531">
        <f>VLOOKUP(D531,Ingredientes!A$2:B$192,2,FALSE)</f>
        <v>100</v>
      </c>
      <c r="D531" s="2" t="s">
        <v>114</v>
      </c>
      <c r="E531" s="2">
        <v>200</v>
      </c>
    </row>
    <row r="532" spans="1:5" x14ac:dyDescent="0.2">
      <c r="A532">
        <f>VLOOKUP(B532,productos!A$2:B$134,2,FALSE)</f>
        <v>72</v>
      </c>
      <c r="B532" t="s">
        <v>898</v>
      </c>
      <c r="C532">
        <f>VLOOKUP(D532,Ingredientes!A$2:B$192,2,FALSE)</f>
        <v>173</v>
      </c>
      <c r="D532" s="2" t="s">
        <v>192</v>
      </c>
      <c r="E532" s="2">
        <v>3</v>
      </c>
    </row>
    <row r="533" spans="1:5" x14ac:dyDescent="0.2">
      <c r="A533">
        <f>VLOOKUP(B533,productos!A$2:B$134,2,FALSE)</f>
        <v>72</v>
      </c>
      <c r="B533" t="s">
        <v>898</v>
      </c>
      <c r="C533">
        <f>VLOOKUP(D533,Ingredientes!A$2:B$192,2,FALSE)</f>
        <v>122</v>
      </c>
      <c r="D533" s="2" t="s">
        <v>137</v>
      </c>
      <c r="E533" s="2">
        <v>50</v>
      </c>
    </row>
    <row r="534" spans="1:5" x14ac:dyDescent="0.2">
      <c r="A534">
        <f>VLOOKUP(B534,productos!A$2:B$134,2,FALSE)</f>
        <v>72</v>
      </c>
      <c r="B534" t="s">
        <v>898</v>
      </c>
      <c r="C534">
        <f>VLOOKUP(D534,Ingredientes!A$2:B$192,2,FALSE)</f>
        <v>162</v>
      </c>
      <c r="D534" s="2" t="s">
        <v>181</v>
      </c>
      <c r="E534" s="2">
        <v>85</v>
      </c>
    </row>
    <row r="535" spans="1:5" x14ac:dyDescent="0.2">
      <c r="A535">
        <f>VLOOKUP(B535,productos!A$2:B$134,2,FALSE)</f>
        <v>72</v>
      </c>
      <c r="B535" t="s">
        <v>898</v>
      </c>
      <c r="C535">
        <f>VLOOKUP(D535,Ingredientes!A$2:B$192,2,FALSE)</f>
        <v>105</v>
      </c>
      <c r="D535" s="2" t="s">
        <v>119</v>
      </c>
      <c r="E535" s="2">
        <v>1</v>
      </c>
    </row>
    <row r="536" spans="1:5" x14ac:dyDescent="0.2">
      <c r="A536">
        <f>VLOOKUP(B536,productos!A$2:B$134,2,FALSE)</f>
        <v>72</v>
      </c>
      <c r="B536" t="s">
        <v>898</v>
      </c>
      <c r="C536">
        <f>VLOOKUP(D536,Ingredientes!A$2:B$192,2,FALSE)</f>
        <v>63</v>
      </c>
      <c r="D536" s="2" t="s">
        <v>75</v>
      </c>
      <c r="E536" s="2">
        <v>50</v>
      </c>
    </row>
    <row r="537" spans="1:5" x14ac:dyDescent="0.2">
      <c r="A537">
        <f>VLOOKUP(B537,productos!A$2:B$134,2,FALSE)</f>
        <v>73</v>
      </c>
      <c r="B537" t="s">
        <v>899</v>
      </c>
      <c r="C537">
        <f>VLOOKUP(D537,Ingredientes!A$2:B$192,2,FALSE)</f>
        <v>122</v>
      </c>
      <c r="D537" s="2" t="s">
        <v>137</v>
      </c>
      <c r="E537" s="2">
        <v>100</v>
      </c>
    </row>
    <row r="538" spans="1:5" x14ac:dyDescent="0.2">
      <c r="A538">
        <f>VLOOKUP(B538,productos!A$2:B$134,2,FALSE)</f>
        <v>73</v>
      </c>
      <c r="B538" t="s">
        <v>899</v>
      </c>
      <c r="C538">
        <f>VLOOKUP(D538,Ingredientes!A$2:B$192,2,FALSE)</f>
        <v>17</v>
      </c>
      <c r="D538" s="2" t="s">
        <v>25</v>
      </c>
      <c r="E538" s="2">
        <v>50</v>
      </c>
    </row>
    <row r="539" spans="1:5" x14ac:dyDescent="0.2">
      <c r="A539">
        <f>VLOOKUP(B539,productos!A$2:B$134,2,FALSE)</f>
        <v>73</v>
      </c>
      <c r="B539" t="s">
        <v>899</v>
      </c>
      <c r="C539">
        <f>VLOOKUP(D539,Ingredientes!A$2:B$192,2,FALSE)</f>
        <v>173</v>
      </c>
      <c r="D539" s="2" t="s">
        <v>192</v>
      </c>
      <c r="E539" s="2">
        <v>5</v>
      </c>
    </row>
    <row r="540" spans="1:5" x14ac:dyDescent="0.2">
      <c r="A540">
        <f>VLOOKUP(B540,productos!A$2:B$134,2,FALSE)</f>
        <v>73</v>
      </c>
      <c r="B540" t="s">
        <v>899</v>
      </c>
      <c r="C540">
        <f>VLOOKUP(D540,Ingredientes!A$2:B$192,2,FALSE)</f>
        <v>105</v>
      </c>
      <c r="D540" s="2" t="s">
        <v>119</v>
      </c>
      <c r="E540" s="2">
        <v>3</v>
      </c>
    </row>
    <row r="541" spans="1:5" x14ac:dyDescent="0.2">
      <c r="A541">
        <f>VLOOKUP(B541,productos!A$2:B$134,2,FALSE)</f>
        <v>73</v>
      </c>
      <c r="B541" t="s">
        <v>899</v>
      </c>
      <c r="C541">
        <f>VLOOKUP(D541,Ingredientes!A$2:B$192,2,FALSE)</f>
        <v>108</v>
      </c>
      <c r="D541" s="2" t="s">
        <v>122</v>
      </c>
      <c r="E541" s="2">
        <v>50</v>
      </c>
    </row>
    <row r="542" spans="1:5" x14ac:dyDescent="0.2">
      <c r="A542">
        <f>VLOOKUP(B542,productos!A$2:B$134,2,FALSE)</f>
        <v>73</v>
      </c>
      <c r="B542" t="s">
        <v>899</v>
      </c>
      <c r="C542">
        <f>VLOOKUP(D542,Ingredientes!A$2:B$192,2,FALSE)</f>
        <v>100</v>
      </c>
      <c r="D542" s="2" t="s">
        <v>114</v>
      </c>
      <c r="E542" s="2">
        <v>110</v>
      </c>
    </row>
    <row r="543" spans="1:5" x14ac:dyDescent="0.2">
      <c r="A543">
        <f>VLOOKUP(B543,productos!A$2:B$134,2,FALSE)</f>
        <v>73</v>
      </c>
      <c r="B543" t="s">
        <v>899</v>
      </c>
      <c r="C543">
        <f>VLOOKUP(D543,Ingredientes!A$2:B$192,2,FALSE)</f>
        <v>16</v>
      </c>
      <c r="D543" s="2" t="s">
        <v>24</v>
      </c>
      <c r="E543" s="2">
        <v>30</v>
      </c>
    </row>
    <row r="544" spans="1:5" x14ac:dyDescent="0.2">
      <c r="A544">
        <f>VLOOKUP(B544,productos!A$2:B$134,2,FALSE)</f>
        <v>73</v>
      </c>
      <c r="B544" t="s">
        <v>899</v>
      </c>
      <c r="C544">
        <f>VLOOKUP(D544,Ingredientes!A$2:B$192,2,FALSE)</f>
        <v>153</v>
      </c>
      <c r="D544" s="2" t="s">
        <v>172</v>
      </c>
      <c r="E544" s="2">
        <v>7</v>
      </c>
    </row>
    <row r="545" spans="1:5" x14ac:dyDescent="0.2">
      <c r="A545">
        <f>VLOOKUP(B545,productos!A$2:B$134,2,FALSE)</f>
        <v>74</v>
      </c>
      <c r="B545" t="s">
        <v>51</v>
      </c>
      <c r="C545">
        <f>VLOOKUP(D545,Ingredientes!A$2:B$192,2,FALSE)</f>
        <v>3</v>
      </c>
      <c r="D545" s="2" t="s">
        <v>8</v>
      </c>
      <c r="E545" s="2">
        <v>450</v>
      </c>
    </row>
    <row r="546" spans="1:5" x14ac:dyDescent="0.2">
      <c r="A546">
        <f>VLOOKUP(B546,productos!A$2:B$134,2,FALSE)</f>
        <v>74</v>
      </c>
      <c r="B546" t="s">
        <v>51</v>
      </c>
      <c r="C546">
        <f>VLOOKUP(D546,Ingredientes!A$2:B$192,2,FALSE)</f>
        <v>122</v>
      </c>
      <c r="D546" s="2" t="s">
        <v>137</v>
      </c>
      <c r="E546" s="2">
        <v>150</v>
      </c>
    </row>
    <row r="547" spans="1:5" x14ac:dyDescent="0.2">
      <c r="A547">
        <f>VLOOKUP(B547,productos!A$2:B$134,2,FALSE)</f>
        <v>74</v>
      </c>
      <c r="B547" t="s">
        <v>51</v>
      </c>
      <c r="C547">
        <f>VLOOKUP(D547,Ingredientes!A$2:B$192,2,FALSE)</f>
        <v>105</v>
      </c>
      <c r="D547" s="2" t="s">
        <v>119</v>
      </c>
      <c r="E547" s="2">
        <v>6</v>
      </c>
    </row>
    <row r="548" spans="1:5" x14ac:dyDescent="0.2">
      <c r="A548">
        <f>VLOOKUP(B548,productos!A$2:B$134,2,FALSE)</f>
        <v>74</v>
      </c>
      <c r="B548" t="s">
        <v>51</v>
      </c>
      <c r="C548">
        <f>VLOOKUP(D548,Ingredientes!A$2:B$192,2,FALSE)</f>
        <v>100</v>
      </c>
      <c r="D548" s="2" t="s">
        <v>114</v>
      </c>
      <c r="E548" s="2">
        <v>150</v>
      </c>
    </row>
    <row r="549" spans="1:5" x14ac:dyDescent="0.2">
      <c r="A549">
        <f>VLOOKUP(B549,productos!A$2:B$134,2,FALSE)</f>
        <v>74</v>
      </c>
      <c r="B549" t="s">
        <v>51</v>
      </c>
      <c r="C549">
        <f>VLOOKUP(D549,Ingredientes!A$2:B$192,2,FALSE)</f>
        <v>159</v>
      </c>
      <c r="D549" s="2" t="s">
        <v>178</v>
      </c>
      <c r="E549" s="2">
        <v>9</v>
      </c>
    </row>
    <row r="550" spans="1:5" x14ac:dyDescent="0.2">
      <c r="A550">
        <f>VLOOKUP(B550,productos!A$2:B$134,2,FALSE)</f>
        <v>75</v>
      </c>
      <c r="B550" t="s">
        <v>900</v>
      </c>
      <c r="C550">
        <f>VLOOKUP(D550,Ingredientes!A$2:B$192,2,FALSE)</f>
        <v>42</v>
      </c>
      <c r="D550" s="2" t="s">
        <v>51</v>
      </c>
      <c r="E550" s="2">
        <v>0.33</v>
      </c>
    </row>
    <row r="551" spans="1:5" x14ac:dyDescent="0.2">
      <c r="A551">
        <f>VLOOKUP(B551,productos!A$2:B$134,2,FALSE)</f>
        <v>75</v>
      </c>
      <c r="B551" t="s">
        <v>900</v>
      </c>
      <c r="C551">
        <f>VLOOKUP(D551,Ingredientes!A$2:B$192,2,FALSE)</f>
        <v>82</v>
      </c>
      <c r="D551" s="2" t="s">
        <v>94</v>
      </c>
      <c r="E551" s="2">
        <v>500</v>
      </c>
    </row>
    <row r="552" spans="1:5" x14ac:dyDescent="0.2">
      <c r="A552">
        <f>VLOOKUP(B552,productos!A$2:B$134,2,FALSE)</f>
        <v>75</v>
      </c>
      <c r="B552" t="s">
        <v>900</v>
      </c>
      <c r="C552">
        <f>VLOOKUP(D552,Ingredientes!A$2:B$192,2,FALSE)</f>
        <v>130</v>
      </c>
      <c r="D552" s="2" t="s">
        <v>145</v>
      </c>
      <c r="E552" s="2">
        <v>1</v>
      </c>
    </row>
    <row r="553" spans="1:5" x14ac:dyDescent="0.2">
      <c r="A553">
        <f>VLOOKUP(B553,productos!A$2:B$134,2,FALSE)</f>
        <v>75</v>
      </c>
      <c r="B553" t="s">
        <v>900</v>
      </c>
      <c r="C553">
        <f>VLOOKUP(D553,Ingredientes!A$2:B$192,2,FALSE)</f>
        <v>32</v>
      </c>
      <c r="D553" s="2" t="s">
        <v>40</v>
      </c>
      <c r="E553" s="2">
        <v>1</v>
      </c>
    </row>
    <row r="554" spans="1:5" x14ac:dyDescent="0.2">
      <c r="A554">
        <f>VLOOKUP(B554,productos!A$2:B$134,2,FALSE)</f>
        <v>76</v>
      </c>
      <c r="B554" t="s">
        <v>901</v>
      </c>
      <c r="C554">
        <f>VLOOKUP(D554,Ingredientes!A$2:B$192,2,FALSE)</f>
        <v>10</v>
      </c>
      <c r="D554" s="2" t="s">
        <v>18</v>
      </c>
      <c r="E554" s="2">
        <v>150</v>
      </c>
    </row>
    <row r="555" spans="1:5" x14ac:dyDescent="0.2">
      <c r="A555">
        <f>VLOOKUP(B555,productos!A$2:B$134,2,FALSE)</f>
        <v>76</v>
      </c>
      <c r="B555" t="s">
        <v>901</v>
      </c>
      <c r="C555">
        <f>VLOOKUP(D555,Ingredientes!A$2:B$192,2,FALSE)</f>
        <v>63</v>
      </c>
      <c r="D555" s="2" t="s">
        <v>75</v>
      </c>
      <c r="E555" s="2">
        <v>300</v>
      </c>
    </row>
    <row r="556" spans="1:5" x14ac:dyDescent="0.2">
      <c r="A556">
        <f>VLOOKUP(B556,productos!A$2:B$134,2,FALSE)</f>
        <v>76</v>
      </c>
      <c r="B556" t="s">
        <v>901</v>
      </c>
      <c r="C556">
        <f>VLOOKUP(D556,Ingredientes!A$2:B$192,2,FALSE)</f>
        <v>47</v>
      </c>
      <c r="D556" s="2" t="s">
        <v>58</v>
      </c>
      <c r="E556" s="2">
        <v>200</v>
      </c>
    </row>
    <row r="557" spans="1:5" x14ac:dyDescent="0.2">
      <c r="A557">
        <f>VLOOKUP(B557,productos!A$2:B$134,2,FALSE)</f>
        <v>76</v>
      </c>
      <c r="B557" t="s">
        <v>901</v>
      </c>
      <c r="C557">
        <f>VLOOKUP(D557,Ingredientes!A$2:B$192,2,FALSE)</f>
        <v>16</v>
      </c>
      <c r="D557" s="2" t="s">
        <v>24</v>
      </c>
      <c r="E557" s="2">
        <v>100</v>
      </c>
    </row>
    <row r="558" spans="1:5" x14ac:dyDescent="0.2">
      <c r="A558">
        <f>VLOOKUP(B558,productos!A$2:B$134,2,FALSE)</f>
        <v>76</v>
      </c>
      <c r="B558" t="s">
        <v>901</v>
      </c>
      <c r="C558">
        <f>VLOOKUP(D558,Ingredientes!A$2:B$192,2,FALSE)</f>
        <v>105</v>
      </c>
      <c r="D558" s="2" t="s">
        <v>119</v>
      </c>
      <c r="E558" s="2">
        <v>2</v>
      </c>
    </row>
    <row r="559" spans="1:5" x14ac:dyDescent="0.2">
      <c r="A559">
        <f>VLOOKUP(B559,productos!A$2:B$134,2,FALSE)</f>
        <v>76</v>
      </c>
      <c r="B559" t="s">
        <v>901</v>
      </c>
      <c r="C559">
        <f>VLOOKUP(D559,Ingredientes!A$2:B$192,2,FALSE)</f>
        <v>92</v>
      </c>
      <c r="D559" s="2" t="s">
        <v>104</v>
      </c>
      <c r="E559" s="2">
        <v>10</v>
      </c>
    </row>
    <row r="560" spans="1:5" x14ac:dyDescent="0.2">
      <c r="A560">
        <f>VLOOKUP(B560,productos!A$2:B$134,2,FALSE)</f>
        <v>76</v>
      </c>
      <c r="B560" t="s">
        <v>901</v>
      </c>
      <c r="C560">
        <f>VLOOKUP(D560,Ingredientes!A$2:B$192,2,FALSE)</f>
        <v>182</v>
      </c>
      <c r="D560" s="2" t="s">
        <v>201</v>
      </c>
      <c r="E560" s="2">
        <v>1.5</v>
      </c>
    </row>
    <row r="561" spans="1:5" x14ac:dyDescent="0.2">
      <c r="A561">
        <f>VLOOKUP(B561,productos!A$2:B$134,2,FALSE)</f>
        <v>76</v>
      </c>
      <c r="B561" t="s">
        <v>901</v>
      </c>
      <c r="C561">
        <f>VLOOKUP(D561,Ingredientes!A$2:B$192,2,FALSE)</f>
        <v>90</v>
      </c>
      <c r="D561" s="2" t="s">
        <v>102</v>
      </c>
      <c r="E561" s="2">
        <v>400</v>
      </c>
    </row>
    <row r="562" spans="1:5" x14ac:dyDescent="0.2">
      <c r="A562">
        <f>VLOOKUP(B562,productos!A$2:B$134,2,FALSE)</f>
        <v>76</v>
      </c>
      <c r="B562" t="s">
        <v>901</v>
      </c>
      <c r="C562">
        <f>VLOOKUP(D562,Ingredientes!A$2:B$192,2,FALSE)</f>
        <v>32</v>
      </c>
      <c r="D562" s="2" t="s">
        <v>40</v>
      </c>
      <c r="E562" s="2">
        <v>1</v>
      </c>
    </row>
    <row r="563" spans="1:5" x14ac:dyDescent="0.2">
      <c r="A563">
        <f>VLOOKUP(B563,productos!A$2:B$134,2,FALSE)</f>
        <v>77</v>
      </c>
      <c r="B563" t="s">
        <v>190</v>
      </c>
      <c r="C563">
        <f>VLOOKUP(D563,Ingredientes!A$2:B$192,2,FALSE)</f>
        <v>100</v>
      </c>
      <c r="D563" s="2" t="s">
        <v>114</v>
      </c>
      <c r="E563" s="2">
        <v>52</v>
      </c>
    </row>
    <row r="564" spans="1:5" x14ac:dyDescent="0.2">
      <c r="A564">
        <f>VLOOKUP(B564,productos!A$2:B$134,2,FALSE)</f>
        <v>77</v>
      </c>
      <c r="B564" t="s">
        <v>190</v>
      </c>
      <c r="C564">
        <f>VLOOKUP(D564,Ingredientes!A$2:B$192,2,FALSE)</f>
        <v>108</v>
      </c>
      <c r="D564" s="2" t="s">
        <v>122</v>
      </c>
      <c r="E564" s="2">
        <v>10</v>
      </c>
    </row>
    <row r="565" spans="1:5" x14ac:dyDescent="0.2">
      <c r="A565">
        <f>VLOOKUP(B565,productos!A$2:B$134,2,FALSE)</f>
        <v>77</v>
      </c>
      <c r="B565" t="s">
        <v>190</v>
      </c>
      <c r="C565">
        <f>VLOOKUP(D565,Ingredientes!A$2:B$192,2,FALSE)</f>
        <v>122</v>
      </c>
      <c r="D565" s="2" t="s">
        <v>137</v>
      </c>
      <c r="E565" s="2">
        <v>18</v>
      </c>
    </row>
    <row r="566" spans="1:5" x14ac:dyDescent="0.2">
      <c r="A566">
        <f>VLOOKUP(B566,productos!A$2:B$134,2,FALSE)</f>
        <v>77</v>
      </c>
      <c r="B566" t="s">
        <v>190</v>
      </c>
      <c r="C566">
        <f>VLOOKUP(D566,Ingredientes!A$2:B$192,2,FALSE)</f>
        <v>105</v>
      </c>
      <c r="D566" s="2" t="s">
        <v>119</v>
      </c>
      <c r="E566" s="2">
        <v>1</v>
      </c>
    </row>
    <row r="567" spans="1:5" x14ac:dyDescent="0.2">
      <c r="A567">
        <f>VLOOKUP(B567,productos!A$2:B$134,2,FALSE)</f>
        <v>78</v>
      </c>
      <c r="B567" t="s">
        <v>902</v>
      </c>
      <c r="C567">
        <f>VLOOKUP(D567,Ingredientes!A$2:B$192,2,FALSE)</f>
        <v>171</v>
      </c>
      <c r="D567" s="2" t="s">
        <v>190</v>
      </c>
      <c r="E567" s="2">
        <v>1</v>
      </c>
    </row>
    <row r="568" spans="1:5" x14ac:dyDescent="0.2">
      <c r="A568">
        <f>VLOOKUP(B568,productos!A$2:B$134,2,FALSE)</f>
        <v>78</v>
      </c>
      <c r="B568" t="s">
        <v>902</v>
      </c>
      <c r="C568">
        <f>VLOOKUP(D568,Ingredientes!A$2:B$192,2,FALSE)</f>
        <v>155</v>
      </c>
      <c r="D568" s="2" t="s">
        <v>174</v>
      </c>
      <c r="E568" s="2">
        <v>14</v>
      </c>
    </row>
    <row r="569" spans="1:5" x14ac:dyDescent="0.2">
      <c r="A569">
        <f>VLOOKUP(B569,productos!A$2:B$134,2,FALSE)</f>
        <v>78</v>
      </c>
      <c r="B569" t="s">
        <v>902</v>
      </c>
      <c r="C569">
        <f>VLOOKUP(D569,Ingredientes!A$2:B$192,2,FALSE)</f>
        <v>130</v>
      </c>
      <c r="D569" s="2" t="s">
        <v>145</v>
      </c>
      <c r="E569" s="2">
        <v>1</v>
      </c>
    </row>
    <row r="570" spans="1:5" x14ac:dyDescent="0.2">
      <c r="A570">
        <f>VLOOKUP(B570,productos!A$2:B$134,2,FALSE)</f>
        <v>78</v>
      </c>
      <c r="B570" t="s">
        <v>902</v>
      </c>
      <c r="C570">
        <f>VLOOKUP(D570,Ingredientes!A$2:B$192,2,FALSE)</f>
        <v>82</v>
      </c>
      <c r="D570" s="2" t="s">
        <v>94</v>
      </c>
      <c r="E570" s="2">
        <v>210</v>
      </c>
    </row>
    <row r="571" spans="1:5" x14ac:dyDescent="0.2">
      <c r="A571">
        <f>VLOOKUP(B571,productos!A$2:B$134,2,FALSE)</f>
        <v>79</v>
      </c>
      <c r="B571" t="s">
        <v>903</v>
      </c>
      <c r="C571">
        <f>VLOOKUP(D571,Ingredientes!A$2:B$192,2,FALSE)</f>
        <v>122</v>
      </c>
      <c r="D571" s="2" t="s">
        <v>137</v>
      </c>
      <c r="E571" s="2">
        <v>125</v>
      </c>
    </row>
    <row r="572" spans="1:5" x14ac:dyDescent="0.2">
      <c r="A572">
        <f>VLOOKUP(B572,productos!A$2:B$134,2,FALSE)</f>
        <v>79</v>
      </c>
      <c r="B572" t="s">
        <v>903</v>
      </c>
      <c r="C572">
        <f>VLOOKUP(D572,Ingredientes!A$2:B$192,2,FALSE)</f>
        <v>86</v>
      </c>
      <c r="D572" s="2" t="s">
        <v>98</v>
      </c>
      <c r="E572" s="2">
        <v>5</v>
      </c>
    </row>
    <row r="573" spans="1:5" x14ac:dyDescent="0.2">
      <c r="A573">
        <f>VLOOKUP(B573,productos!A$2:B$134,2,FALSE)</f>
        <v>79</v>
      </c>
      <c r="B573" t="s">
        <v>903</v>
      </c>
      <c r="C573">
        <f>VLOOKUP(D573,Ingredientes!A$2:B$192,2,FALSE)</f>
        <v>19</v>
      </c>
      <c r="D573" s="2" t="s">
        <v>27</v>
      </c>
      <c r="E573" s="2">
        <v>150</v>
      </c>
    </row>
    <row r="574" spans="1:5" x14ac:dyDescent="0.2">
      <c r="A574">
        <f>VLOOKUP(B574,productos!A$2:B$134,2,FALSE)</f>
        <v>79</v>
      </c>
      <c r="B574" t="s">
        <v>903</v>
      </c>
      <c r="C574">
        <f>VLOOKUP(D574,Ingredientes!A$2:B$192,2,FALSE)</f>
        <v>105</v>
      </c>
      <c r="D574" s="2" t="s">
        <v>119</v>
      </c>
      <c r="E574" s="2">
        <v>1</v>
      </c>
    </row>
    <row r="575" spans="1:5" x14ac:dyDescent="0.2">
      <c r="A575">
        <f>VLOOKUP(B575,productos!A$2:B$134,2,FALSE)</f>
        <v>79</v>
      </c>
      <c r="B575" t="s">
        <v>903</v>
      </c>
      <c r="C575">
        <f>VLOOKUP(D575,Ingredientes!A$2:B$192,2,FALSE)</f>
        <v>14</v>
      </c>
      <c r="D575" s="2" t="s">
        <v>22</v>
      </c>
      <c r="E575" s="2">
        <v>135</v>
      </c>
    </row>
    <row r="576" spans="1:5" x14ac:dyDescent="0.2">
      <c r="A576">
        <f>VLOOKUP(B576,productos!A$2:B$134,2,FALSE)</f>
        <v>79</v>
      </c>
      <c r="B576" t="s">
        <v>903</v>
      </c>
      <c r="C576">
        <f>VLOOKUP(D576,Ingredientes!A$2:B$192,2,FALSE)</f>
        <v>100</v>
      </c>
      <c r="D576" s="2" t="s">
        <v>114</v>
      </c>
      <c r="E576" s="2">
        <v>100</v>
      </c>
    </row>
    <row r="577" spans="1:5" x14ac:dyDescent="0.2">
      <c r="A577">
        <f>VLOOKUP(B577,productos!A$2:B$134,2,FALSE)</f>
        <v>79</v>
      </c>
      <c r="B577" t="s">
        <v>903</v>
      </c>
      <c r="C577">
        <f>VLOOKUP(D577,Ingredientes!A$2:B$192,2,FALSE)</f>
        <v>147</v>
      </c>
      <c r="D577" s="2" t="s">
        <v>164</v>
      </c>
      <c r="E577" s="2">
        <v>50</v>
      </c>
    </row>
    <row r="578" spans="1:5" x14ac:dyDescent="0.2">
      <c r="A578">
        <f>VLOOKUP(B578,productos!A$2:B$134,2,FALSE)</f>
        <v>79</v>
      </c>
      <c r="B578" t="s">
        <v>903</v>
      </c>
      <c r="C578">
        <f>VLOOKUP(D578,Ingredientes!A$2:B$192,2,FALSE)</f>
        <v>146</v>
      </c>
      <c r="D578" s="2" t="s">
        <v>163</v>
      </c>
      <c r="E578" s="2">
        <v>50</v>
      </c>
    </row>
    <row r="579" spans="1:5" x14ac:dyDescent="0.2">
      <c r="A579">
        <f>VLOOKUP(B579,productos!A$2:B$134,2,FALSE)</f>
        <v>79</v>
      </c>
      <c r="B579" t="s">
        <v>903</v>
      </c>
      <c r="C579">
        <f>VLOOKUP(D579,Ingredientes!A$2:B$192,2,FALSE)</f>
        <v>34</v>
      </c>
      <c r="D579" s="2" t="s">
        <v>42</v>
      </c>
      <c r="E579" s="2">
        <v>2</v>
      </c>
    </row>
    <row r="580" spans="1:5" x14ac:dyDescent="0.2">
      <c r="A580">
        <f>VLOOKUP(B580,productos!A$2:B$134,2,FALSE)</f>
        <v>80</v>
      </c>
      <c r="B580" t="s">
        <v>904</v>
      </c>
      <c r="C580">
        <f>VLOOKUP(D580,Ingredientes!A$2:B$192,2,FALSE)</f>
        <v>171</v>
      </c>
      <c r="D580" s="2" t="s">
        <v>190</v>
      </c>
      <c r="E580" s="2">
        <v>1</v>
      </c>
    </row>
    <row r="581" spans="1:5" x14ac:dyDescent="0.2">
      <c r="A581">
        <f>VLOOKUP(B581,productos!A$2:B$134,2,FALSE)</f>
        <v>80</v>
      </c>
      <c r="B581" t="s">
        <v>904</v>
      </c>
      <c r="C581">
        <f>VLOOKUP(D581,Ingredientes!A$2:B$192,2,FALSE)</f>
        <v>28</v>
      </c>
      <c r="D581" s="2" t="s">
        <v>36</v>
      </c>
      <c r="E581" s="2">
        <v>1</v>
      </c>
    </row>
    <row r="582" spans="1:5" x14ac:dyDescent="0.2">
      <c r="A582">
        <f>VLOOKUP(B582,productos!A$2:B$134,2,FALSE)</f>
        <v>80</v>
      </c>
      <c r="B582" t="s">
        <v>904</v>
      </c>
      <c r="C582">
        <f>VLOOKUP(D582,Ingredientes!A$2:B$192,2,FALSE)</f>
        <v>82</v>
      </c>
      <c r="D582" s="2" t="s">
        <v>94</v>
      </c>
      <c r="E582" s="2">
        <v>150</v>
      </c>
    </row>
    <row r="583" spans="1:5" x14ac:dyDescent="0.2">
      <c r="A583">
        <f>VLOOKUP(B583,productos!A$2:B$134,2,FALSE)</f>
        <v>80</v>
      </c>
      <c r="B583" t="s">
        <v>904</v>
      </c>
      <c r="C583">
        <f>VLOOKUP(D583,Ingredientes!A$2:B$192,2,FALSE)</f>
        <v>130</v>
      </c>
      <c r="D583" s="2" t="s">
        <v>145</v>
      </c>
      <c r="E583" s="2">
        <v>1</v>
      </c>
    </row>
    <row r="584" spans="1:5" x14ac:dyDescent="0.2">
      <c r="A584">
        <f>VLOOKUP(B584,productos!A$2:B$134,2,FALSE)</f>
        <v>81</v>
      </c>
      <c r="B584" t="s">
        <v>905</v>
      </c>
      <c r="C584">
        <f>VLOOKUP(D584,Ingredientes!A$2:B$192,2,FALSE)</f>
        <v>122</v>
      </c>
      <c r="D584" s="2" t="s">
        <v>137</v>
      </c>
      <c r="E584" s="2">
        <v>180</v>
      </c>
    </row>
    <row r="585" spans="1:5" x14ac:dyDescent="0.2">
      <c r="A585">
        <f>VLOOKUP(B585,productos!A$2:B$134,2,FALSE)</f>
        <v>81</v>
      </c>
      <c r="B585" t="s">
        <v>905</v>
      </c>
      <c r="C585">
        <f>VLOOKUP(D585,Ingredientes!A$2:B$192,2,FALSE)</f>
        <v>17</v>
      </c>
      <c r="D585" s="2" t="s">
        <v>25</v>
      </c>
      <c r="E585" s="2">
        <v>110</v>
      </c>
    </row>
    <row r="586" spans="1:5" x14ac:dyDescent="0.2">
      <c r="A586">
        <f>VLOOKUP(B586,productos!A$2:B$134,2,FALSE)</f>
        <v>81</v>
      </c>
      <c r="B586" t="s">
        <v>905</v>
      </c>
      <c r="C586">
        <f>VLOOKUP(D586,Ingredientes!A$2:B$192,2,FALSE)</f>
        <v>105</v>
      </c>
      <c r="D586" s="2" t="s">
        <v>119</v>
      </c>
      <c r="E586" s="2">
        <v>3</v>
      </c>
    </row>
    <row r="587" spans="1:5" x14ac:dyDescent="0.2">
      <c r="A587">
        <f>VLOOKUP(B587,productos!A$2:B$134,2,FALSE)</f>
        <v>81</v>
      </c>
      <c r="B587" t="s">
        <v>905</v>
      </c>
      <c r="C587">
        <f>VLOOKUP(D587,Ingredientes!A$2:B$192,2,FALSE)</f>
        <v>113</v>
      </c>
      <c r="D587" s="2" t="s">
        <v>128</v>
      </c>
      <c r="E587" s="2">
        <v>100</v>
      </c>
    </row>
    <row r="588" spans="1:5" x14ac:dyDescent="0.2">
      <c r="A588">
        <f>VLOOKUP(B588,productos!A$2:B$134,2,FALSE)</f>
        <v>81</v>
      </c>
      <c r="B588" t="s">
        <v>905</v>
      </c>
      <c r="C588">
        <f>VLOOKUP(D588,Ingredientes!A$2:B$192,2,FALSE)</f>
        <v>100</v>
      </c>
      <c r="D588" s="2" t="s">
        <v>114</v>
      </c>
      <c r="E588" s="2">
        <v>230</v>
      </c>
    </row>
    <row r="589" spans="1:5" x14ac:dyDescent="0.2">
      <c r="A589">
        <f>VLOOKUP(B589,productos!A$2:B$134,2,FALSE)</f>
        <v>81</v>
      </c>
      <c r="B589" t="s">
        <v>905</v>
      </c>
      <c r="C589">
        <f>VLOOKUP(D589,Ingredientes!A$2:B$192,2,FALSE)</f>
        <v>173</v>
      </c>
      <c r="D589" s="2" t="s">
        <v>192</v>
      </c>
      <c r="E589" s="2">
        <v>2</v>
      </c>
    </row>
    <row r="590" spans="1:5" x14ac:dyDescent="0.2">
      <c r="A590">
        <f>VLOOKUP(B590,productos!A$2:B$134,2,FALSE)</f>
        <v>81</v>
      </c>
      <c r="B590" t="s">
        <v>905</v>
      </c>
      <c r="C590">
        <f>VLOOKUP(D590,Ingredientes!A$2:B$192,2,FALSE)</f>
        <v>101</v>
      </c>
      <c r="D590" s="2" t="s">
        <v>115</v>
      </c>
      <c r="E590" s="2">
        <v>70</v>
      </c>
    </row>
    <row r="591" spans="1:5" x14ac:dyDescent="0.2">
      <c r="A591">
        <f>VLOOKUP(B591,productos!A$2:B$134,2,FALSE)</f>
        <v>81</v>
      </c>
      <c r="B591" t="s">
        <v>905</v>
      </c>
      <c r="C591">
        <f>VLOOKUP(D591,Ingredientes!A$2:B$192,2,FALSE)</f>
        <v>87</v>
      </c>
      <c r="D591" s="2" t="s">
        <v>99</v>
      </c>
      <c r="E591" s="2">
        <v>5</v>
      </c>
    </row>
    <row r="592" spans="1:5" x14ac:dyDescent="0.2">
      <c r="A592">
        <f>VLOOKUP(B592,productos!A$2:B$134,2,FALSE)</f>
        <v>81</v>
      </c>
      <c r="B592" t="s">
        <v>905</v>
      </c>
      <c r="C592">
        <f>VLOOKUP(D592,Ingredientes!A$2:B$192,2,FALSE)</f>
        <v>3</v>
      </c>
      <c r="D592" s="2" t="s">
        <v>8</v>
      </c>
      <c r="E592" s="2">
        <v>50</v>
      </c>
    </row>
    <row r="593" spans="1:5" x14ac:dyDescent="0.2">
      <c r="A593">
        <f>VLOOKUP(B593,productos!A$2:B$134,2,FALSE)</f>
        <v>81</v>
      </c>
      <c r="B593" t="s">
        <v>905</v>
      </c>
      <c r="C593">
        <f>VLOOKUP(D593,Ingredientes!A$2:B$192,2,FALSE)</f>
        <v>132</v>
      </c>
      <c r="D593" s="2" t="s">
        <v>148</v>
      </c>
      <c r="E593" s="2">
        <v>120</v>
      </c>
    </row>
    <row r="594" spans="1:5" x14ac:dyDescent="0.2">
      <c r="A594">
        <f>VLOOKUP(B594,productos!A$2:B$134,2,FALSE)</f>
        <v>82</v>
      </c>
      <c r="B594" t="s">
        <v>906</v>
      </c>
      <c r="C594">
        <f>VLOOKUP(D594,Ingredientes!A$2:B$192,2,FALSE)</f>
        <v>171</v>
      </c>
      <c r="D594" s="2" t="s">
        <v>190</v>
      </c>
      <c r="E594" s="2">
        <v>1</v>
      </c>
    </row>
    <row r="595" spans="1:5" x14ac:dyDescent="0.2">
      <c r="A595">
        <f>VLOOKUP(B595,productos!A$2:B$134,2,FALSE)</f>
        <v>82</v>
      </c>
      <c r="B595" t="s">
        <v>906</v>
      </c>
      <c r="C595">
        <f>VLOOKUP(D595,Ingredientes!A$2:B$192,2,FALSE)</f>
        <v>35</v>
      </c>
      <c r="D595" s="2" t="s">
        <v>43</v>
      </c>
      <c r="E595" s="2">
        <v>2</v>
      </c>
    </row>
    <row r="596" spans="1:5" x14ac:dyDescent="0.2">
      <c r="A596">
        <f>VLOOKUP(B596,productos!A$2:B$134,2,FALSE)</f>
        <v>82</v>
      </c>
      <c r="B596" t="s">
        <v>906</v>
      </c>
      <c r="C596">
        <f>VLOOKUP(D596,Ingredientes!A$2:B$192,2,FALSE)</f>
        <v>130</v>
      </c>
      <c r="D596" s="2" t="s">
        <v>145</v>
      </c>
      <c r="E596" s="2">
        <v>1</v>
      </c>
    </row>
    <row r="597" spans="1:5" x14ac:dyDescent="0.2">
      <c r="A597">
        <f>VLOOKUP(B597,productos!A$2:B$134,2,FALSE)</f>
        <v>82</v>
      </c>
      <c r="B597" t="s">
        <v>906</v>
      </c>
      <c r="C597">
        <f>VLOOKUP(D597,Ingredientes!A$2:B$192,2,FALSE)</f>
        <v>82</v>
      </c>
      <c r="D597" s="2" t="s">
        <v>94</v>
      </c>
      <c r="E597" s="2">
        <v>100</v>
      </c>
    </row>
    <row r="598" spans="1:5" x14ac:dyDescent="0.2">
      <c r="A598">
        <f>VLOOKUP(B598,productos!A$2:B$134,2,FALSE)</f>
        <v>83</v>
      </c>
      <c r="B598" t="s">
        <v>201</v>
      </c>
      <c r="C598">
        <f>VLOOKUP(D598,Ingredientes!A$2:B$192,2,FALSE)</f>
        <v>105</v>
      </c>
      <c r="D598" s="2" t="s">
        <v>119</v>
      </c>
      <c r="E598" s="2">
        <v>1</v>
      </c>
    </row>
    <row r="599" spans="1:5" x14ac:dyDescent="0.2">
      <c r="A599">
        <f>VLOOKUP(B599,productos!A$2:B$134,2,FALSE)</f>
        <v>83</v>
      </c>
      <c r="B599" t="s">
        <v>201</v>
      </c>
      <c r="C599">
        <f>VLOOKUP(D599,Ingredientes!A$2:B$192,2,FALSE)</f>
        <v>16</v>
      </c>
      <c r="D599" s="2" t="s">
        <v>24</v>
      </c>
      <c r="E599" s="2">
        <v>30</v>
      </c>
    </row>
    <row r="600" spans="1:5" x14ac:dyDescent="0.2">
      <c r="A600">
        <f>VLOOKUP(B600,productos!A$2:B$134,2,FALSE)</f>
        <v>83</v>
      </c>
      <c r="B600" t="s">
        <v>201</v>
      </c>
      <c r="C600">
        <f>VLOOKUP(D600,Ingredientes!A$2:B$192,2,FALSE)</f>
        <v>100</v>
      </c>
      <c r="D600" s="2" t="s">
        <v>114</v>
      </c>
      <c r="E600" s="2">
        <v>30</v>
      </c>
    </row>
    <row r="601" spans="1:5" x14ac:dyDescent="0.2">
      <c r="A601">
        <f>VLOOKUP(B601,productos!A$2:B$134,2,FALSE)</f>
        <v>83</v>
      </c>
      <c r="B601" t="s">
        <v>201</v>
      </c>
      <c r="C601">
        <f>VLOOKUP(D601,Ingredientes!A$2:B$192,2,FALSE)</f>
        <v>159</v>
      </c>
      <c r="D601" s="2" t="s">
        <v>178</v>
      </c>
      <c r="E601" s="2">
        <v>5</v>
      </c>
    </row>
    <row r="602" spans="1:5" x14ac:dyDescent="0.2">
      <c r="A602">
        <f>VLOOKUP(B602,productos!A$2:B$134,2,FALSE)</f>
        <v>83</v>
      </c>
      <c r="B602" t="s">
        <v>201</v>
      </c>
      <c r="C602">
        <f>VLOOKUP(D602,Ingredientes!A$2:B$192,2,FALSE)</f>
        <v>86</v>
      </c>
      <c r="D602" s="2" t="s">
        <v>98</v>
      </c>
      <c r="E602" s="2">
        <v>5</v>
      </c>
    </row>
    <row r="603" spans="1:5" x14ac:dyDescent="0.2">
      <c r="A603">
        <f>VLOOKUP(B603,productos!A$2:B$134,2,FALSE)</f>
        <v>84</v>
      </c>
      <c r="B603" t="s">
        <v>907</v>
      </c>
      <c r="C603">
        <f>VLOOKUP(D603,Ingredientes!A$2:B$192,2,FALSE)</f>
        <v>164</v>
      </c>
      <c r="D603" s="2" t="s">
        <v>183</v>
      </c>
      <c r="E603" s="2">
        <v>1.75</v>
      </c>
    </row>
    <row r="604" spans="1:5" x14ac:dyDescent="0.2">
      <c r="A604">
        <f>VLOOKUP(B604,productos!A$2:B$134,2,FALSE)</f>
        <v>84</v>
      </c>
      <c r="B604" t="s">
        <v>907</v>
      </c>
      <c r="C604">
        <f>VLOOKUP(D604,Ingredientes!A$2:B$192,2,FALSE)</f>
        <v>16</v>
      </c>
      <c r="D604" s="2" t="s">
        <v>24</v>
      </c>
      <c r="E604" s="2">
        <v>80</v>
      </c>
    </row>
    <row r="605" spans="1:5" x14ac:dyDescent="0.2">
      <c r="A605">
        <f>VLOOKUP(B605,productos!A$2:B$134,2,FALSE)</f>
        <v>84</v>
      </c>
      <c r="B605" t="s">
        <v>907</v>
      </c>
      <c r="C605">
        <f>VLOOKUP(D605,Ingredientes!A$2:B$192,2,FALSE)</f>
        <v>173</v>
      </c>
      <c r="D605" s="2" t="s">
        <v>192</v>
      </c>
      <c r="E605" s="2">
        <v>6</v>
      </c>
    </row>
    <row r="606" spans="1:5" x14ac:dyDescent="0.2">
      <c r="A606">
        <f>VLOOKUP(B606,productos!A$2:B$134,2,FALSE)</f>
        <v>84</v>
      </c>
      <c r="B606" t="s">
        <v>907</v>
      </c>
      <c r="C606">
        <f>VLOOKUP(D606,Ingredientes!A$2:B$192,2,FALSE)</f>
        <v>122</v>
      </c>
      <c r="D606" s="2" t="s">
        <v>137</v>
      </c>
      <c r="E606" s="2">
        <v>200</v>
      </c>
    </row>
    <row r="607" spans="1:5" x14ac:dyDescent="0.2">
      <c r="A607">
        <f>VLOOKUP(B607,productos!A$2:B$134,2,FALSE)</f>
        <v>84</v>
      </c>
      <c r="B607" t="s">
        <v>907</v>
      </c>
      <c r="C607">
        <f>VLOOKUP(D607,Ingredientes!A$2:B$192,2,FALSE)</f>
        <v>105</v>
      </c>
      <c r="D607" s="2" t="s">
        <v>119</v>
      </c>
      <c r="E607" s="2">
        <v>1</v>
      </c>
    </row>
    <row r="608" spans="1:5" x14ac:dyDescent="0.2">
      <c r="A608">
        <f>VLOOKUP(B608,productos!A$2:B$134,2,FALSE)</f>
        <v>84</v>
      </c>
      <c r="B608" t="s">
        <v>907</v>
      </c>
      <c r="C608">
        <f>VLOOKUP(D608,Ingredientes!A$2:B$192,2,FALSE)</f>
        <v>86</v>
      </c>
      <c r="D608" s="2" t="s">
        <v>98</v>
      </c>
      <c r="E608" s="2">
        <v>20</v>
      </c>
    </row>
    <row r="609" spans="1:5" x14ac:dyDescent="0.2">
      <c r="A609">
        <f>VLOOKUP(B609,productos!A$2:B$134,2,FALSE)</f>
        <v>84</v>
      </c>
      <c r="B609" t="s">
        <v>907</v>
      </c>
      <c r="C609">
        <f>VLOOKUP(D609,Ingredientes!A$2:B$192,2,FALSE)</f>
        <v>100</v>
      </c>
      <c r="D609" s="2" t="s">
        <v>114</v>
      </c>
      <c r="E609" s="2">
        <v>220</v>
      </c>
    </row>
    <row r="610" spans="1:5" x14ac:dyDescent="0.2">
      <c r="A610">
        <f>VLOOKUP(B610,productos!A$2:B$134,2,FALSE)</f>
        <v>84</v>
      </c>
      <c r="B610" t="s">
        <v>907</v>
      </c>
      <c r="C610">
        <f>VLOOKUP(D610,Ingredientes!A$2:B$192,2,FALSE)</f>
        <v>17</v>
      </c>
      <c r="D610" s="2" t="s">
        <v>25</v>
      </c>
      <c r="E610" s="2">
        <v>70</v>
      </c>
    </row>
    <row r="611" spans="1:5" x14ac:dyDescent="0.2">
      <c r="A611">
        <f>VLOOKUP(B611,productos!A$2:B$134,2,FALSE)</f>
        <v>84</v>
      </c>
      <c r="B611" t="s">
        <v>907</v>
      </c>
      <c r="C611">
        <f>VLOOKUP(D611,Ingredientes!A$2:B$192,2,FALSE)</f>
        <v>35</v>
      </c>
      <c r="D611" s="2" t="s">
        <v>43</v>
      </c>
      <c r="E611" s="2">
        <v>7</v>
      </c>
    </row>
    <row r="612" spans="1:5" x14ac:dyDescent="0.2">
      <c r="A612">
        <f>VLOOKUP(B612,productos!A$2:B$134,2,FALSE)</f>
        <v>85</v>
      </c>
      <c r="B612" t="s">
        <v>908</v>
      </c>
      <c r="C612">
        <f>VLOOKUP(D612,Ingredientes!A$2:B$192,2,FALSE)</f>
        <v>99</v>
      </c>
      <c r="D612" s="2" t="s">
        <v>113</v>
      </c>
      <c r="E612" s="2">
        <v>500</v>
      </c>
    </row>
    <row r="613" spans="1:5" x14ac:dyDescent="0.2">
      <c r="A613">
        <f>VLOOKUP(B613,productos!A$2:B$134,2,FALSE)</f>
        <v>85</v>
      </c>
      <c r="B613" t="s">
        <v>908</v>
      </c>
      <c r="C613">
        <f>VLOOKUP(D613,Ingredientes!A$2:B$192,2,FALSE)</f>
        <v>173</v>
      </c>
      <c r="D613" s="2" t="s">
        <v>192</v>
      </c>
      <c r="E613" s="2">
        <v>10</v>
      </c>
    </row>
    <row r="614" spans="1:5" x14ac:dyDescent="0.2">
      <c r="A614">
        <f>VLOOKUP(B614,productos!A$2:B$134,2,FALSE)</f>
        <v>85</v>
      </c>
      <c r="B614" t="s">
        <v>908</v>
      </c>
      <c r="C614">
        <f>VLOOKUP(D614,Ingredientes!A$2:B$192,2,FALSE)</f>
        <v>16</v>
      </c>
      <c r="D614" s="2" t="s">
        <v>24</v>
      </c>
      <c r="E614" s="2">
        <v>5</v>
      </c>
    </row>
    <row r="615" spans="1:5" x14ac:dyDescent="0.2">
      <c r="A615">
        <f>VLOOKUP(B615,productos!A$2:B$134,2,FALSE)</f>
        <v>85</v>
      </c>
      <c r="B615" t="s">
        <v>908</v>
      </c>
      <c r="C615">
        <f>VLOOKUP(D615,Ingredientes!A$2:B$192,2,FALSE)</f>
        <v>111</v>
      </c>
      <c r="D615" s="2" t="s">
        <v>126</v>
      </c>
      <c r="E615" s="2">
        <v>25</v>
      </c>
    </row>
    <row r="616" spans="1:5" x14ac:dyDescent="0.2">
      <c r="A616">
        <f>VLOOKUP(B616,productos!A$2:B$134,2,FALSE)</f>
        <v>85</v>
      </c>
      <c r="B616" t="s">
        <v>908</v>
      </c>
      <c r="C616">
        <f>VLOOKUP(D616,Ingredientes!A$2:B$192,2,FALSE)</f>
        <v>63</v>
      </c>
      <c r="D616" s="2" t="s">
        <v>75</v>
      </c>
      <c r="E616" s="2">
        <v>50</v>
      </c>
    </row>
    <row r="617" spans="1:5" x14ac:dyDescent="0.2">
      <c r="A617">
        <f>VLOOKUP(B617,productos!A$2:B$134,2,FALSE)</f>
        <v>85</v>
      </c>
      <c r="B617" t="s">
        <v>908</v>
      </c>
      <c r="C617">
        <f>VLOOKUP(D617,Ingredientes!A$2:B$192,2,FALSE)</f>
        <v>122</v>
      </c>
      <c r="D617" s="2" t="s">
        <v>137</v>
      </c>
      <c r="E617" s="2">
        <v>50</v>
      </c>
    </row>
    <row r="618" spans="1:5" x14ac:dyDescent="0.2">
      <c r="A618">
        <f>VLOOKUP(B618,productos!A$2:B$134,2,FALSE)</f>
        <v>85</v>
      </c>
      <c r="B618" t="s">
        <v>908</v>
      </c>
      <c r="C618">
        <f>VLOOKUP(D618,Ingredientes!A$2:B$192,2,FALSE)</f>
        <v>117</v>
      </c>
      <c r="D618" s="2" t="s">
        <v>132</v>
      </c>
      <c r="E618" s="2">
        <v>5</v>
      </c>
    </row>
    <row r="619" spans="1:5" x14ac:dyDescent="0.2">
      <c r="A619">
        <f>VLOOKUP(B619,productos!A$2:B$134,2,FALSE)</f>
        <v>85</v>
      </c>
      <c r="B619" t="s">
        <v>908</v>
      </c>
      <c r="C619">
        <f>VLOOKUP(D619,Ingredientes!A$2:B$192,2,FALSE)</f>
        <v>122</v>
      </c>
      <c r="D619" s="2" t="s">
        <v>137</v>
      </c>
      <c r="E619" s="2">
        <v>30</v>
      </c>
    </row>
    <row r="620" spans="1:5" x14ac:dyDescent="0.2">
      <c r="A620">
        <f>VLOOKUP(B620,productos!A$2:B$134,2,FALSE)</f>
        <v>85</v>
      </c>
      <c r="B620" t="s">
        <v>908</v>
      </c>
      <c r="C620">
        <f>VLOOKUP(D620,Ingredientes!A$2:B$192,2,FALSE)</f>
        <v>106</v>
      </c>
      <c r="D620" s="2" t="s">
        <v>120</v>
      </c>
      <c r="E620" s="2">
        <v>210</v>
      </c>
    </row>
    <row r="621" spans="1:5" x14ac:dyDescent="0.2">
      <c r="A621">
        <f>VLOOKUP(B621,productos!A$2:B$134,2,FALSE)</f>
        <v>85</v>
      </c>
      <c r="B621" t="s">
        <v>908</v>
      </c>
      <c r="C621">
        <f>VLOOKUP(D621,Ingredientes!A$2:B$192,2,FALSE)</f>
        <v>163</v>
      </c>
      <c r="D621" s="2" t="s">
        <v>182</v>
      </c>
      <c r="E621" s="2">
        <v>210</v>
      </c>
    </row>
    <row r="622" spans="1:5" x14ac:dyDescent="0.2">
      <c r="A622">
        <f>VLOOKUP(B622,productos!A$2:B$134,2,FALSE)</f>
        <v>86</v>
      </c>
      <c r="B622" t="s">
        <v>909</v>
      </c>
      <c r="C622">
        <f>VLOOKUP(D622,Ingredientes!A$2:B$192,2,FALSE)</f>
        <v>99</v>
      </c>
      <c r="D622" s="2" t="s">
        <v>113</v>
      </c>
      <c r="E622" s="2">
        <v>500</v>
      </c>
    </row>
    <row r="623" spans="1:5" x14ac:dyDescent="0.2">
      <c r="A623">
        <f>VLOOKUP(B623,productos!A$2:B$134,2,FALSE)</f>
        <v>86</v>
      </c>
      <c r="B623" t="s">
        <v>909</v>
      </c>
      <c r="C623">
        <f>VLOOKUP(D623,Ingredientes!A$2:B$192,2,FALSE)</f>
        <v>173</v>
      </c>
      <c r="D623" s="2" t="s">
        <v>192</v>
      </c>
      <c r="E623" s="2">
        <v>10</v>
      </c>
    </row>
    <row r="624" spans="1:5" x14ac:dyDescent="0.2">
      <c r="A624">
        <f>VLOOKUP(B624,productos!A$2:B$134,2,FALSE)</f>
        <v>86</v>
      </c>
      <c r="B624" t="s">
        <v>909</v>
      </c>
      <c r="C624">
        <f>VLOOKUP(D624,Ingredientes!A$2:B$192,2,FALSE)</f>
        <v>16</v>
      </c>
      <c r="D624" s="2" t="s">
        <v>24</v>
      </c>
      <c r="E624" s="2">
        <v>5</v>
      </c>
    </row>
    <row r="625" spans="1:5" x14ac:dyDescent="0.2">
      <c r="A625">
        <f>VLOOKUP(B625,productos!A$2:B$134,2,FALSE)</f>
        <v>86</v>
      </c>
      <c r="B625" t="s">
        <v>909</v>
      </c>
      <c r="C625">
        <f>VLOOKUP(D625,Ingredientes!A$2:B$192,2,FALSE)</f>
        <v>111</v>
      </c>
      <c r="D625" s="2" t="s">
        <v>126</v>
      </c>
      <c r="E625" s="2">
        <v>25</v>
      </c>
    </row>
    <row r="626" spans="1:5" x14ac:dyDescent="0.2">
      <c r="A626">
        <f>VLOOKUP(B626,productos!A$2:B$134,2,FALSE)</f>
        <v>86</v>
      </c>
      <c r="B626" t="s">
        <v>909</v>
      </c>
      <c r="C626">
        <f>VLOOKUP(D626,Ingredientes!A$2:B$192,2,FALSE)</f>
        <v>63</v>
      </c>
      <c r="D626" s="2" t="s">
        <v>75</v>
      </c>
      <c r="E626" s="2">
        <v>50</v>
      </c>
    </row>
    <row r="627" spans="1:5" x14ac:dyDescent="0.2">
      <c r="A627">
        <f>VLOOKUP(B627,productos!A$2:B$134,2,FALSE)</f>
        <v>86</v>
      </c>
      <c r="B627" t="s">
        <v>909</v>
      </c>
      <c r="C627">
        <f>VLOOKUP(D627,Ingredientes!A$2:B$192,2,FALSE)</f>
        <v>122</v>
      </c>
      <c r="D627" s="2" t="s">
        <v>137</v>
      </c>
      <c r="E627" s="2">
        <v>50</v>
      </c>
    </row>
    <row r="628" spans="1:5" x14ac:dyDescent="0.2">
      <c r="A628">
        <f>VLOOKUP(B628,productos!A$2:B$134,2,FALSE)</f>
        <v>86</v>
      </c>
      <c r="B628" t="s">
        <v>909</v>
      </c>
      <c r="C628">
        <f>VLOOKUP(D628,Ingredientes!A$2:B$192,2,FALSE)</f>
        <v>117</v>
      </c>
      <c r="D628" s="2" t="s">
        <v>132</v>
      </c>
      <c r="E628" s="2">
        <v>5</v>
      </c>
    </row>
    <row r="629" spans="1:5" x14ac:dyDescent="0.2">
      <c r="A629">
        <f>VLOOKUP(B629,productos!A$2:B$134,2,FALSE)</f>
        <v>86</v>
      </c>
      <c r="B629" t="s">
        <v>909</v>
      </c>
      <c r="C629">
        <f>VLOOKUP(D629,Ingredientes!A$2:B$192,2,FALSE)</f>
        <v>122</v>
      </c>
      <c r="D629" s="2" t="s">
        <v>137</v>
      </c>
      <c r="E629" s="2">
        <v>30</v>
      </c>
    </row>
    <row r="630" spans="1:5" x14ac:dyDescent="0.2">
      <c r="A630">
        <f>VLOOKUP(B630,productos!A$2:B$134,2,FALSE)</f>
        <v>86</v>
      </c>
      <c r="B630" t="s">
        <v>909</v>
      </c>
      <c r="C630">
        <f>VLOOKUP(D630,Ingredientes!A$2:B$192,2,FALSE)</f>
        <v>114</v>
      </c>
      <c r="D630" s="2" t="s">
        <v>129</v>
      </c>
      <c r="E630" s="2">
        <v>252</v>
      </c>
    </row>
    <row r="631" spans="1:5" x14ac:dyDescent="0.2">
      <c r="A631">
        <f>VLOOKUP(B631,productos!A$2:B$134,2,FALSE)</f>
        <v>86</v>
      </c>
      <c r="B631" t="s">
        <v>909</v>
      </c>
      <c r="C631">
        <f>VLOOKUP(D631,Ingredientes!A$2:B$192,2,FALSE)</f>
        <v>178</v>
      </c>
      <c r="D631" s="2" t="s">
        <v>197</v>
      </c>
      <c r="E631" s="2">
        <v>315</v>
      </c>
    </row>
    <row r="632" spans="1:5" x14ac:dyDescent="0.2">
      <c r="A632">
        <f>VLOOKUP(B632,productos!A$2:B$134,2,FALSE)</f>
        <v>87</v>
      </c>
      <c r="B632" t="s">
        <v>910</v>
      </c>
      <c r="C632">
        <f>VLOOKUP(D632,Ingredientes!A$2:B$192,2,FALSE)</f>
        <v>99</v>
      </c>
      <c r="D632" s="2" t="s">
        <v>113</v>
      </c>
      <c r="E632" s="2">
        <v>500</v>
      </c>
    </row>
    <row r="633" spans="1:5" x14ac:dyDescent="0.2">
      <c r="A633">
        <f>VLOOKUP(B633,productos!A$2:B$134,2,FALSE)</f>
        <v>87</v>
      </c>
      <c r="B633" t="s">
        <v>910</v>
      </c>
      <c r="C633">
        <f>VLOOKUP(D633,Ingredientes!A$2:B$192,2,FALSE)</f>
        <v>173</v>
      </c>
      <c r="D633" s="2" t="s">
        <v>192</v>
      </c>
      <c r="E633" s="2">
        <v>10</v>
      </c>
    </row>
    <row r="634" spans="1:5" x14ac:dyDescent="0.2">
      <c r="A634">
        <f>VLOOKUP(B634,productos!A$2:B$134,2,FALSE)</f>
        <v>87</v>
      </c>
      <c r="B634" t="s">
        <v>910</v>
      </c>
      <c r="C634">
        <f>VLOOKUP(D634,Ingredientes!A$2:B$192,2,FALSE)</f>
        <v>16</v>
      </c>
      <c r="D634" s="2" t="s">
        <v>24</v>
      </c>
      <c r="E634" s="2">
        <v>5</v>
      </c>
    </row>
    <row r="635" spans="1:5" x14ac:dyDescent="0.2">
      <c r="A635">
        <f>VLOOKUP(B635,productos!A$2:B$134,2,FALSE)</f>
        <v>87</v>
      </c>
      <c r="B635" t="s">
        <v>910</v>
      </c>
      <c r="C635">
        <f>VLOOKUP(D635,Ingredientes!A$2:B$192,2,FALSE)</f>
        <v>111</v>
      </c>
      <c r="D635" s="2" t="s">
        <v>126</v>
      </c>
      <c r="E635" s="2">
        <v>25</v>
      </c>
    </row>
    <row r="636" spans="1:5" x14ac:dyDescent="0.2">
      <c r="A636">
        <f>VLOOKUP(B636,productos!A$2:B$134,2,FALSE)</f>
        <v>87</v>
      </c>
      <c r="B636" t="s">
        <v>910</v>
      </c>
      <c r="C636">
        <f>VLOOKUP(D636,Ingredientes!A$2:B$192,2,FALSE)</f>
        <v>63</v>
      </c>
      <c r="D636" s="2" t="s">
        <v>75</v>
      </c>
      <c r="E636" s="2">
        <v>50</v>
      </c>
    </row>
    <row r="637" spans="1:5" x14ac:dyDescent="0.2">
      <c r="A637">
        <f>VLOOKUP(B637,productos!A$2:B$134,2,FALSE)</f>
        <v>87</v>
      </c>
      <c r="B637" t="s">
        <v>910</v>
      </c>
      <c r="C637">
        <f>VLOOKUP(D637,Ingredientes!A$2:B$192,2,FALSE)</f>
        <v>122</v>
      </c>
      <c r="D637" s="2" t="s">
        <v>137</v>
      </c>
      <c r="E637" s="2">
        <v>50</v>
      </c>
    </row>
    <row r="638" spans="1:5" x14ac:dyDescent="0.2">
      <c r="A638">
        <f>VLOOKUP(B638,productos!A$2:B$134,2,FALSE)</f>
        <v>87</v>
      </c>
      <c r="B638" t="s">
        <v>910</v>
      </c>
      <c r="C638">
        <f>VLOOKUP(D638,Ingredientes!A$2:B$192,2,FALSE)</f>
        <v>117</v>
      </c>
      <c r="D638" s="2" t="s">
        <v>132</v>
      </c>
      <c r="E638" s="2">
        <v>5</v>
      </c>
    </row>
    <row r="639" spans="1:5" x14ac:dyDescent="0.2">
      <c r="A639">
        <f>VLOOKUP(B639,productos!A$2:B$134,2,FALSE)</f>
        <v>87</v>
      </c>
      <c r="B639" t="s">
        <v>910</v>
      </c>
      <c r="C639">
        <f>VLOOKUP(D639,Ingredientes!A$2:B$192,2,FALSE)</f>
        <v>122</v>
      </c>
      <c r="D639" s="2" t="s">
        <v>137</v>
      </c>
      <c r="E639" s="2">
        <v>30</v>
      </c>
    </row>
    <row r="640" spans="1:5" x14ac:dyDescent="0.2">
      <c r="A640">
        <f>VLOOKUP(B640,productos!A$2:B$134,2,FALSE)</f>
        <v>87</v>
      </c>
      <c r="B640" t="s">
        <v>910</v>
      </c>
      <c r="C640">
        <f>VLOOKUP(D640,Ingredientes!A$2:B$192,2,FALSE)</f>
        <v>163</v>
      </c>
      <c r="D640" s="2" t="s">
        <v>182</v>
      </c>
      <c r="E640" s="2">
        <v>210</v>
      </c>
    </row>
    <row r="641" spans="1:5" x14ac:dyDescent="0.2">
      <c r="A641">
        <f>VLOOKUP(B641,productos!A$2:B$134,2,FALSE)</f>
        <v>87</v>
      </c>
      <c r="B641" t="s">
        <v>910</v>
      </c>
      <c r="C641">
        <f>VLOOKUP(D641,Ingredientes!A$2:B$192,2,FALSE)</f>
        <v>178</v>
      </c>
      <c r="D641" s="2" t="s">
        <v>197</v>
      </c>
      <c r="E641" s="2">
        <v>315</v>
      </c>
    </row>
    <row r="642" spans="1:5" x14ac:dyDescent="0.2">
      <c r="A642">
        <f>VLOOKUP(B642,productos!A$2:B$134,2,FALSE)</f>
        <v>87</v>
      </c>
      <c r="B642" t="s">
        <v>910</v>
      </c>
      <c r="C642">
        <f>VLOOKUP(D642,Ingredientes!A$2:B$192,2,FALSE)</f>
        <v>7</v>
      </c>
      <c r="D642" s="2" t="s">
        <v>14</v>
      </c>
      <c r="E642" s="2">
        <v>1</v>
      </c>
    </row>
    <row r="643" spans="1:5" x14ac:dyDescent="0.2">
      <c r="A643">
        <f>VLOOKUP(B643,productos!A$2:B$134,2,FALSE)</f>
        <v>88</v>
      </c>
      <c r="B643" t="s">
        <v>911</v>
      </c>
      <c r="C643">
        <f>VLOOKUP(D643,Ingredientes!A$2:B$192,2,FALSE)</f>
        <v>16</v>
      </c>
      <c r="D643" s="2" t="s">
        <v>24</v>
      </c>
      <c r="E643" s="2">
        <v>225</v>
      </c>
    </row>
    <row r="644" spans="1:5" x14ac:dyDescent="0.2">
      <c r="A644">
        <f>VLOOKUP(B644,productos!A$2:B$134,2,FALSE)</f>
        <v>88</v>
      </c>
      <c r="B644" t="s">
        <v>911</v>
      </c>
      <c r="C644">
        <f>VLOOKUP(D644,Ingredientes!A$2:B$192,2,FALSE)</f>
        <v>113</v>
      </c>
      <c r="D644" s="2" t="s">
        <v>128</v>
      </c>
      <c r="E644" s="2">
        <v>10</v>
      </c>
    </row>
    <row r="645" spans="1:5" x14ac:dyDescent="0.2">
      <c r="A645">
        <f>VLOOKUP(B645,productos!A$2:B$134,2,FALSE)</f>
        <v>88</v>
      </c>
      <c r="B645" t="s">
        <v>911</v>
      </c>
      <c r="C645">
        <f>VLOOKUP(D645,Ingredientes!A$2:B$192,2,FALSE)</f>
        <v>63</v>
      </c>
      <c r="D645" s="2" t="s">
        <v>75</v>
      </c>
      <c r="E645" s="2">
        <v>60</v>
      </c>
    </row>
    <row r="646" spans="1:5" x14ac:dyDescent="0.2">
      <c r="A646">
        <f>VLOOKUP(B646,productos!A$2:B$134,2,FALSE)</f>
        <v>88</v>
      </c>
      <c r="B646" t="s">
        <v>911</v>
      </c>
      <c r="C646">
        <f>VLOOKUP(D646,Ingredientes!A$2:B$192,2,FALSE)</f>
        <v>122</v>
      </c>
      <c r="D646" s="2" t="s">
        <v>137</v>
      </c>
      <c r="E646" s="2">
        <v>70</v>
      </c>
    </row>
    <row r="647" spans="1:5" x14ac:dyDescent="0.2">
      <c r="A647">
        <f>VLOOKUP(B647,productos!A$2:B$134,2,FALSE)</f>
        <v>88</v>
      </c>
      <c r="B647" t="s">
        <v>911</v>
      </c>
      <c r="C647">
        <f>VLOOKUP(D647,Ingredientes!A$2:B$192,2,FALSE)</f>
        <v>134</v>
      </c>
      <c r="D647" s="2" t="s">
        <v>150</v>
      </c>
      <c r="E647" s="2">
        <v>170</v>
      </c>
    </row>
    <row r="648" spans="1:5" x14ac:dyDescent="0.2">
      <c r="A648">
        <f>VLOOKUP(B648,productos!A$2:B$134,2,FALSE)</f>
        <v>89</v>
      </c>
      <c r="B648" t="s">
        <v>912</v>
      </c>
      <c r="C648">
        <f>VLOOKUP(D648,Ingredientes!A$2:B$192,2,FALSE)</f>
        <v>10</v>
      </c>
      <c r="D648" s="2" t="s">
        <v>18</v>
      </c>
      <c r="E648" s="2">
        <v>140</v>
      </c>
    </row>
    <row r="649" spans="1:5" x14ac:dyDescent="0.2">
      <c r="A649">
        <f>VLOOKUP(B649,productos!A$2:B$134,2,FALSE)</f>
        <v>89</v>
      </c>
      <c r="B649" t="s">
        <v>912</v>
      </c>
      <c r="C649">
        <f>VLOOKUP(D649,Ingredientes!A$2:B$192,2,FALSE)</f>
        <v>184</v>
      </c>
      <c r="D649" s="2" t="s">
        <v>203</v>
      </c>
      <c r="E649" s="2">
        <v>20</v>
      </c>
    </row>
    <row r="650" spans="1:5" x14ac:dyDescent="0.2">
      <c r="A650">
        <f>VLOOKUP(B650,productos!A$2:B$134,2,FALSE)</f>
        <v>89</v>
      </c>
      <c r="B650" t="s">
        <v>912</v>
      </c>
      <c r="C650">
        <f>VLOOKUP(D650,Ingredientes!A$2:B$192,2,FALSE)</f>
        <v>63</v>
      </c>
      <c r="D650" s="2" t="s">
        <v>75</v>
      </c>
      <c r="E650" s="2">
        <v>40</v>
      </c>
    </row>
    <row r="651" spans="1:5" x14ac:dyDescent="0.2">
      <c r="A651">
        <f>VLOOKUP(B651,productos!A$2:B$134,2,FALSE)</f>
        <v>89</v>
      </c>
      <c r="B651" t="s">
        <v>912</v>
      </c>
      <c r="C651">
        <f>VLOOKUP(D651,Ingredientes!A$2:B$192,2,FALSE)</f>
        <v>17</v>
      </c>
      <c r="D651" s="2" t="s">
        <v>25</v>
      </c>
      <c r="E651" s="2">
        <v>40</v>
      </c>
    </row>
    <row r="652" spans="1:5" x14ac:dyDescent="0.2">
      <c r="A652">
        <f>VLOOKUP(B652,productos!A$2:B$134,2,FALSE)</f>
        <v>90</v>
      </c>
      <c r="B652" t="s">
        <v>913</v>
      </c>
      <c r="C652">
        <f>VLOOKUP(D652,Ingredientes!A$2:B$192,2,FALSE)</f>
        <v>189</v>
      </c>
      <c r="D652" s="2" t="s">
        <v>208</v>
      </c>
      <c r="E652" s="2">
        <v>0.125</v>
      </c>
    </row>
    <row r="653" spans="1:5" x14ac:dyDescent="0.2">
      <c r="A653">
        <f>VLOOKUP(B653,productos!A$2:B$134,2,FALSE)</f>
        <v>90</v>
      </c>
      <c r="B653" t="s">
        <v>913</v>
      </c>
      <c r="C653">
        <f>VLOOKUP(D653,Ingredientes!A$2:B$192,2,FALSE)</f>
        <v>165</v>
      </c>
      <c r="D653" s="2" t="s">
        <v>184</v>
      </c>
      <c r="E653" s="2">
        <v>0.33</v>
      </c>
    </row>
    <row r="654" spans="1:5" x14ac:dyDescent="0.2">
      <c r="A654">
        <f>VLOOKUP(B654,productos!A$2:B$134,2,FALSE)</f>
        <v>90</v>
      </c>
      <c r="B654" t="s">
        <v>913</v>
      </c>
      <c r="C654">
        <f>VLOOKUP(D654,Ingredientes!A$2:B$192,2,FALSE)</f>
        <v>68</v>
      </c>
      <c r="D654" s="2" t="s">
        <v>80</v>
      </c>
      <c r="E654" s="2">
        <v>40</v>
      </c>
    </row>
    <row r="655" spans="1:5" x14ac:dyDescent="0.2">
      <c r="A655">
        <f>VLOOKUP(B655,productos!A$2:B$134,2,FALSE)</f>
        <v>90</v>
      </c>
      <c r="B655" t="s">
        <v>913</v>
      </c>
      <c r="C655">
        <f>VLOOKUP(D655,Ingredientes!A$2:B$192,2,FALSE)</f>
        <v>137</v>
      </c>
      <c r="D655" s="2" t="s">
        <v>153</v>
      </c>
      <c r="E655" s="2">
        <v>10</v>
      </c>
    </row>
    <row r="656" spans="1:5" x14ac:dyDescent="0.2">
      <c r="A656">
        <f>VLOOKUP(B656,productos!A$2:B$134,2,FALSE)</f>
        <v>91</v>
      </c>
      <c r="B656" t="s">
        <v>914</v>
      </c>
      <c r="C656">
        <f>VLOOKUP(D656,Ingredientes!A$2:B$192,2,FALSE)</f>
        <v>189</v>
      </c>
      <c r="D656" s="2" t="s">
        <v>208</v>
      </c>
      <c r="E656" s="2">
        <v>2.3E-2</v>
      </c>
    </row>
    <row r="657" spans="1:5" x14ac:dyDescent="0.2">
      <c r="A657">
        <f>VLOOKUP(B657,productos!A$2:B$134,2,FALSE)</f>
        <v>91</v>
      </c>
      <c r="B657" t="s">
        <v>914</v>
      </c>
      <c r="C657">
        <f>VLOOKUP(D657,Ingredientes!A$2:B$192,2,FALSE)</f>
        <v>150</v>
      </c>
      <c r="D657" s="2" t="s">
        <v>168</v>
      </c>
      <c r="E657" s="2">
        <v>0.14000000000000001</v>
      </c>
    </row>
    <row r="658" spans="1:5" x14ac:dyDescent="0.2">
      <c r="A658">
        <f>VLOOKUP(B658,productos!A$2:B$134,2,FALSE)</f>
        <v>92</v>
      </c>
      <c r="B658" t="s">
        <v>915</v>
      </c>
      <c r="C658">
        <f>VLOOKUP(D658,Ingredientes!A$2:B$192,2,FALSE)</f>
        <v>189</v>
      </c>
      <c r="D658" s="2" t="s">
        <v>208</v>
      </c>
      <c r="E658" s="2">
        <v>0.161</v>
      </c>
    </row>
    <row r="659" spans="1:5" x14ac:dyDescent="0.2">
      <c r="A659">
        <f>VLOOKUP(B659,productos!A$2:B$134,2,FALSE)</f>
        <v>92</v>
      </c>
      <c r="B659" t="s">
        <v>915</v>
      </c>
      <c r="C659">
        <f>VLOOKUP(D659,Ingredientes!A$2:B$192,2,FALSE)</f>
        <v>113</v>
      </c>
      <c r="D659" s="2" t="s">
        <v>128</v>
      </c>
      <c r="E659" s="2">
        <v>100</v>
      </c>
    </row>
    <row r="660" spans="1:5" x14ac:dyDescent="0.2">
      <c r="A660">
        <f>VLOOKUP(B660,productos!A$2:B$134,2,FALSE)</f>
        <v>92</v>
      </c>
      <c r="B660" t="s">
        <v>915</v>
      </c>
      <c r="C660">
        <f>VLOOKUP(D660,Ingredientes!A$2:B$192,2,FALSE)</f>
        <v>16</v>
      </c>
      <c r="D660" s="2" t="s">
        <v>24</v>
      </c>
      <c r="E660" s="2">
        <v>30</v>
      </c>
    </row>
    <row r="661" spans="1:5" x14ac:dyDescent="0.2">
      <c r="A661">
        <f>VLOOKUP(B661,productos!A$2:B$134,2,FALSE)</f>
        <v>92</v>
      </c>
      <c r="B661" t="s">
        <v>915</v>
      </c>
      <c r="C661">
        <f>VLOOKUP(D661,Ingredientes!A$2:B$192,2,FALSE)</f>
        <v>105</v>
      </c>
      <c r="D661" s="2" t="s">
        <v>119</v>
      </c>
      <c r="E661" s="2">
        <v>1</v>
      </c>
    </row>
    <row r="662" spans="1:5" x14ac:dyDescent="0.2">
      <c r="A662">
        <f>VLOOKUP(B662,productos!A$2:B$134,2,FALSE)</f>
        <v>92</v>
      </c>
      <c r="B662" t="s">
        <v>915</v>
      </c>
      <c r="C662">
        <f>VLOOKUP(D662,Ingredientes!A$2:B$192,2,FALSE)</f>
        <v>122</v>
      </c>
      <c r="D662" s="2" t="s">
        <v>137</v>
      </c>
      <c r="E662" s="2">
        <v>38</v>
      </c>
    </row>
    <row r="663" spans="1:5" x14ac:dyDescent="0.2">
      <c r="A663">
        <f>VLOOKUP(B663,productos!A$2:B$134,2,FALSE)</f>
        <v>92</v>
      </c>
      <c r="B663" t="s">
        <v>915</v>
      </c>
      <c r="C663">
        <f>VLOOKUP(D663,Ingredientes!A$2:B$192,2,FALSE)</f>
        <v>130</v>
      </c>
      <c r="D663" s="2" t="s">
        <v>145</v>
      </c>
      <c r="E663" s="2">
        <v>2</v>
      </c>
    </row>
    <row r="664" spans="1:5" x14ac:dyDescent="0.2">
      <c r="A664">
        <f>VLOOKUP(B664,productos!A$2:B$134,2,FALSE)</f>
        <v>93</v>
      </c>
      <c r="B664" t="s">
        <v>916</v>
      </c>
      <c r="C664">
        <f>VLOOKUP(D664,Ingredientes!A$2:B$192,2,FALSE)</f>
        <v>175</v>
      </c>
      <c r="D664" s="2" t="s">
        <v>194</v>
      </c>
      <c r="E664" s="2">
        <v>7</v>
      </c>
    </row>
    <row r="665" spans="1:5" x14ac:dyDescent="0.2">
      <c r="A665">
        <f>VLOOKUP(B665,productos!A$2:B$134,2,FALSE)</f>
        <v>93</v>
      </c>
      <c r="B665" t="s">
        <v>916</v>
      </c>
      <c r="C665">
        <f>VLOOKUP(D665,Ingredientes!A$2:B$192,2,FALSE)</f>
        <v>182</v>
      </c>
      <c r="D665" s="2" t="s">
        <v>201</v>
      </c>
      <c r="E665" s="2">
        <v>1</v>
      </c>
    </row>
    <row r="666" spans="1:5" x14ac:dyDescent="0.2">
      <c r="A666">
        <f>VLOOKUP(B666,productos!A$2:B$134,2,FALSE)</f>
        <v>93</v>
      </c>
      <c r="B666" t="s">
        <v>916</v>
      </c>
      <c r="C666">
        <f>VLOOKUP(D666,Ingredientes!A$2:B$192,2,FALSE)</f>
        <v>130</v>
      </c>
      <c r="D666" s="2" t="s">
        <v>145</v>
      </c>
      <c r="E666" s="2">
        <v>2</v>
      </c>
    </row>
    <row r="667" spans="1:5" x14ac:dyDescent="0.2">
      <c r="A667">
        <f>VLOOKUP(B667,productos!A$2:B$134,2,FALSE)</f>
        <v>93</v>
      </c>
      <c r="B667" t="s">
        <v>916</v>
      </c>
      <c r="C667">
        <f>VLOOKUP(D667,Ingredientes!A$2:B$192,2,FALSE)</f>
        <v>113</v>
      </c>
      <c r="D667" s="2" t="s">
        <v>128</v>
      </c>
      <c r="E667" s="2">
        <v>300</v>
      </c>
    </row>
    <row r="668" spans="1:5" x14ac:dyDescent="0.2">
      <c r="A668">
        <f>VLOOKUP(B668,productos!A$2:B$134,2,FALSE)</f>
        <v>93</v>
      </c>
      <c r="B668" t="s">
        <v>916</v>
      </c>
      <c r="C668">
        <f>VLOOKUP(D668,Ingredientes!A$2:B$192,2,FALSE)</f>
        <v>16</v>
      </c>
      <c r="D668" s="2" t="s">
        <v>24</v>
      </c>
      <c r="E668" s="2">
        <v>120</v>
      </c>
    </row>
    <row r="669" spans="1:5" x14ac:dyDescent="0.2">
      <c r="A669">
        <f>VLOOKUP(B669,productos!A$2:B$134,2,FALSE)</f>
        <v>93</v>
      </c>
      <c r="B669" t="s">
        <v>916</v>
      </c>
      <c r="C669">
        <f>VLOOKUP(D669,Ingredientes!A$2:B$192,2,FALSE)</f>
        <v>105</v>
      </c>
      <c r="D669" s="2" t="s">
        <v>119</v>
      </c>
      <c r="E669" s="2">
        <v>4</v>
      </c>
    </row>
    <row r="670" spans="1:5" x14ac:dyDescent="0.2">
      <c r="A670">
        <f>VLOOKUP(B670,productos!A$2:B$134,2,FALSE)</f>
        <v>93</v>
      </c>
      <c r="B670" t="s">
        <v>916</v>
      </c>
      <c r="C670">
        <f>VLOOKUP(D670,Ingredientes!A$2:B$192,2,FALSE)</f>
        <v>122</v>
      </c>
      <c r="D670" s="2" t="s">
        <v>137</v>
      </c>
      <c r="E670" s="2">
        <v>150</v>
      </c>
    </row>
    <row r="671" spans="1:5" x14ac:dyDescent="0.2">
      <c r="A671">
        <f>VLOOKUP(B671,productos!A$2:B$134,2,FALSE)</f>
        <v>94</v>
      </c>
      <c r="B671" t="s">
        <v>917</v>
      </c>
      <c r="C671">
        <f>VLOOKUP(D671,Ingredientes!A$2:B$192,2,FALSE)</f>
        <v>175</v>
      </c>
      <c r="D671" s="2" t="s">
        <v>194</v>
      </c>
      <c r="E671" s="2">
        <v>12</v>
      </c>
    </row>
    <row r="672" spans="1:5" x14ac:dyDescent="0.2">
      <c r="A672">
        <f>VLOOKUP(B672,productos!A$2:B$134,2,FALSE)</f>
        <v>94</v>
      </c>
      <c r="B672" t="s">
        <v>917</v>
      </c>
      <c r="C672">
        <f>VLOOKUP(D672,Ingredientes!A$2:B$192,2,FALSE)</f>
        <v>182</v>
      </c>
      <c r="D672" s="2" t="s">
        <v>201</v>
      </c>
      <c r="E672" s="2">
        <v>1.5</v>
      </c>
    </row>
    <row r="673" spans="1:5" x14ac:dyDescent="0.2">
      <c r="A673">
        <f>VLOOKUP(B673,productos!A$2:B$134,2,FALSE)</f>
        <v>94</v>
      </c>
      <c r="B673" t="s">
        <v>917</v>
      </c>
      <c r="C673">
        <f>VLOOKUP(D673,Ingredientes!A$2:B$192,2,FALSE)</f>
        <v>89</v>
      </c>
      <c r="D673" s="2" t="s">
        <v>101</v>
      </c>
      <c r="E673" s="2">
        <v>200</v>
      </c>
    </row>
    <row r="674" spans="1:5" x14ac:dyDescent="0.2">
      <c r="A674">
        <f>VLOOKUP(B674,productos!A$2:B$134,2,FALSE)</f>
        <v>94</v>
      </c>
      <c r="B674" t="s">
        <v>917</v>
      </c>
      <c r="C674">
        <f>VLOOKUP(D674,Ingredientes!A$2:B$192,2,FALSE)</f>
        <v>130</v>
      </c>
      <c r="D674" s="2" t="s">
        <v>145</v>
      </c>
      <c r="E674" s="2">
        <v>4</v>
      </c>
    </row>
    <row r="675" spans="1:5" x14ac:dyDescent="0.2">
      <c r="A675">
        <f>VLOOKUP(B675,productos!A$2:B$134,2,FALSE)</f>
        <v>94</v>
      </c>
      <c r="B675" t="s">
        <v>917</v>
      </c>
      <c r="C675">
        <f>VLOOKUP(D675,Ingredientes!A$2:B$192,2,FALSE)</f>
        <v>63</v>
      </c>
      <c r="D675" s="2" t="s">
        <v>75</v>
      </c>
      <c r="E675" s="2">
        <v>200</v>
      </c>
    </row>
    <row r="676" spans="1:5" x14ac:dyDescent="0.2">
      <c r="A676">
        <f>VLOOKUP(B676,productos!A$2:B$134,2,FALSE)</f>
        <v>94</v>
      </c>
      <c r="B676" t="s">
        <v>917</v>
      </c>
      <c r="C676">
        <f>VLOOKUP(D676,Ingredientes!A$2:B$192,2,FALSE)</f>
        <v>86</v>
      </c>
      <c r="D676" s="2" t="s">
        <v>98</v>
      </c>
      <c r="E676" s="2">
        <v>5</v>
      </c>
    </row>
    <row r="677" spans="1:5" x14ac:dyDescent="0.2">
      <c r="A677">
        <f>VLOOKUP(B677,productos!A$2:B$134,2,FALSE)</f>
        <v>95</v>
      </c>
      <c r="B677" t="s">
        <v>918</v>
      </c>
      <c r="C677">
        <f>VLOOKUP(D677,Ingredientes!A$2:B$192,2,FALSE)</f>
        <v>175</v>
      </c>
      <c r="D677" s="2" t="s">
        <v>194</v>
      </c>
      <c r="E677" s="2">
        <v>18</v>
      </c>
    </row>
    <row r="678" spans="1:5" x14ac:dyDescent="0.2">
      <c r="A678">
        <f>VLOOKUP(B678,productos!A$2:B$134,2,FALSE)</f>
        <v>95</v>
      </c>
      <c r="B678" t="s">
        <v>918</v>
      </c>
      <c r="C678">
        <f>VLOOKUP(D678,Ingredientes!A$2:B$192,2,FALSE)</f>
        <v>182</v>
      </c>
      <c r="D678" s="2" t="s">
        <v>201</v>
      </c>
      <c r="E678" s="2">
        <v>2</v>
      </c>
    </row>
    <row r="679" spans="1:5" x14ac:dyDescent="0.2">
      <c r="A679">
        <f>VLOOKUP(B679,productos!A$2:B$134,2,FALSE)</f>
        <v>95</v>
      </c>
      <c r="B679" t="s">
        <v>918</v>
      </c>
      <c r="C679">
        <f>VLOOKUP(D679,Ingredientes!A$2:B$192,2,FALSE)</f>
        <v>47</v>
      </c>
      <c r="D679" s="2" t="s">
        <v>58</v>
      </c>
      <c r="E679" s="2">
        <v>500</v>
      </c>
    </row>
    <row r="680" spans="1:5" x14ac:dyDescent="0.2">
      <c r="A680">
        <f>VLOOKUP(B680,productos!A$2:B$134,2,FALSE)</f>
        <v>95</v>
      </c>
      <c r="B680" t="s">
        <v>918</v>
      </c>
      <c r="C680">
        <f>VLOOKUP(D680,Ingredientes!A$2:B$192,2,FALSE)</f>
        <v>109</v>
      </c>
      <c r="D680" s="2" t="s">
        <v>124</v>
      </c>
      <c r="E680" s="2">
        <v>270</v>
      </c>
    </row>
    <row r="681" spans="1:5" x14ac:dyDescent="0.2">
      <c r="A681">
        <f>VLOOKUP(B681,productos!A$2:B$134,2,FALSE)</f>
        <v>95</v>
      </c>
      <c r="B681" t="s">
        <v>918</v>
      </c>
      <c r="C681">
        <f>VLOOKUP(D681,Ingredientes!A$2:B$192,2,FALSE)</f>
        <v>63</v>
      </c>
      <c r="D681" s="2" t="s">
        <v>75</v>
      </c>
      <c r="E681" s="2">
        <v>300</v>
      </c>
    </row>
    <row r="682" spans="1:5" x14ac:dyDescent="0.2">
      <c r="A682">
        <f>VLOOKUP(B682,productos!A$2:B$134,2,FALSE)</f>
        <v>95</v>
      </c>
      <c r="B682" t="s">
        <v>918</v>
      </c>
      <c r="C682">
        <f>VLOOKUP(D682,Ingredientes!A$2:B$192,2,FALSE)</f>
        <v>124</v>
      </c>
      <c r="D682" s="2" t="s">
        <v>139</v>
      </c>
      <c r="E682" s="2">
        <v>258</v>
      </c>
    </row>
    <row r="683" spans="1:5" x14ac:dyDescent="0.2">
      <c r="A683">
        <f>VLOOKUP(B683,productos!A$2:B$134,2,FALSE)</f>
        <v>96</v>
      </c>
      <c r="B683" t="s">
        <v>919</v>
      </c>
      <c r="C683">
        <f>VLOOKUP(D683,Ingredientes!A$2:B$192,2,FALSE)</f>
        <v>175</v>
      </c>
      <c r="D683" s="2" t="s">
        <v>194</v>
      </c>
      <c r="E683" s="2">
        <v>13</v>
      </c>
    </row>
    <row r="684" spans="1:5" x14ac:dyDescent="0.2">
      <c r="A684">
        <f>VLOOKUP(B684,productos!A$2:B$134,2,FALSE)</f>
        <v>96</v>
      </c>
      <c r="B684" t="s">
        <v>919</v>
      </c>
      <c r="C684">
        <f>VLOOKUP(D684,Ingredientes!A$2:B$192,2,FALSE)</f>
        <v>182</v>
      </c>
      <c r="D684" s="2" t="s">
        <v>201</v>
      </c>
      <c r="E684" s="2">
        <v>2</v>
      </c>
    </row>
    <row r="685" spans="1:5" x14ac:dyDescent="0.2">
      <c r="A685">
        <f>VLOOKUP(B685,productos!A$2:B$134,2,FALSE)</f>
        <v>96</v>
      </c>
      <c r="B685" t="s">
        <v>919</v>
      </c>
      <c r="C685">
        <f>VLOOKUP(D685,Ingredientes!A$2:B$192,2,FALSE)</f>
        <v>130</v>
      </c>
      <c r="D685" s="2" t="s">
        <v>145</v>
      </c>
      <c r="E685" s="2">
        <v>3</v>
      </c>
    </row>
    <row r="686" spans="1:5" x14ac:dyDescent="0.2">
      <c r="A686">
        <f>VLOOKUP(B686,productos!A$2:B$134,2,FALSE)</f>
        <v>96</v>
      </c>
      <c r="B686" t="s">
        <v>919</v>
      </c>
      <c r="C686">
        <f>VLOOKUP(D686,Ingredientes!A$2:B$192,2,FALSE)</f>
        <v>33</v>
      </c>
      <c r="D686" s="2" t="s">
        <v>41</v>
      </c>
      <c r="E686" s="2">
        <v>90</v>
      </c>
    </row>
    <row r="687" spans="1:5" x14ac:dyDescent="0.2">
      <c r="A687">
        <f>VLOOKUP(B687,productos!A$2:B$134,2,FALSE)</f>
        <v>96</v>
      </c>
      <c r="B687" t="s">
        <v>919</v>
      </c>
      <c r="C687">
        <f>VLOOKUP(D687,Ingredientes!A$2:B$192,2,FALSE)</f>
        <v>63</v>
      </c>
      <c r="D687" s="2" t="s">
        <v>75</v>
      </c>
      <c r="E687" s="2">
        <v>240</v>
      </c>
    </row>
    <row r="688" spans="1:5" x14ac:dyDescent="0.2">
      <c r="A688">
        <f>VLOOKUP(B688,productos!A$2:B$134,2,FALSE)</f>
        <v>97</v>
      </c>
      <c r="B688" t="s">
        <v>920</v>
      </c>
      <c r="C688">
        <f>VLOOKUP(D688,Ingredientes!A$2:B$192,2,FALSE)</f>
        <v>190</v>
      </c>
      <c r="D688" s="2" t="s">
        <v>209</v>
      </c>
      <c r="E688" s="2">
        <v>0.2</v>
      </c>
    </row>
    <row r="689" spans="1:5" x14ac:dyDescent="0.2">
      <c r="A689">
        <f>VLOOKUP(B689,productos!A$2:B$134,2,FALSE)</f>
        <v>97</v>
      </c>
      <c r="B689" t="s">
        <v>920</v>
      </c>
      <c r="C689">
        <f>VLOOKUP(D689,Ingredientes!A$2:B$192,2,FALSE)</f>
        <v>129</v>
      </c>
      <c r="D689" s="2" t="s">
        <v>144</v>
      </c>
      <c r="E689" s="2">
        <v>125</v>
      </c>
    </row>
    <row r="690" spans="1:5" x14ac:dyDescent="0.2">
      <c r="A690">
        <f>VLOOKUP(B690,productos!A$2:B$134,2,FALSE)</f>
        <v>97</v>
      </c>
      <c r="B690" t="s">
        <v>920</v>
      </c>
      <c r="C690">
        <f>VLOOKUP(D690,Ingredientes!A$2:B$192,2,FALSE)</f>
        <v>105</v>
      </c>
      <c r="D690" s="2" t="s">
        <v>119</v>
      </c>
      <c r="E690" s="2">
        <v>1</v>
      </c>
    </row>
    <row r="691" spans="1:5" x14ac:dyDescent="0.2">
      <c r="A691">
        <f>VLOOKUP(B691,productos!A$2:B$134,2,FALSE)</f>
        <v>98</v>
      </c>
      <c r="B691" t="s">
        <v>921</v>
      </c>
      <c r="C691">
        <f>VLOOKUP(D691,Ingredientes!A$2:B$192,2,FALSE)</f>
        <v>190</v>
      </c>
      <c r="D691" s="2" t="s">
        <v>209</v>
      </c>
      <c r="E691" s="2">
        <v>0.2</v>
      </c>
    </row>
    <row r="692" spans="1:5" x14ac:dyDescent="0.2">
      <c r="A692">
        <f>VLOOKUP(B692,productos!A$2:B$134,2,FALSE)</f>
        <v>98</v>
      </c>
      <c r="B692" t="s">
        <v>921</v>
      </c>
      <c r="C692">
        <f>VLOOKUP(D692,Ingredientes!A$2:B$192,2,FALSE)</f>
        <v>167</v>
      </c>
      <c r="D692" s="2" t="s">
        <v>186</v>
      </c>
      <c r="E692" s="2">
        <v>0.125</v>
      </c>
    </row>
    <row r="693" spans="1:5" x14ac:dyDescent="0.2">
      <c r="A693">
        <f>VLOOKUP(B693,productos!A$2:B$134,2,FALSE)</f>
        <v>98</v>
      </c>
      <c r="B693" t="s">
        <v>921</v>
      </c>
      <c r="C693">
        <f>VLOOKUP(D693,Ingredientes!A$2:B$192,2,FALSE)</f>
        <v>105</v>
      </c>
      <c r="D693" s="2" t="s">
        <v>119</v>
      </c>
      <c r="E693" s="2">
        <v>1</v>
      </c>
    </row>
    <row r="694" spans="1:5" x14ac:dyDescent="0.2">
      <c r="A694">
        <f>VLOOKUP(B694,productos!A$2:B$134,2,FALSE)</f>
        <v>99</v>
      </c>
      <c r="B694" t="s">
        <v>922</v>
      </c>
      <c r="C694">
        <f>VLOOKUP(D694,Ingredientes!A$2:B$192,2,FALSE)</f>
        <v>190</v>
      </c>
      <c r="D694" s="2" t="s">
        <v>209</v>
      </c>
      <c r="E694" s="2">
        <v>1</v>
      </c>
    </row>
    <row r="695" spans="1:5" x14ac:dyDescent="0.2">
      <c r="A695">
        <f>VLOOKUP(B695,productos!A$2:B$134,2,FALSE)</f>
        <v>99</v>
      </c>
      <c r="B695" t="s">
        <v>922</v>
      </c>
      <c r="C695">
        <f>VLOOKUP(D695,Ingredientes!A$2:B$192,2,FALSE)</f>
        <v>167</v>
      </c>
      <c r="D695" s="2" t="s">
        <v>186</v>
      </c>
      <c r="E695" s="2">
        <v>1</v>
      </c>
    </row>
    <row r="696" spans="1:5" x14ac:dyDescent="0.2">
      <c r="A696">
        <f>VLOOKUP(B696,productos!A$2:B$134,2,FALSE)</f>
        <v>99</v>
      </c>
      <c r="B696" t="s">
        <v>922</v>
      </c>
      <c r="C696">
        <f>VLOOKUP(D696,Ingredientes!A$2:B$192,2,FALSE)</f>
        <v>17</v>
      </c>
      <c r="D696" s="2" t="s">
        <v>25</v>
      </c>
      <c r="E696" s="2">
        <v>200</v>
      </c>
    </row>
    <row r="697" spans="1:5" x14ac:dyDescent="0.2">
      <c r="A697">
        <f>VLOOKUP(B697,productos!A$2:B$134,2,FALSE)</f>
        <v>100</v>
      </c>
      <c r="B697" t="s">
        <v>923</v>
      </c>
      <c r="C697">
        <f>VLOOKUP(D697,Ingredientes!A$2:B$192,2,FALSE)</f>
        <v>190</v>
      </c>
      <c r="D697" s="2" t="s">
        <v>209</v>
      </c>
      <c r="E697" s="2">
        <v>0.2</v>
      </c>
    </row>
    <row r="698" spans="1:5" x14ac:dyDescent="0.2">
      <c r="A698">
        <f>VLOOKUP(B698,productos!A$2:B$134,2,FALSE)</f>
        <v>100</v>
      </c>
      <c r="B698" t="s">
        <v>923</v>
      </c>
      <c r="C698">
        <f>VLOOKUP(D698,Ingredientes!A$2:B$192,2,FALSE)</f>
        <v>82</v>
      </c>
      <c r="D698" s="2" t="s">
        <v>94</v>
      </c>
      <c r="E698" s="2">
        <v>120</v>
      </c>
    </row>
    <row r="699" spans="1:5" x14ac:dyDescent="0.2">
      <c r="A699">
        <f>VLOOKUP(B699,productos!A$2:B$134,2,FALSE)</f>
        <v>100</v>
      </c>
      <c r="B699" t="s">
        <v>923</v>
      </c>
      <c r="C699">
        <f>VLOOKUP(D699,Ingredientes!A$2:B$192,2,FALSE)</f>
        <v>166</v>
      </c>
      <c r="D699" s="2" t="s">
        <v>185</v>
      </c>
      <c r="E699" s="2">
        <v>0.1</v>
      </c>
    </row>
    <row r="700" spans="1:5" x14ac:dyDescent="0.2">
      <c r="A700">
        <f>VLOOKUP(B700,productos!A$2:B$134,2,FALSE)</f>
        <v>101</v>
      </c>
      <c r="B700" t="s">
        <v>186</v>
      </c>
      <c r="C700">
        <f>VLOOKUP(D700,Ingredientes!A$2:B$192,2,FALSE)</f>
        <v>105</v>
      </c>
      <c r="D700" s="2" t="s">
        <v>119</v>
      </c>
      <c r="E700" s="2">
        <v>1</v>
      </c>
    </row>
    <row r="701" spans="1:5" x14ac:dyDescent="0.2">
      <c r="A701">
        <f>VLOOKUP(B701,productos!A$2:B$134,2,FALSE)</f>
        <v>101</v>
      </c>
      <c r="B701" t="s">
        <v>186</v>
      </c>
      <c r="C701">
        <f>VLOOKUP(D701,Ingredientes!A$2:B$192,2,FALSE)</f>
        <v>16</v>
      </c>
      <c r="D701" s="2" t="s">
        <v>24</v>
      </c>
      <c r="E701" s="2">
        <v>50</v>
      </c>
    </row>
    <row r="702" spans="1:5" x14ac:dyDescent="0.2">
      <c r="A702">
        <f>VLOOKUP(B702,productos!A$2:B$134,2,FALSE)</f>
        <v>101</v>
      </c>
      <c r="B702" t="s">
        <v>186</v>
      </c>
      <c r="C702">
        <f>VLOOKUP(D702,Ingredientes!A$2:B$192,2,FALSE)</f>
        <v>169</v>
      </c>
      <c r="D702" s="2" t="s">
        <v>188</v>
      </c>
      <c r="E702" s="2">
        <v>500</v>
      </c>
    </row>
    <row r="703" spans="1:5" x14ac:dyDescent="0.2">
      <c r="A703">
        <f>VLOOKUP(B703,productos!A$2:B$134,2,FALSE)</f>
        <v>101</v>
      </c>
      <c r="B703" t="s">
        <v>186</v>
      </c>
      <c r="C703">
        <f>VLOOKUP(D703,Ingredientes!A$2:B$192,2,FALSE)</f>
        <v>113</v>
      </c>
      <c r="D703" s="2" t="s">
        <v>128</v>
      </c>
      <c r="E703" s="2">
        <v>100</v>
      </c>
    </row>
    <row r="704" spans="1:5" x14ac:dyDescent="0.2">
      <c r="A704">
        <f>VLOOKUP(B704,productos!A$2:B$134,2,FALSE)</f>
        <v>101</v>
      </c>
      <c r="B704" t="s">
        <v>186</v>
      </c>
      <c r="C704">
        <f>VLOOKUP(D704,Ingredientes!A$2:B$192,2,FALSE)</f>
        <v>116</v>
      </c>
      <c r="D704" s="2" t="s">
        <v>131</v>
      </c>
      <c r="E704" s="2">
        <v>15</v>
      </c>
    </row>
    <row r="705" spans="1:5" x14ac:dyDescent="0.2">
      <c r="A705">
        <f>VLOOKUP(B705,productos!A$2:B$134,2,FALSE)</f>
        <v>101</v>
      </c>
      <c r="B705" t="s">
        <v>186</v>
      </c>
      <c r="C705">
        <f>VLOOKUP(D705,Ingredientes!A$2:B$192,2,FALSE)</f>
        <v>86</v>
      </c>
      <c r="D705" s="2" t="s">
        <v>98</v>
      </c>
      <c r="E705" s="2">
        <v>10</v>
      </c>
    </row>
    <row r="706" spans="1:5" x14ac:dyDescent="0.2">
      <c r="A706">
        <f>VLOOKUP(B706,productos!A$2:B$134,2,FALSE)</f>
        <v>102</v>
      </c>
      <c r="B706" t="s">
        <v>185</v>
      </c>
      <c r="C706">
        <f>VLOOKUP(D706,Ingredientes!A$2:B$192,2,FALSE)</f>
        <v>60</v>
      </c>
      <c r="D706" s="2" t="s">
        <v>72</v>
      </c>
      <c r="E706" s="2">
        <v>160</v>
      </c>
    </row>
    <row r="707" spans="1:5" x14ac:dyDescent="0.2">
      <c r="A707">
        <f>VLOOKUP(B707,productos!A$2:B$134,2,FALSE)</f>
        <v>102</v>
      </c>
      <c r="B707" t="s">
        <v>185</v>
      </c>
      <c r="C707">
        <f>VLOOKUP(D707,Ingredientes!A$2:B$192,2,FALSE)</f>
        <v>16</v>
      </c>
      <c r="D707" s="2" t="s">
        <v>24</v>
      </c>
      <c r="E707" s="2">
        <v>250</v>
      </c>
    </row>
    <row r="708" spans="1:5" x14ac:dyDescent="0.2">
      <c r="A708">
        <f>VLOOKUP(B708,productos!A$2:B$134,2,FALSE)</f>
        <v>102</v>
      </c>
      <c r="B708" t="s">
        <v>185</v>
      </c>
      <c r="C708">
        <f>VLOOKUP(D708,Ingredientes!A$2:B$192,2,FALSE)</f>
        <v>105</v>
      </c>
      <c r="D708" s="2" t="s">
        <v>119</v>
      </c>
      <c r="E708" s="2">
        <v>1</v>
      </c>
    </row>
    <row r="709" spans="1:5" x14ac:dyDescent="0.2">
      <c r="A709">
        <f>VLOOKUP(B709,productos!A$2:B$134,2,FALSE)</f>
        <v>103</v>
      </c>
      <c r="B709" t="s">
        <v>168</v>
      </c>
      <c r="C709">
        <f>VLOOKUP(D709,Ingredientes!A$2:B$192,2,FALSE)</f>
        <v>108</v>
      </c>
      <c r="D709" s="2" t="s">
        <v>122</v>
      </c>
      <c r="E709" s="2">
        <v>84</v>
      </c>
    </row>
    <row r="710" spans="1:5" x14ac:dyDescent="0.2">
      <c r="A710">
        <f>VLOOKUP(B710,productos!A$2:B$134,2,FALSE)</f>
        <v>103</v>
      </c>
      <c r="B710" t="s">
        <v>168</v>
      </c>
      <c r="C710">
        <f>VLOOKUP(D710,Ingredientes!A$2:B$192,2,FALSE)</f>
        <v>105</v>
      </c>
      <c r="D710" s="2" t="s">
        <v>119</v>
      </c>
      <c r="E710" s="2">
        <v>1</v>
      </c>
    </row>
    <row r="711" spans="1:5" x14ac:dyDescent="0.2">
      <c r="A711">
        <f>VLOOKUP(B711,productos!A$2:B$134,2,FALSE)</f>
        <v>103</v>
      </c>
      <c r="B711" t="s">
        <v>168</v>
      </c>
      <c r="C711">
        <f>VLOOKUP(D711,Ingredientes!A$2:B$192,2,FALSE)</f>
        <v>16</v>
      </c>
      <c r="D711" s="2" t="s">
        <v>24</v>
      </c>
      <c r="E711" s="2">
        <v>25</v>
      </c>
    </row>
    <row r="712" spans="1:5" x14ac:dyDescent="0.2">
      <c r="A712">
        <f>VLOOKUP(B712,productos!A$2:B$134,2,FALSE)</f>
        <v>103</v>
      </c>
      <c r="B712" t="s">
        <v>168</v>
      </c>
      <c r="C712">
        <f>VLOOKUP(D712,Ingredientes!A$2:B$192,2,FALSE)</f>
        <v>116</v>
      </c>
      <c r="D712" s="2" t="s">
        <v>131</v>
      </c>
      <c r="E712" s="2">
        <v>9</v>
      </c>
    </row>
    <row r="713" spans="1:5" x14ac:dyDescent="0.2">
      <c r="A713">
        <f>VLOOKUP(B713,productos!A$2:B$134,2,FALSE)</f>
        <v>103</v>
      </c>
      <c r="B713" t="s">
        <v>168</v>
      </c>
      <c r="C713">
        <f>VLOOKUP(D713,Ingredientes!A$2:B$192,2,FALSE)</f>
        <v>92</v>
      </c>
      <c r="D713" s="2" t="s">
        <v>104</v>
      </c>
      <c r="E713" s="2">
        <v>1</v>
      </c>
    </row>
    <row r="714" spans="1:5" x14ac:dyDescent="0.2">
      <c r="A714">
        <f>VLOOKUP(B714,productos!A$2:B$134,2,FALSE)</f>
        <v>104</v>
      </c>
      <c r="B714" t="s">
        <v>924</v>
      </c>
      <c r="C714">
        <f>VLOOKUP(D714,Ingredientes!A$2:B$192,2,FALSE)</f>
        <v>189</v>
      </c>
      <c r="D714" s="2" t="s">
        <v>208</v>
      </c>
      <c r="E714" s="2">
        <v>0.125</v>
      </c>
    </row>
    <row r="715" spans="1:5" x14ac:dyDescent="0.2">
      <c r="A715">
        <f>VLOOKUP(B715,productos!A$2:B$134,2,FALSE)</f>
        <v>104</v>
      </c>
      <c r="B715" t="s">
        <v>924</v>
      </c>
      <c r="C715">
        <f>VLOOKUP(D715,Ingredientes!A$2:B$192,2,FALSE)</f>
        <v>113</v>
      </c>
      <c r="D715" s="2" t="s">
        <v>128</v>
      </c>
      <c r="E715" s="2">
        <v>100</v>
      </c>
    </row>
    <row r="716" spans="1:5" x14ac:dyDescent="0.2">
      <c r="A716">
        <f>VLOOKUP(B716,productos!A$2:B$134,2,FALSE)</f>
        <v>104</v>
      </c>
      <c r="B716" t="s">
        <v>924</v>
      </c>
      <c r="C716">
        <f>VLOOKUP(D716,Ingredientes!A$2:B$192,2,FALSE)</f>
        <v>16</v>
      </c>
      <c r="D716" s="2" t="s">
        <v>24</v>
      </c>
      <c r="E716" s="2">
        <v>30</v>
      </c>
    </row>
    <row r="717" spans="1:5" x14ac:dyDescent="0.2">
      <c r="A717">
        <f>VLOOKUP(B717,productos!A$2:B$134,2,FALSE)</f>
        <v>104</v>
      </c>
      <c r="B717" t="s">
        <v>924</v>
      </c>
      <c r="C717">
        <f>VLOOKUP(D717,Ingredientes!A$2:B$192,2,FALSE)</f>
        <v>105</v>
      </c>
      <c r="D717" s="2" t="s">
        <v>119</v>
      </c>
      <c r="E717" s="2">
        <v>1</v>
      </c>
    </row>
    <row r="718" spans="1:5" x14ac:dyDescent="0.2">
      <c r="A718">
        <f>VLOOKUP(B718,productos!A$2:B$134,2,FALSE)</f>
        <v>104</v>
      </c>
      <c r="B718" t="s">
        <v>924</v>
      </c>
      <c r="C718">
        <f>VLOOKUP(D718,Ingredientes!A$2:B$192,2,FALSE)</f>
        <v>92</v>
      </c>
      <c r="D718" s="2" t="s">
        <v>104</v>
      </c>
      <c r="E718" s="2">
        <v>1</v>
      </c>
    </row>
    <row r="719" spans="1:5" x14ac:dyDescent="0.2">
      <c r="A719">
        <f>VLOOKUP(B719,productos!A$2:B$134,2,FALSE)</f>
        <v>104</v>
      </c>
      <c r="B719" t="s">
        <v>924</v>
      </c>
      <c r="C719">
        <f>VLOOKUP(D719,Ingredientes!A$2:B$192,2,FALSE)</f>
        <v>122</v>
      </c>
      <c r="D719" s="2" t="s">
        <v>137</v>
      </c>
      <c r="E719" s="2">
        <v>37</v>
      </c>
    </row>
    <row r="720" spans="1:5" x14ac:dyDescent="0.2">
      <c r="A720">
        <f>VLOOKUP(B720,productos!A$2:B$134,2,FALSE)</f>
        <v>104</v>
      </c>
      <c r="B720" t="s">
        <v>924</v>
      </c>
      <c r="C720">
        <f>VLOOKUP(D720,Ingredientes!A$2:B$192,2,FALSE)</f>
        <v>130</v>
      </c>
      <c r="D720" s="2" t="s">
        <v>145</v>
      </c>
      <c r="E720" s="2">
        <v>1</v>
      </c>
    </row>
    <row r="721" spans="1:5" x14ac:dyDescent="0.2">
      <c r="A721">
        <f>VLOOKUP(B721,productos!A$2:B$134,2,FALSE)</f>
        <v>105</v>
      </c>
      <c r="B721" t="s">
        <v>925</v>
      </c>
      <c r="C721">
        <f>VLOOKUP(D721,Ingredientes!A$2:B$192,2,FALSE)</f>
        <v>189</v>
      </c>
      <c r="D721" s="2" t="s">
        <v>208</v>
      </c>
      <c r="E721" s="2">
        <v>0.5</v>
      </c>
    </row>
    <row r="722" spans="1:5" x14ac:dyDescent="0.2">
      <c r="A722">
        <f>VLOOKUP(B722,productos!A$2:B$134,2,FALSE)</f>
        <v>105</v>
      </c>
      <c r="B722" t="s">
        <v>925</v>
      </c>
      <c r="C722">
        <f>VLOOKUP(D722,Ingredientes!A$2:B$192,2,FALSE)</f>
        <v>113</v>
      </c>
      <c r="D722" s="2" t="s">
        <v>128</v>
      </c>
      <c r="E722" s="2">
        <v>300</v>
      </c>
    </row>
    <row r="723" spans="1:5" x14ac:dyDescent="0.2">
      <c r="A723">
        <f>VLOOKUP(B723,productos!A$2:B$134,2,FALSE)</f>
        <v>105</v>
      </c>
      <c r="B723" t="s">
        <v>925</v>
      </c>
      <c r="C723">
        <f>VLOOKUP(D723,Ingredientes!A$2:B$192,2,FALSE)</f>
        <v>16</v>
      </c>
      <c r="D723" s="2" t="s">
        <v>24</v>
      </c>
      <c r="E723" s="2">
        <v>150</v>
      </c>
    </row>
    <row r="724" spans="1:5" x14ac:dyDescent="0.2">
      <c r="A724">
        <f>VLOOKUP(B724,productos!A$2:B$134,2,FALSE)</f>
        <v>105</v>
      </c>
      <c r="B724" t="s">
        <v>925</v>
      </c>
      <c r="C724">
        <f>VLOOKUP(D724,Ingredientes!A$2:B$192,2,FALSE)</f>
        <v>105</v>
      </c>
      <c r="D724" s="2" t="s">
        <v>119</v>
      </c>
      <c r="E724" s="2">
        <v>5</v>
      </c>
    </row>
    <row r="725" spans="1:5" x14ac:dyDescent="0.2">
      <c r="A725">
        <f>VLOOKUP(B725,productos!A$2:B$134,2,FALSE)</f>
        <v>105</v>
      </c>
      <c r="B725" t="s">
        <v>925</v>
      </c>
      <c r="C725">
        <f>VLOOKUP(D725,Ingredientes!A$2:B$192,2,FALSE)</f>
        <v>92</v>
      </c>
      <c r="D725" s="2" t="s">
        <v>104</v>
      </c>
      <c r="E725" s="2">
        <v>7</v>
      </c>
    </row>
    <row r="726" spans="1:5" x14ac:dyDescent="0.2">
      <c r="A726">
        <f>VLOOKUP(B726,productos!A$2:B$134,2,FALSE)</f>
        <v>105</v>
      </c>
      <c r="B726" t="s">
        <v>925</v>
      </c>
      <c r="C726">
        <f>VLOOKUP(D726,Ingredientes!A$2:B$192,2,FALSE)</f>
        <v>122</v>
      </c>
      <c r="D726" s="2" t="s">
        <v>137</v>
      </c>
      <c r="E726" s="2">
        <v>187</v>
      </c>
    </row>
    <row r="727" spans="1:5" x14ac:dyDescent="0.2">
      <c r="A727">
        <f>VLOOKUP(B727,productos!A$2:B$134,2,FALSE)</f>
        <v>105</v>
      </c>
      <c r="B727" t="s">
        <v>925</v>
      </c>
      <c r="C727">
        <f>VLOOKUP(D727,Ingredientes!A$2:B$192,2,FALSE)</f>
        <v>130</v>
      </c>
      <c r="D727" s="2" t="s">
        <v>145</v>
      </c>
      <c r="E727" s="2">
        <v>2</v>
      </c>
    </row>
    <row r="728" spans="1:5" x14ac:dyDescent="0.2">
      <c r="A728">
        <f>VLOOKUP(B728,productos!A$2:B$134,2,FALSE)</f>
        <v>106</v>
      </c>
      <c r="B728" t="s">
        <v>926</v>
      </c>
      <c r="C728">
        <f>VLOOKUP(D728,Ingredientes!A$2:B$192,2,FALSE)</f>
        <v>189</v>
      </c>
      <c r="D728" s="2" t="s">
        <v>208</v>
      </c>
      <c r="E728" s="2">
        <v>0.125</v>
      </c>
    </row>
    <row r="729" spans="1:5" x14ac:dyDescent="0.2">
      <c r="A729">
        <f>VLOOKUP(B729,productos!A$2:B$134,2,FALSE)</f>
        <v>106</v>
      </c>
      <c r="B729" t="s">
        <v>926</v>
      </c>
      <c r="C729">
        <f>VLOOKUP(D729,Ingredientes!A$2:B$192,2,FALSE)</f>
        <v>150</v>
      </c>
      <c r="D729" s="2" t="s">
        <v>168</v>
      </c>
      <c r="E729" s="2">
        <v>1</v>
      </c>
    </row>
    <row r="730" spans="1:5" x14ac:dyDescent="0.2">
      <c r="A730">
        <f>VLOOKUP(B730,productos!A$2:B$134,2,FALSE)</f>
        <v>106</v>
      </c>
      <c r="B730" t="s">
        <v>926</v>
      </c>
      <c r="C730">
        <f>VLOOKUP(D730,Ingredientes!A$2:B$192,2,FALSE)</f>
        <v>89</v>
      </c>
      <c r="D730" s="2" t="s">
        <v>101</v>
      </c>
      <c r="E730" s="2">
        <v>70</v>
      </c>
    </row>
    <row r="731" spans="1:5" x14ac:dyDescent="0.2">
      <c r="A731">
        <f>VLOOKUP(B731,productos!A$2:B$134,2,FALSE)</f>
        <v>107</v>
      </c>
      <c r="B731" t="s">
        <v>927</v>
      </c>
      <c r="C731">
        <f>VLOOKUP(D731,Ingredientes!A$2:B$192,2,FALSE)</f>
        <v>189</v>
      </c>
      <c r="D731" s="2" t="s">
        <v>208</v>
      </c>
      <c r="E731" s="2">
        <v>0.5</v>
      </c>
    </row>
    <row r="732" spans="1:5" x14ac:dyDescent="0.2">
      <c r="A732">
        <f>VLOOKUP(B732,productos!A$2:B$134,2,FALSE)</f>
        <v>107</v>
      </c>
      <c r="B732" t="s">
        <v>927</v>
      </c>
      <c r="C732">
        <f>VLOOKUP(D732,Ingredientes!A$2:B$192,2,FALSE)</f>
        <v>150</v>
      </c>
      <c r="D732" s="2" t="s">
        <v>168</v>
      </c>
      <c r="E732" s="2">
        <v>4</v>
      </c>
    </row>
    <row r="733" spans="1:5" x14ac:dyDescent="0.2">
      <c r="A733">
        <f>VLOOKUP(B733,productos!A$2:B$134,2,FALSE)</f>
        <v>107</v>
      </c>
      <c r="B733" t="s">
        <v>927</v>
      </c>
      <c r="C733">
        <f>VLOOKUP(D733,Ingredientes!A$2:B$192,2,FALSE)</f>
        <v>90</v>
      </c>
      <c r="D733" s="2" t="s">
        <v>598</v>
      </c>
      <c r="E733" s="2">
        <v>300</v>
      </c>
    </row>
    <row r="734" spans="1:5" x14ac:dyDescent="0.2">
      <c r="A734">
        <f>VLOOKUP(B734,productos!A$2:B$134,2,FALSE)</f>
        <v>107</v>
      </c>
      <c r="B734" t="s">
        <v>927</v>
      </c>
      <c r="C734">
        <f>VLOOKUP(D734,Ingredientes!A$2:B$192,2,FALSE)</f>
        <v>89</v>
      </c>
      <c r="D734" s="2" t="s">
        <v>101</v>
      </c>
      <c r="E734" s="2">
        <v>300</v>
      </c>
    </row>
    <row r="735" spans="1:5" x14ac:dyDescent="0.2">
      <c r="A735">
        <f>VLOOKUP(B735,productos!A$2:B$134,2,FALSE)</f>
        <v>108</v>
      </c>
      <c r="B735" t="s">
        <v>928</v>
      </c>
      <c r="C735">
        <f>VLOOKUP(D735,Ingredientes!A$2:B$192,2,FALSE)</f>
        <v>189</v>
      </c>
      <c r="D735" s="2" t="s">
        <v>208</v>
      </c>
      <c r="E735" s="2">
        <v>0.5</v>
      </c>
    </row>
    <row r="736" spans="1:5" x14ac:dyDescent="0.2">
      <c r="A736">
        <f>VLOOKUP(B736,productos!A$2:B$134,2,FALSE)</f>
        <v>108</v>
      </c>
      <c r="B736" t="s">
        <v>928</v>
      </c>
      <c r="C736">
        <f>VLOOKUP(D736,Ingredientes!A$2:B$192,2,FALSE)</f>
        <v>68</v>
      </c>
      <c r="D736" s="2" t="s">
        <v>80</v>
      </c>
      <c r="E736" s="2">
        <v>175</v>
      </c>
    </row>
    <row r="737" spans="1:5" x14ac:dyDescent="0.2">
      <c r="A737">
        <f>VLOOKUP(B737,productos!A$2:B$134,2,FALSE)</f>
        <v>108</v>
      </c>
      <c r="B737" t="s">
        <v>928</v>
      </c>
      <c r="C737">
        <f>VLOOKUP(D737,Ingredientes!A$2:B$192,2,FALSE)</f>
        <v>165</v>
      </c>
      <c r="D737" s="2" t="s">
        <v>184</v>
      </c>
      <c r="E737" s="2">
        <v>1.5</v>
      </c>
    </row>
    <row r="738" spans="1:5" x14ac:dyDescent="0.2">
      <c r="A738">
        <f>VLOOKUP(B738,productos!A$2:B$134,2,FALSE)</f>
        <v>108</v>
      </c>
      <c r="B738" t="s">
        <v>928</v>
      </c>
      <c r="C738">
        <f>VLOOKUP(D738,Ingredientes!A$2:B$192,2,FALSE)</f>
        <v>137</v>
      </c>
      <c r="D738" s="2" t="s">
        <v>153</v>
      </c>
      <c r="E738" s="2">
        <v>50</v>
      </c>
    </row>
    <row r="739" spans="1:5" x14ac:dyDescent="0.2">
      <c r="A739">
        <f>VLOOKUP(B739,productos!A$2:B$134,2,FALSE)</f>
        <v>109</v>
      </c>
      <c r="B739" t="s">
        <v>929</v>
      </c>
      <c r="C739">
        <f>VLOOKUP(D739,Ingredientes!A$2:B$192,2,FALSE)</f>
        <v>189</v>
      </c>
      <c r="D739" s="2" t="s">
        <v>208</v>
      </c>
      <c r="E739" s="2">
        <v>0.125</v>
      </c>
    </row>
    <row r="740" spans="1:5" x14ac:dyDescent="0.2">
      <c r="A740">
        <f>VLOOKUP(B740,productos!A$2:B$134,2,FALSE)</f>
        <v>109</v>
      </c>
      <c r="B740" t="s">
        <v>929</v>
      </c>
      <c r="C740">
        <f>VLOOKUP(D740,Ingredientes!A$2:B$192,2,FALSE)</f>
        <v>82</v>
      </c>
      <c r="D740" s="2" t="s">
        <v>94</v>
      </c>
      <c r="E740" s="2">
        <v>190</v>
      </c>
    </row>
    <row r="741" spans="1:5" x14ac:dyDescent="0.2">
      <c r="A741">
        <f>VLOOKUP(B741,productos!A$2:B$134,2,FALSE)</f>
        <v>109</v>
      </c>
      <c r="B741" t="s">
        <v>929</v>
      </c>
      <c r="C741">
        <f>VLOOKUP(D741,Ingredientes!A$2:B$192,2,FALSE)</f>
        <v>10</v>
      </c>
      <c r="D741" s="2" t="s">
        <v>18</v>
      </c>
      <c r="E741" s="2">
        <v>45</v>
      </c>
    </row>
    <row r="742" spans="1:5" x14ac:dyDescent="0.2">
      <c r="A742">
        <f>VLOOKUP(B742,productos!A$2:B$134,2,FALSE)</f>
        <v>110</v>
      </c>
      <c r="B742" t="s">
        <v>930</v>
      </c>
      <c r="C742">
        <f>VLOOKUP(D742,Ingredientes!A$2:B$192,2,FALSE)</f>
        <v>100</v>
      </c>
      <c r="D742" s="2" t="s">
        <v>114</v>
      </c>
      <c r="E742" s="2">
        <v>120</v>
      </c>
    </row>
    <row r="743" spans="1:5" x14ac:dyDescent="0.2">
      <c r="A743">
        <f>VLOOKUP(B743,productos!A$2:B$134,2,FALSE)</f>
        <v>110</v>
      </c>
      <c r="B743" t="s">
        <v>930</v>
      </c>
      <c r="C743">
        <f>VLOOKUP(D743,Ingredientes!A$2:B$192,2,FALSE)</f>
        <v>122</v>
      </c>
      <c r="D743" s="2" t="s">
        <v>137</v>
      </c>
      <c r="E743" s="2">
        <v>100</v>
      </c>
    </row>
    <row r="744" spans="1:5" x14ac:dyDescent="0.2">
      <c r="A744">
        <f>VLOOKUP(B744,productos!A$2:B$134,2,FALSE)</f>
        <v>110</v>
      </c>
      <c r="B744" t="s">
        <v>930</v>
      </c>
      <c r="C744">
        <f>VLOOKUP(D744,Ingredientes!A$2:B$192,2,FALSE)</f>
        <v>105</v>
      </c>
      <c r="D744" s="2" t="s">
        <v>119</v>
      </c>
      <c r="E744" s="2">
        <v>2</v>
      </c>
    </row>
    <row r="745" spans="1:5" x14ac:dyDescent="0.2">
      <c r="A745">
        <f>VLOOKUP(B745,productos!A$2:B$134,2,FALSE)</f>
        <v>110</v>
      </c>
      <c r="B745" t="s">
        <v>930</v>
      </c>
      <c r="C745">
        <f>VLOOKUP(D745,Ingredientes!A$2:B$192,2,FALSE)</f>
        <v>16</v>
      </c>
      <c r="D745" s="2" t="s">
        <v>24</v>
      </c>
      <c r="E745" s="2">
        <v>100</v>
      </c>
    </row>
    <row r="746" spans="1:5" x14ac:dyDescent="0.2">
      <c r="A746">
        <f>VLOOKUP(B746,productos!A$2:B$134,2,FALSE)</f>
        <v>110</v>
      </c>
      <c r="B746" t="s">
        <v>930</v>
      </c>
      <c r="C746">
        <f>VLOOKUP(D746,Ingredientes!A$2:B$192,2,FALSE)</f>
        <v>136</v>
      </c>
      <c r="D746" s="2" t="s">
        <v>733</v>
      </c>
      <c r="E746" s="2">
        <v>250</v>
      </c>
    </row>
    <row r="747" spans="1:5" x14ac:dyDescent="0.2">
      <c r="A747">
        <f>VLOOKUP(B747,productos!A$2:B$134,2,FALSE)</f>
        <v>110</v>
      </c>
      <c r="B747" t="s">
        <v>930</v>
      </c>
      <c r="C747">
        <f>VLOOKUP(D747,Ingredientes!A$2:B$192,2,FALSE)</f>
        <v>17</v>
      </c>
      <c r="D747" s="2" t="s">
        <v>25</v>
      </c>
      <c r="E747" s="2">
        <v>100</v>
      </c>
    </row>
    <row r="748" spans="1:5" x14ac:dyDescent="0.2">
      <c r="A748">
        <f>VLOOKUP(B748,productos!A$2:B$134,2,FALSE)</f>
        <v>111</v>
      </c>
      <c r="B748" t="s">
        <v>931</v>
      </c>
      <c r="C748">
        <f>VLOOKUP(D748,Ingredientes!A$2:B$192,2,FALSE)</f>
        <v>105</v>
      </c>
      <c r="D748" s="2" t="s">
        <v>119</v>
      </c>
      <c r="E748" s="2">
        <v>2</v>
      </c>
    </row>
    <row r="749" spans="1:5" x14ac:dyDescent="0.2">
      <c r="A749">
        <f>VLOOKUP(B749,productos!A$2:B$134,2,FALSE)</f>
        <v>111</v>
      </c>
      <c r="B749" t="s">
        <v>931</v>
      </c>
      <c r="C749">
        <f>VLOOKUP(D749,Ingredientes!A$2:B$192,2,FALSE)</f>
        <v>16</v>
      </c>
      <c r="D749" s="2" t="s">
        <v>24</v>
      </c>
      <c r="E749" s="2">
        <v>120</v>
      </c>
    </row>
    <row r="750" spans="1:5" x14ac:dyDescent="0.2">
      <c r="A750">
        <f>VLOOKUP(B750,productos!A$2:B$134,2,FALSE)</f>
        <v>111</v>
      </c>
      <c r="B750" t="s">
        <v>931</v>
      </c>
      <c r="C750">
        <f>VLOOKUP(D750,Ingredientes!A$2:B$192,2,FALSE)</f>
        <v>122</v>
      </c>
      <c r="D750" s="2" t="s">
        <v>137</v>
      </c>
      <c r="E750" s="2">
        <v>120</v>
      </c>
    </row>
    <row r="751" spans="1:5" x14ac:dyDescent="0.2">
      <c r="A751">
        <f>VLOOKUP(B751,productos!A$2:B$134,2,FALSE)</f>
        <v>111</v>
      </c>
      <c r="B751" t="s">
        <v>931</v>
      </c>
      <c r="C751">
        <f>VLOOKUP(D751,Ingredientes!A$2:B$192,2,FALSE)</f>
        <v>100</v>
      </c>
      <c r="D751" s="2" t="s">
        <v>114</v>
      </c>
      <c r="E751" s="2">
        <v>120</v>
      </c>
    </row>
    <row r="752" spans="1:5" x14ac:dyDescent="0.2">
      <c r="A752">
        <f>VLOOKUP(B752,productos!A$2:B$134,2,FALSE)</f>
        <v>111</v>
      </c>
      <c r="B752" t="s">
        <v>931</v>
      </c>
      <c r="C752">
        <f>VLOOKUP(D752,Ingredientes!A$2:B$192,2,FALSE)</f>
        <v>86</v>
      </c>
      <c r="D752" s="2" t="s">
        <v>98</v>
      </c>
      <c r="E752" s="2">
        <v>10</v>
      </c>
    </row>
    <row r="753" spans="1:5" x14ac:dyDescent="0.2">
      <c r="A753">
        <f>VLOOKUP(B753,productos!A$2:B$134,2,FALSE)</f>
        <v>111</v>
      </c>
      <c r="B753" t="s">
        <v>931</v>
      </c>
      <c r="C753">
        <f>VLOOKUP(D753,Ingredientes!A$2:B$192,2,FALSE)</f>
        <v>17</v>
      </c>
      <c r="D753" s="2" t="s">
        <v>25</v>
      </c>
      <c r="E753" s="2">
        <v>50</v>
      </c>
    </row>
    <row r="754" spans="1:5" x14ac:dyDescent="0.2">
      <c r="A754">
        <f>VLOOKUP(B754,productos!A$2:B$134,2,FALSE)</f>
        <v>112</v>
      </c>
      <c r="B754" t="s">
        <v>932</v>
      </c>
      <c r="C754">
        <f>VLOOKUP(D754,Ingredientes!A$2:B$192,2,FALSE)</f>
        <v>23</v>
      </c>
      <c r="D754" s="2" t="s">
        <v>31</v>
      </c>
      <c r="E754" s="2">
        <v>500</v>
      </c>
    </row>
    <row r="755" spans="1:5" x14ac:dyDescent="0.2">
      <c r="A755">
        <f>VLOOKUP(B755,productos!A$2:B$134,2,FALSE)</f>
        <v>112</v>
      </c>
      <c r="B755" t="s">
        <v>932</v>
      </c>
      <c r="C755">
        <f>VLOOKUP(D755,Ingredientes!A$2:B$192,2,FALSE)</f>
        <v>108</v>
      </c>
      <c r="D755" s="2" t="s">
        <v>122</v>
      </c>
      <c r="E755" s="2">
        <v>100</v>
      </c>
    </row>
    <row r="756" spans="1:5" x14ac:dyDescent="0.2">
      <c r="A756">
        <f>VLOOKUP(B756,productos!A$2:B$134,2,FALSE)</f>
        <v>112</v>
      </c>
      <c r="B756" t="s">
        <v>932</v>
      </c>
      <c r="C756">
        <f>VLOOKUP(D756,Ingredientes!A$2:B$192,2,FALSE)</f>
        <v>133</v>
      </c>
      <c r="D756" s="2" t="s">
        <v>149</v>
      </c>
      <c r="E756" s="2">
        <v>20</v>
      </c>
    </row>
    <row r="757" spans="1:5" x14ac:dyDescent="0.2">
      <c r="A757">
        <f>VLOOKUP(B757,productos!A$2:B$134,2,FALSE)</f>
        <v>112</v>
      </c>
      <c r="B757" t="s">
        <v>932</v>
      </c>
      <c r="C757">
        <f>VLOOKUP(D757,Ingredientes!A$2:B$192,2,FALSE)</f>
        <v>149</v>
      </c>
      <c r="D757" s="2" t="s">
        <v>167</v>
      </c>
      <c r="E757" s="2">
        <v>80</v>
      </c>
    </row>
    <row r="758" spans="1:5" x14ac:dyDescent="0.2">
      <c r="A758">
        <f>VLOOKUP(B758,productos!A$2:B$134,2,FALSE)</f>
        <v>112</v>
      </c>
      <c r="B758" t="s">
        <v>932</v>
      </c>
      <c r="C758">
        <f>VLOOKUP(D758,Ingredientes!A$2:B$192,2,FALSE)</f>
        <v>14</v>
      </c>
      <c r="D758" s="2" t="s">
        <v>22</v>
      </c>
      <c r="E758" s="2">
        <v>150</v>
      </c>
    </row>
    <row r="759" spans="1:5" x14ac:dyDescent="0.2">
      <c r="A759">
        <f>VLOOKUP(B759,productos!A$2:B$134,2,FALSE)</f>
        <v>112</v>
      </c>
      <c r="B759" t="s">
        <v>932</v>
      </c>
      <c r="C759">
        <f>VLOOKUP(D759,Ingredientes!A$2:B$192,2,FALSE)</f>
        <v>159</v>
      </c>
      <c r="D759" s="2" t="s">
        <v>178</v>
      </c>
      <c r="E759" s="2">
        <v>10</v>
      </c>
    </row>
    <row r="760" spans="1:5" x14ac:dyDescent="0.2">
      <c r="A760">
        <f>VLOOKUP(B760,productos!A$2:B$134,2,FALSE)</f>
        <v>112</v>
      </c>
      <c r="B760" t="s">
        <v>932</v>
      </c>
      <c r="C760">
        <f>VLOOKUP(D760,Ingredientes!A$2:B$192,2,FALSE)</f>
        <v>10</v>
      </c>
      <c r="D760" s="2" t="s">
        <v>18</v>
      </c>
      <c r="E760" s="2">
        <v>100</v>
      </c>
    </row>
    <row r="761" spans="1:5" x14ac:dyDescent="0.2">
      <c r="A761">
        <f>VLOOKUP(B761,productos!A$2:B$134,2,FALSE)</f>
        <v>113</v>
      </c>
      <c r="B761" t="s">
        <v>933</v>
      </c>
      <c r="C761">
        <f>VLOOKUP(D761,Ingredientes!A$2:B$192,2,FALSE)</f>
        <v>123</v>
      </c>
      <c r="D761" s="2" t="s">
        <v>739</v>
      </c>
      <c r="E761" s="2">
        <v>500</v>
      </c>
    </row>
    <row r="762" spans="1:5" x14ac:dyDescent="0.2">
      <c r="A762">
        <f>VLOOKUP(B762,productos!A$2:B$134,2,FALSE)</f>
        <v>113</v>
      </c>
      <c r="B762" t="s">
        <v>933</v>
      </c>
      <c r="C762">
        <f>VLOOKUP(D762,Ingredientes!A$2:B$192,2,FALSE)</f>
        <v>14</v>
      </c>
      <c r="D762" s="2" t="s">
        <v>740</v>
      </c>
      <c r="E762" s="2">
        <v>300</v>
      </c>
    </row>
    <row r="763" spans="1:5" x14ac:dyDescent="0.2">
      <c r="A763">
        <f>VLOOKUP(B763,productos!A$2:B$134,2,FALSE)</f>
        <v>113</v>
      </c>
      <c r="B763" t="s">
        <v>933</v>
      </c>
      <c r="C763">
        <f>VLOOKUP(D763,Ingredientes!A$2:B$192,2,FALSE)</f>
        <v>159</v>
      </c>
      <c r="D763" s="2" t="s">
        <v>741</v>
      </c>
      <c r="E763" s="2">
        <v>20</v>
      </c>
    </row>
    <row r="764" spans="1:5" x14ac:dyDescent="0.2">
      <c r="A764">
        <f>VLOOKUP(B764,productos!A$2:B$134,2,FALSE)</f>
        <v>113</v>
      </c>
      <c r="B764" t="s">
        <v>933</v>
      </c>
      <c r="C764">
        <f>VLOOKUP(D764,Ingredientes!A$2:B$192,2,FALSE)</f>
        <v>34</v>
      </c>
      <c r="D764" s="2" t="s">
        <v>743</v>
      </c>
      <c r="E764" s="2">
        <v>6</v>
      </c>
    </row>
    <row r="765" spans="1:5" x14ac:dyDescent="0.2">
      <c r="A765">
        <f>VLOOKUP(B765,productos!A$2:B$134,2,FALSE)</f>
        <v>113</v>
      </c>
      <c r="B765" t="s">
        <v>933</v>
      </c>
      <c r="C765">
        <f>VLOOKUP(D765,Ingredientes!A$2:B$192,2,FALSE)</f>
        <v>46</v>
      </c>
      <c r="D765" s="2" t="s">
        <v>369</v>
      </c>
      <c r="E765" s="2">
        <v>20</v>
      </c>
    </row>
    <row r="766" spans="1:5" x14ac:dyDescent="0.2">
      <c r="A766">
        <f>VLOOKUP(B766,productos!A$2:B$134,2,FALSE)</f>
        <v>113</v>
      </c>
      <c r="B766" t="s">
        <v>933</v>
      </c>
      <c r="C766">
        <f>VLOOKUP(D766,Ingredientes!A$2:B$192,2,FALSE)</f>
        <v>187</v>
      </c>
      <c r="D766" s="2" t="s">
        <v>744</v>
      </c>
      <c r="E766" s="2">
        <v>10</v>
      </c>
    </row>
    <row r="767" spans="1:5" x14ac:dyDescent="0.2">
      <c r="A767">
        <f>VLOOKUP(B767,productos!A$2:B$134,2,FALSE)</f>
        <v>113</v>
      </c>
      <c r="B767" t="s">
        <v>933</v>
      </c>
      <c r="C767">
        <f>VLOOKUP(D767,Ingredientes!A$2:B$192,2,FALSE)</f>
        <v>84</v>
      </c>
      <c r="D767" s="2" t="s">
        <v>365</v>
      </c>
      <c r="E767" s="2">
        <v>15</v>
      </c>
    </row>
    <row r="768" spans="1:5" x14ac:dyDescent="0.2">
      <c r="A768">
        <f>VLOOKUP(B768,productos!A$2:B$134,2,FALSE)</f>
        <v>113</v>
      </c>
      <c r="B768" t="s">
        <v>933</v>
      </c>
      <c r="C768">
        <f>VLOOKUP(D768,Ingredientes!A$2:B$192,2,FALSE)</f>
        <v>86</v>
      </c>
      <c r="D768" s="2" t="s">
        <v>745</v>
      </c>
      <c r="E768" s="2">
        <v>10</v>
      </c>
    </row>
    <row r="769" spans="1:5" x14ac:dyDescent="0.2">
      <c r="A769">
        <f>VLOOKUP(B769,productos!A$2:B$134,2,FALSE)</f>
        <v>113</v>
      </c>
      <c r="B769" t="s">
        <v>933</v>
      </c>
      <c r="C769">
        <f>VLOOKUP(D769,Ingredientes!A$2:B$192,2,FALSE)</f>
        <v>108</v>
      </c>
      <c r="D769" s="2" t="s">
        <v>746</v>
      </c>
      <c r="E769" s="2">
        <v>100</v>
      </c>
    </row>
    <row r="770" spans="1:5" x14ac:dyDescent="0.2">
      <c r="A770">
        <f>VLOOKUP(B770,productos!A$2:B$134,2,FALSE)</f>
        <v>113</v>
      </c>
      <c r="B770" t="s">
        <v>933</v>
      </c>
      <c r="C770">
        <f>VLOOKUP(D770,Ingredientes!A$2:B$192,2,FALSE)</f>
        <v>105</v>
      </c>
      <c r="D770" s="2" t="s">
        <v>748</v>
      </c>
      <c r="E770" s="2">
        <v>2</v>
      </c>
    </row>
    <row r="771" spans="1:5" x14ac:dyDescent="0.2">
      <c r="A771">
        <f>VLOOKUP(B771,productos!A$2:B$134,2,FALSE)</f>
        <v>113</v>
      </c>
      <c r="B771" t="s">
        <v>933</v>
      </c>
      <c r="C771">
        <f>VLOOKUP(D771,Ingredientes!A$2:B$192,2,FALSE)</f>
        <v>153</v>
      </c>
      <c r="D771" s="2" t="s">
        <v>594</v>
      </c>
      <c r="E771" s="2">
        <v>16</v>
      </c>
    </row>
    <row r="772" spans="1:5" x14ac:dyDescent="0.2">
      <c r="A772">
        <f>VLOOKUP(B772,productos!A$2:B$134,2,FALSE)</f>
        <v>114</v>
      </c>
      <c r="B772" t="s">
        <v>934</v>
      </c>
      <c r="C772">
        <f>VLOOKUP(D772,Ingredientes!A$2:B$192,2,FALSE)</f>
        <v>105</v>
      </c>
      <c r="D772" s="2" t="s">
        <v>119</v>
      </c>
      <c r="E772" s="2">
        <v>2</v>
      </c>
    </row>
    <row r="773" spans="1:5" x14ac:dyDescent="0.2">
      <c r="A773">
        <f>VLOOKUP(B773,productos!A$2:B$134,2,FALSE)</f>
        <v>114</v>
      </c>
      <c r="B773" t="s">
        <v>934</v>
      </c>
      <c r="C773">
        <f>VLOOKUP(D773,Ingredientes!A$2:B$192,2,FALSE)</f>
        <v>16</v>
      </c>
      <c r="D773" s="2" t="s">
        <v>24</v>
      </c>
      <c r="E773" s="2">
        <v>140</v>
      </c>
    </row>
    <row r="774" spans="1:5" x14ac:dyDescent="0.2">
      <c r="A774">
        <f>VLOOKUP(B774,productos!A$2:B$134,2,FALSE)</f>
        <v>114</v>
      </c>
      <c r="B774" t="s">
        <v>934</v>
      </c>
      <c r="C774">
        <f>VLOOKUP(D774,Ingredientes!A$2:B$192,2,FALSE)</f>
        <v>1</v>
      </c>
      <c r="D774" s="2" t="s">
        <v>4</v>
      </c>
      <c r="E774" s="2">
        <v>70</v>
      </c>
    </row>
    <row r="775" spans="1:5" x14ac:dyDescent="0.2">
      <c r="A775">
        <f>VLOOKUP(B775,productos!A$2:B$134,2,FALSE)</f>
        <v>114</v>
      </c>
      <c r="B775" t="s">
        <v>934</v>
      </c>
      <c r="C775">
        <f>VLOOKUP(D775,Ingredientes!A$2:B$192,2,FALSE)</f>
        <v>86</v>
      </c>
      <c r="D775" s="2" t="s">
        <v>98</v>
      </c>
      <c r="E775" s="2">
        <v>5</v>
      </c>
    </row>
    <row r="776" spans="1:5" x14ac:dyDescent="0.2">
      <c r="A776">
        <f>VLOOKUP(B776,productos!A$2:B$134,2,FALSE)</f>
        <v>114</v>
      </c>
      <c r="B776" t="s">
        <v>934</v>
      </c>
      <c r="C776">
        <f>VLOOKUP(D776,Ingredientes!A$2:B$192,2,FALSE)</f>
        <v>113</v>
      </c>
      <c r="D776" s="2" t="s">
        <v>128</v>
      </c>
      <c r="E776" s="2">
        <v>150</v>
      </c>
    </row>
    <row r="777" spans="1:5" x14ac:dyDescent="0.2">
      <c r="A777">
        <f>VLOOKUP(B777,productos!A$2:B$134,2,FALSE)</f>
        <v>114</v>
      </c>
      <c r="B777" t="s">
        <v>934</v>
      </c>
      <c r="C777">
        <f>VLOOKUP(D777,Ingredientes!A$2:B$192,2,FALSE)</f>
        <v>100</v>
      </c>
      <c r="D777" s="2" t="s">
        <v>114</v>
      </c>
      <c r="E777" s="2">
        <v>340</v>
      </c>
    </row>
    <row r="778" spans="1:5" x14ac:dyDescent="0.2">
      <c r="A778">
        <f>VLOOKUP(B778,productos!A$2:B$134,2,FALSE)</f>
        <v>114</v>
      </c>
      <c r="B778" t="s">
        <v>934</v>
      </c>
      <c r="C778">
        <f>VLOOKUP(D778,Ingredientes!A$2:B$192,2,FALSE)</f>
        <v>113</v>
      </c>
      <c r="D778" s="2" t="s">
        <v>128</v>
      </c>
      <c r="E778" s="2">
        <v>50</v>
      </c>
    </row>
    <row r="779" spans="1:5" x14ac:dyDescent="0.2">
      <c r="A779">
        <f>VLOOKUP(B779,productos!A$2:B$134,2,FALSE)</f>
        <v>114</v>
      </c>
      <c r="B779" t="s">
        <v>934</v>
      </c>
      <c r="C779">
        <f>VLOOKUP(D779,Ingredientes!A$2:B$192,2,FALSE)</f>
        <v>17</v>
      </c>
      <c r="D779" s="2" t="s">
        <v>25</v>
      </c>
      <c r="E779" s="2">
        <v>150</v>
      </c>
    </row>
    <row r="780" spans="1:5" x14ac:dyDescent="0.2">
      <c r="A780">
        <f>VLOOKUP(B780,productos!A$2:B$134,2,FALSE)</f>
        <v>115</v>
      </c>
      <c r="B780" t="s">
        <v>935</v>
      </c>
      <c r="C780">
        <f>VLOOKUP(D780,Ingredientes!A$2:B$192,2,FALSE)</f>
        <v>100</v>
      </c>
      <c r="D780" s="2" t="s">
        <v>114</v>
      </c>
      <c r="E780" s="2">
        <v>125</v>
      </c>
    </row>
    <row r="781" spans="1:5" x14ac:dyDescent="0.2">
      <c r="A781">
        <f>VLOOKUP(B781,productos!A$2:B$134,2,FALSE)</f>
        <v>115</v>
      </c>
      <c r="B781" t="s">
        <v>935</v>
      </c>
      <c r="C781">
        <f>VLOOKUP(D781,Ingredientes!A$2:B$192,2,FALSE)</f>
        <v>122</v>
      </c>
      <c r="D781" s="2" t="s">
        <v>137</v>
      </c>
      <c r="E781" s="2">
        <v>125</v>
      </c>
    </row>
    <row r="782" spans="1:5" x14ac:dyDescent="0.2">
      <c r="A782">
        <f>VLOOKUP(B782,productos!A$2:B$134,2,FALSE)</f>
        <v>115</v>
      </c>
      <c r="B782" t="s">
        <v>935</v>
      </c>
      <c r="C782">
        <f>VLOOKUP(D782,Ingredientes!A$2:B$192,2,FALSE)</f>
        <v>105</v>
      </c>
      <c r="D782" s="2" t="s">
        <v>119</v>
      </c>
      <c r="E782" s="2">
        <v>2</v>
      </c>
    </row>
    <row r="783" spans="1:5" x14ac:dyDescent="0.2">
      <c r="A783">
        <f>VLOOKUP(B783,productos!A$2:B$134,2,FALSE)</f>
        <v>115</v>
      </c>
      <c r="B783" t="s">
        <v>935</v>
      </c>
      <c r="C783">
        <f>VLOOKUP(D783,Ingredientes!A$2:B$192,2,FALSE)</f>
        <v>16</v>
      </c>
      <c r="D783" s="2" t="s">
        <v>24</v>
      </c>
      <c r="E783" s="2">
        <v>100</v>
      </c>
    </row>
    <row r="784" spans="1:5" x14ac:dyDescent="0.2">
      <c r="A784">
        <f>VLOOKUP(B784,productos!A$2:B$134,2,FALSE)</f>
        <v>115</v>
      </c>
      <c r="B784" t="s">
        <v>935</v>
      </c>
      <c r="C784">
        <f>VLOOKUP(D784,Ingredientes!A$2:B$192,2,FALSE)</f>
        <v>123</v>
      </c>
      <c r="D784" s="2" t="s">
        <v>138</v>
      </c>
      <c r="E784" s="2">
        <v>250</v>
      </c>
    </row>
    <row r="785" spans="1:5" x14ac:dyDescent="0.2">
      <c r="A785">
        <f>VLOOKUP(B785,productos!A$2:B$134,2,FALSE)</f>
        <v>115</v>
      </c>
      <c r="B785" t="s">
        <v>935</v>
      </c>
      <c r="C785">
        <f>VLOOKUP(D785,Ingredientes!A$2:B$192,2,FALSE)</f>
        <v>141</v>
      </c>
      <c r="D785" s="2" t="s">
        <v>158</v>
      </c>
      <c r="E785" s="2">
        <v>10</v>
      </c>
    </row>
    <row r="786" spans="1:5" x14ac:dyDescent="0.2">
      <c r="A786">
        <f>VLOOKUP(B786,productos!A$2:B$134,2,FALSE)</f>
        <v>116</v>
      </c>
      <c r="B786" t="s">
        <v>936</v>
      </c>
      <c r="C786">
        <f>VLOOKUP(D786,Ingredientes!A$2:B$192,2,FALSE)</f>
        <v>105</v>
      </c>
      <c r="D786" s="2" t="s">
        <v>119</v>
      </c>
      <c r="E786" s="2">
        <v>5</v>
      </c>
    </row>
    <row r="787" spans="1:5" x14ac:dyDescent="0.2">
      <c r="A787">
        <f>VLOOKUP(B787,productos!A$2:B$134,2,FALSE)</f>
        <v>116</v>
      </c>
      <c r="B787" t="s">
        <v>936</v>
      </c>
      <c r="C787">
        <f>VLOOKUP(D787,Ingredientes!A$2:B$192,2,FALSE)</f>
        <v>16</v>
      </c>
      <c r="D787" s="2" t="s">
        <v>24</v>
      </c>
      <c r="E787" s="2">
        <v>50</v>
      </c>
    </row>
    <row r="788" spans="1:5" x14ac:dyDescent="0.2">
      <c r="A788">
        <f>VLOOKUP(B788,productos!A$2:B$134,2,FALSE)</f>
        <v>116</v>
      </c>
      <c r="B788" t="s">
        <v>936</v>
      </c>
      <c r="C788">
        <f>VLOOKUP(D788,Ingredientes!A$2:B$192,2,FALSE)</f>
        <v>86</v>
      </c>
      <c r="D788" s="2" t="s">
        <v>98</v>
      </c>
      <c r="E788" s="2">
        <v>5</v>
      </c>
    </row>
    <row r="789" spans="1:5" x14ac:dyDescent="0.2">
      <c r="A789">
        <f>VLOOKUP(B789,productos!A$2:B$134,2,FALSE)</f>
        <v>116</v>
      </c>
      <c r="B789" t="s">
        <v>936</v>
      </c>
      <c r="C789">
        <f>VLOOKUP(D789,Ingredientes!A$2:B$192,2,FALSE)</f>
        <v>133</v>
      </c>
      <c r="D789" s="2" t="s">
        <v>149</v>
      </c>
      <c r="E789" s="2">
        <v>18</v>
      </c>
    </row>
    <row r="790" spans="1:5" x14ac:dyDescent="0.2">
      <c r="A790">
        <f>VLOOKUP(B790,productos!A$2:B$134,2,FALSE)</f>
        <v>116</v>
      </c>
      <c r="B790" t="s">
        <v>936</v>
      </c>
      <c r="C790">
        <f>VLOOKUP(D790,Ingredientes!A$2:B$192,2,FALSE)</f>
        <v>100</v>
      </c>
      <c r="D790" s="2" t="s">
        <v>114</v>
      </c>
      <c r="E790" s="2">
        <v>100</v>
      </c>
    </row>
    <row r="791" spans="1:5" x14ac:dyDescent="0.2">
      <c r="A791">
        <f>VLOOKUP(B791,productos!A$2:B$134,2,FALSE)</f>
        <v>116</v>
      </c>
      <c r="B791" t="s">
        <v>936</v>
      </c>
      <c r="C791">
        <f>VLOOKUP(D791,Ingredientes!A$2:B$192,2,FALSE)</f>
        <v>82</v>
      </c>
      <c r="D791" s="2" t="s">
        <v>94</v>
      </c>
      <c r="E791" s="2">
        <v>800</v>
      </c>
    </row>
    <row r="792" spans="1:5" x14ac:dyDescent="0.2">
      <c r="A792">
        <f>VLOOKUP(B792,productos!A$2:B$134,2,FALSE)</f>
        <v>116</v>
      </c>
      <c r="B792" t="s">
        <v>936</v>
      </c>
      <c r="C792">
        <f>VLOOKUP(D792,Ingredientes!A$2:B$192,2,FALSE)</f>
        <v>63</v>
      </c>
      <c r="D792" s="2" t="s">
        <v>75</v>
      </c>
      <c r="E792" s="2">
        <v>150</v>
      </c>
    </row>
    <row r="793" spans="1:5" x14ac:dyDescent="0.2">
      <c r="A793">
        <f>VLOOKUP(B793,productos!A$2:B$134,2,FALSE)</f>
        <v>116</v>
      </c>
      <c r="B793" t="s">
        <v>936</v>
      </c>
      <c r="C793">
        <f>VLOOKUP(D793,Ingredientes!A$2:B$192,2,FALSE)</f>
        <v>10</v>
      </c>
      <c r="D793" s="2" t="s">
        <v>18</v>
      </c>
      <c r="E793" s="2">
        <v>300</v>
      </c>
    </row>
    <row r="794" spans="1:5" x14ac:dyDescent="0.2">
      <c r="A794">
        <f>VLOOKUP(B794,productos!A$2:B$134,2,FALSE)</f>
        <v>117</v>
      </c>
      <c r="B794" t="s">
        <v>937</v>
      </c>
      <c r="C794">
        <f>VLOOKUP(D794,Ingredientes!A$2:B$192,2,FALSE)</f>
        <v>122</v>
      </c>
      <c r="D794" s="2" t="s">
        <v>137</v>
      </c>
      <c r="E794" s="2">
        <v>200</v>
      </c>
    </row>
    <row r="795" spans="1:5" x14ac:dyDescent="0.2">
      <c r="A795">
        <f>VLOOKUP(B795,productos!A$2:B$134,2,FALSE)</f>
        <v>117</v>
      </c>
      <c r="B795" t="s">
        <v>937</v>
      </c>
      <c r="C795">
        <f>VLOOKUP(D795,Ingredientes!A$2:B$192,2,FALSE)</f>
        <v>16</v>
      </c>
      <c r="D795" s="2" t="s">
        <v>24</v>
      </c>
      <c r="E795" s="2">
        <v>200</v>
      </c>
    </row>
    <row r="796" spans="1:5" x14ac:dyDescent="0.2">
      <c r="A796">
        <f>VLOOKUP(B796,productos!A$2:B$134,2,FALSE)</f>
        <v>117</v>
      </c>
      <c r="B796" t="s">
        <v>937</v>
      </c>
      <c r="C796">
        <f>VLOOKUP(D796,Ingredientes!A$2:B$192,2,FALSE)</f>
        <v>105</v>
      </c>
      <c r="D796" s="2" t="s">
        <v>119</v>
      </c>
      <c r="E796" s="2">
        <v>4</v>
      </c>
    </row>
    <row r="797" spans="1:5" x14ac:dyDescent="0.2">
      <c r="A797">
        <f>VLOOKUP(B797,productos!A$2:B$134,2,FALSE)</f>
        <v>117</v>
      </c>
      <c r="B797" t="s">
        <v>937</v>
      </c>
      <c r="C797">
        <f>VLOOKUP(D797,Ingredientes!A$2:B$192,2,FALSE)</f>
        <v>86</v>
      </c>
      <c r="D797" s="2" t="s">
        <v>98</v>
      </c>
      <c r="E797" s="2">
        <v>5</v>
      </c>
    </row>
    <row r="798" spans="1:5" x14ac:dyDescent="0.2">
      <c r="A798">
        <f>VLOOKUP(B798,productos!A$2:B$134,2,FALSE)</f>
        <v>117</v>
      </c>
      <c r="B798" t="s">
        <v>937</v>
      </c>
      <c r="C798">
        <f>VLOOKUP(D798,Ingredientes!A$2:B$192,2,FALSE)</f>
        <v>100</v>
      </c>
      <c r="D798" s="2" t="s">
        <v>114</v>
      </c>
      <c r="E798" s="2">
        <v>300</v>
      </c>
    </row>
    <row r="799" spans="1:5" x14ac:dyDescent="0.2">
      <c r="A799">
        <f>VLOOKUP(B799,productos!A$2:B$134,2,FALSE)</f>
        <v>117</v>
      </c>
      <c r="B799" t="s">
        <v>937</v>
      </c>
      <c r="C799">
        <f>VLOOKUP(D799,Ingredientes!A$2:B$192,2,FALSE)</f>
        <v>8</v>
      </c>
      <c r="D799" s="2" t="s">
        <v>15</v>
      </c>
      <c r="E799" s="2">
        <v>50</v>
      </c>
    </row>
    <row r="800" spans="1:5" x14ac:dyDescent="0.2">
      <c r="A800">
        <f>VLOOKUP(B800,productos!A$2:B$134,2,FALSE)</f>
        <v>117</v>
      </c>
      <c r="B800" t="s">
        <v>937</v>
      </c>
      <c r="C800">
        <f>VLOOKUP(D800,Ingredientes!A$2:B$192,2,FALSE)</f>
        <v>137</v>
      </c>
      <c r="D800" s="2" t="s">
        <v>153</v>
      </c>
      <c r="E800" s="2">
        <v>50</v>
      </c>
    </row>
    <row r="801" spans="1:5" x14ac:dyDescent="0.2">
      <c r="A801">
        <f>VLOOKUP(B801,productos!A$2:B$134,2,FALSE)</f>
        <v>117</v>
      </c>
      <c r="B801" t="s">
        <v>937</v>
      </c>
      <c r="C801">
        <f>VLOOKUP(D801,Ingredientes!A$2:B$192,2,FALSE)</f>
        <v>10</v>
      </c>
      <c r="D801" s="2" t="s">
        <v>18</v>
      </c>
      <c r="E801" s="2">
        <v>110</v>
      </c>
    </row>
    <row r="802" spans="1:5" x14ac:dyDescent="0.2">
      <c r="A802">
        <f>VLOOKUP(B802,productos!A$2:B$134,2,FALSE)</f>
        <v>117</v>
      </c>
      <c r="B802" t="s">
        <v>937</v>
      </c>
      <c r="C802">
        <f>VLOOKUP(D802,Ingredientes!A$2:B$192,2,FALSE)</f>
        <v>141</v>
      </c>
      <c r="D802" s="2" t="s">
        <v>158</v>
      </c>
      <c r="E802" s="2">
        <v>100</v>
      </c>
    </row>
    <row r="803" spans="1:5" x14ac:dyDescent="0.2">
      <c r="A803">
        <f>VLOOKUP(B803,productos!A$2:B$134,2,FALSE)</f>
        <v>118</v>
      </c>
      <c r="B803" t="s">
        <v>938</v>
      </c>
      <c r="C803">
        <f>VLOOKUP(D803,Ingredientes!A$2:B$192,2,FALSE)</f>
        <v>100</v>
      </c>
      <c r="D803" s="2" t="s">
        <v>114</v>
      </c>
      <c r="E803" s="2">
        <v>300</v>
      </c>
    </row>
    <row r="804" spans="1:5" x14ac:dyDescent="0.2">
      <c r="A804">
        <f>VLOOKUP(B804,productos!A$2:B$134,2,FALSE)</f>
        <v>118</v>
      </c>
      <c r="B804" t="s">
        <v>938</v>
      </c>
      <c r="C804">
        <f>VLOOKUP(D804,Ingredientes!A$2:B$192,2,FALSE)</f>
        <v>122</v>
      </c>
      <c r="D804" s="2" t="s">
        <v>137</v>
      </c>
      <c r="E804" s="2">
        <v>180</v>
      </c>
    </row>
    <row r="805" spans="1:5" x14ac:dyDescent="0.2">
      <c r="A805">
        <f>VLOOKUP(B805,productos!A$2:B$134,2,FALSE)</f>
        <v>118</v>
      </c>
      <c r="B805" t="s">
        <v>938</v>
      </c>
      <c r="C805">
        <f>VLOOKUP(D805,Ingredientes!A$2:B$192,2,FALSE)</f>
        <v>105</v>
      </c>
      <c r="D805" s="2" t="s">
        <v>119</v>
      </c>
      <c r="E805" s="2">
        <v>2</v>
      </c>
    </row>
    <row r="806" spans="1:5" x14ac:dyDescent="0.2">
      <c r="A806">
        <f>VLOOKUP(B806,productos!A$2:B$134,2,FALSE)</f>
        <v>118</v>
      </c>
      <c r="B806" t="s">
        <v>938</v>
      </c>
      <c r="C806">
        <f>VLOOKUP(D806,Ingredientes!A$2:B$192,2,FALSE)</f>
        <v>17</v>
      </c>
      <c r="D806" s="2" t="s">
        <v>25</v>
      </c>
      <c r="E806" s="2">
        <v>120</v>
      </c>
    </row>
    <row r="807" spans="1:5" x14ac:dyDescent="0.2">
      <c r="A807">
        <f>VLOOKUP(B807,productos!A$2:B$134,2,FALSE)</f>
        <v>118</v>
      </c>
      <c r="B807" t="s">
        <v>938</v>
      </c>
      <c r="C807">
        <f>VLOOKUP(D807,Ingredientes!A$2:B$192,2,FALSE)</f>
        <v>86</v>
      </c>
      <c r="D807" s="2" t="s">
        <v>98</v>
      </c>
      <c r="E807" s="2">
        <v>10</v>
      </c>
    </row>
    <row r="808" spans="1:5" x14ac:dyDescent="0.2">
      <c r="A808">
        <f>VLOOKUP(B808,productos!A$2:B$134,2,FALSE)</f>
        <v>118</v>
      </c>
      <c r="B808" t="s">
        <v>938</v>
      </c>
      <c r="C808">
        <f>VLOOKUP(D808,Ingredientes!A$2:B$192,2,FALSE)</f>
        <v>173</v>
      </c>
      <c r="D808" s="2" t="s">
        <v>192</v>
      </c>
      <c r="E808" s="2">
        <v>5</v>
      </c>
    </row>
    <row r="809" spans="1:5" x14ac:dyDescent="0.2">
      <c r="A809">
        <f>VLOOKUP(B809,productos!A$2:B$134,2,FALSE)</f>
        <v>119</v>
      </c>
      <c r="B809" t="s">
        <v>939</v>
      </c>
      <c r="C809">
        <f>VLOOKUP(D809,Ingredientes!A$2:B$192,2,FALSE)</f>
        <v>108</v>
      </c>
      <c r="D809" s="2" t="s">
        <v>122</v>
      </c>
      <c r="E809" s="2">
        <v>300</v>
      </c>
    </row>
    <row r="810" spans="1:5" x14ac:dyDescent="0.2">
      <c r="A810">
        <f>VLOOKUP(B810,productos!A$2:B$134,2,FALSE)</f>
        <v>119</v>
      </c>
      <c r="B810" t="s">
        <v>939</v>
      </c>
      <c r="C810">
        <f>VLOOKUP(D810,Ingredientes!A$2:B$192,2,FALSE)</f>
        <v>16</v>
      </c>
      <c r="D810" s="2" t="s">
        <v>24</v>
      </c>
      <c r="E810" s="2">
        <v>100</v>
      </c>
    </row>
    <row r="811" spans="1:5" x14ac:dyDescent="0.2">
      <c r="A811">
        <f>VLOOKUP(B811,productos!A$2:B$134,2,FALSE)</f>
        <v>119</v>
      </c>
      <c r="B811" t="s">
        <v>939</v>
      </c>
      <c r="C811">
        <f>VLOOKUP(D811,Ingredientes!A$2:B$192,2,FALSE)</f>
        <v>173</v>
      </c>
      <c r="D811" s="2" t="s">
        <v>192</v>
      </c>
      <c r="E811" s="2">
        <v>5</v>
      </c>
    </row>
    <row r="812" spans="1:5" x14ac:dyDescent="0.2">
      <c r="A812">
        <f>VLOOKUP(B812,productos!A$2:B$134,2,FALSE)</f>
        <v>119</v>
      </c>
      <c r="B812" t="s">
        <v>939</v>
      </c>
      <c r="C812">
        <f>VLOOKUP(D812,Ingredientes!A$2:B$192,2,FALSE)</f>
        <v>111</v>
      </c>
      <c r="D812" s="2" t="s">
        <v>126</v>
      </c>
      <c r="E812" s="2">
        <v>30</v>
      </c>
    </row>
    <row r="813" spans="1:5" x14ac:dyDescent="0.2">
      <c r="A813">
        <f>VLOOKUP(B813,productos!A$2:B$134,2,FALSE)</f>
        <v>119</v>
      </c>
      <c r="B813" t="s">
        <v>939</v>
      </c>
      <c r="C813">
        <f>VLOOKUP(D813,Ingredientes!A$2:B$192,2,FALSE)</f>
        <v>122</v>
      </c>
      <c r="D813" s="2" t="s">
        <v>137</v>
      </c>
      <c r="E813" s="2">
        <v>100</v>
      </c>
    </row>
    <row r="814" spans="1:5" x14ac:dyDescent="0.2">
      <c r="A814">
        <f>VLOOKUP(B814,productos!A$2:B$134,2,FALSE)</f>
        <v>119</v>
      </c>
      <c r="B814" t="s">
        <v>939</v>
      </c>
      <c r="C814">
        <f>VLOOKUP(D814,Ingredientes!A$2:B$192,2,FALSE)</f>
        <v>105</v>
      </c>
      <c r="D814" s="2" t="s">
        <v>119</v>
      </c>
      <c r="E814" s="2">
        <v>3</v>
      </c>
    </row>
    <row r="815" spans="1:5" x14ac:dyDescent="0.2">
      <c r="A815">
        <f>VLOOKUP(B815,productos!A$2:B$134,2,FALSE)</f>
        <v>119</v>
      </c>
      <c r="B815" t="s">
        <v>939</v>
      </c>
      <c r="C815">
        <f>VLOOKUP(D815,Ingredientes!A$2:B$192,2,FALSE)</f>
        <v>100</v>
      </c>
      <c r="D815" s="2" t="s">
        <v>114</v>
      </c>
      <c r="E815" s="2">
        <v>700</v>
      </c>
    </row>
    <row r="816" spans="1:5" x14ac:dyDescent="0.2">
      <c r="A816">
        <f>VLOOKUP(B816,productos!A$2:B$134,2,FALSE)</f>
        <v>119</v>
      </c>
      <c r="B816" t="s">
        <v>939</v>
      </c>
      <c r="C816">
        <f>VLOOKUP(D816,Ingredientes!A$2:B$192,2,FALSE)</f>
        <v>63</v>
      </c>
      <c r="D816" s="2" t="s">
        <v>75</v>
      </c>
      <c r="E816" s="2">
        <v>100</v>
      </c>
    </row>
    <row r="817" spans="1:5" x14ac:dyDescent="0.2">
      <c r="A817">
        <f>VLOOKUP(B817,productos!A$2:B$134,2,FALSE)</f>
        <v>119</v>
      </c>
      <c r="B817" t="s">
        <v>939</v>
      </c>
      <c r="C817">
        <f>VLOOKUP(D817,Ingredientes!A$2:B$192,2,FALSE)</f>
        <v>15</v>
      </c>
      <c r="D817" s="2" t="s">
        <v>23</v>
      </c>
      <c r="E817" s="2">
        <v>5</v>
      </c>
    </row>
    <row r="818" spans="1:5" x14ac:dyDescent="0.2">
      <c r="A818">
        <f>VLOOKUP(B818,productos!A$2:B$134,2,FALSE)</f>
        <v>119</v>
      </c>
      <c r="B818" t="s">
        <v>939</v>
      </c>
      <c r="C818">
        <f>VLOOKUP(D818,Ingredientes!A$2:B$192,2,FALSE)</f>
        <v>113</v>
      </c>
      <c r="D818" s="2" t="s">
        <v>128</v>
      </c>
      <c r="E818" s="2">
        <v>250</v>
      </c>
    </row>
    <row r="819" spans="1:5" x14ac:dyDescent="0.2">
      <c r="A819">
        <f>VLOOKUP(B819,productos!A$2:B$134,2,FALSE)</f>
        <v>119</v>
      </c>
      <c r="B819" t="s">
        <v>939</v>
      </c>
      <c r="C819">
        <f>VLOOKUP(D819,Ingredientes!A$2:B$192,2,FALSE)</f>
        <v>86</v>
      </c>
      <c r="D819" s="2" t="s">
        <v>98</v>
      </c>
      <c r="E819" s="2">
        <v>10</v>
      </c>
    </row>
    <row r="820" spans="1:5" x14ac:dyDescent="0.2">
      <c r="A820">
        <f>VLOOKUP(B820,productos!A$2:B$134,2,FALSE)</f>
        <v>119</v>
      </c>
      <c r="B820" t="s">
        <v>939</v>
      </c>
      <c r="C820">
        <f>VLOOKUP(D820,Ingredientes!A$2:B$192,2,FALSE)</f>
        <v>117</v>
      </c>
      <c r="D820" s="2" t="s">
        <v>132</v>
      </c>
      <c r="E820" s="2">
        <v>20</v>
      </c>
    </row>
    <row r="821" spans="1:5" x14ac:dyDescent="0.2">
      <c r="A821">
        <f>VLOOKUP(B821,productos!A$2:B$134,2,FALSE)</f>
        <v>119</v>
      </c>
      <c r="B821" t="s">
        <v>939</v>
      </c>
      <c r="C821">
        <f>VLOOKUP(D821,Ingredientes!A$2:B$192,2,FALSE)</f>
        <v>10</v>
      </c>
      <c r="D821" s="2" t="s">
        <v>18</v>
      </c>
      <c r="E821" s="2">
        <v>180</v>
      </c>
    </row>
    <row r="822" spans="1:5" x14ac:dyDescent="0.2">
      <c r="A822">
        <f>VLOOKUP(B822,productos!A$2:B$134,2,FALSE)</f>
        <v>119</v>
      </c>
      <c r="B822" t="s">
        <v>939</v>
      </c>
      <c r="C822">
        <f>VLOOKUP(D822,Ingredientes!A$2:B$192,2,FALSE)</f>
        <v>142</v>
      </c>
      <c r="D822" s="2" t="s">
        <v>159</v>
      </c>
      <c r="E822" s="2">
        <v>6</v>
      </c>
    </row>
    <row r="823" spans="1:5" x14ac:dyDescent="0.2">
      <c r="A823">
        <f>VLOOKUP(B823,productos!A$2:B$134,2,FALSE)</f>
        <v>120</v>
      </c>
      <c r="B823" t="s">
        <v>209</v>
      </c>
      <c r="C823">
        <f>VLOOKUP(D823,Ingredientes!A$2:B$192,2,FALSE)</f>
        <v>100</v>
      </c>
      <c r="D823" s="2" t="s">
        <v>114</v>
      </c>
      <c r="E823" s="2">
        <v>250</v>
      </c>
    </row>
    <row r="824" spans="1:5" x14ac:dyDescent="0.2">
      <c r="A824">
        <f>VLOOKUP(B824,productos!A$2:B$134,2,FALSE)</f>
        <v>120</v>
      </c>
      <c r="B824" t="s">
        <v>209</v>
      </c>
      <c r="C824">
        <f>VLOOKUP(D824,Ingredientes!A$2:B$192,2,FALSE)</f>
        <v>122</v>
      </c>
      <c r="D824" s="2" t="s">
        <v>137</v>
      </c>
      <c r="E824" s="2">
        <v>125</v>
      </c>
    </row>
    <row r="825" spans="1:5" x14ac:dyDescent="0.2">
      <c r="A825">
        <f>VLOOKUP(B825,productos!A$2:B$134,2,FALSE)</f>
        <v>120</v>
      </c>
      <c r="B825" t="s">
        <v>209</v>
      </c>
      <c r="C825">
        <f>VLOOKUP(D825,Ingredientes!A$2:B$192,2,FALSE)</f>
        <v>105</v>
      </c>
      <c r="D825" s="2" t="s">
        <v>119</v>
      </c>
      <c r="E825" s="2">
        <v>2</v>
      </c>
    </row>
    <row r="826" spans="1:5" x14ac:dyDescent="0.2">
      <c r="A826">
        <f>VLOOKUP(B826,productos!A$2:B$134,2,FALSE)</f>
        <v>120</v>
      </c>
      <c r="B826" t="s">
        <v>209</v>
      </c>
      <c r="C826">
        <f>VLOOKUP(D826,Ingredientes!A$2:B$192,2,FALSE)</f>
        <v>16</v>
      </c>
      <c r="D826" s="2" t="s">
        <v>24</v>
      </c>
      <c r="E826" s="2">
        <v>140</v>
      </c>
    </row>
    <row r="827" spans="1:5" x14ac:dyDescent="0.2">
      <c r="A827">
        <f>VLOOKUP(B827,productos!A$2:B$134,2,FALSE)</f>
        <v>120</v>
      </c>
      <c r="B827" t="s">
        <v>209</v>
      </c>
      <c r="C827">
        <f>VLOOKUP(D827,Ingredientes!A$2:B$192,2,FALSE)</f>
        <v>159</v>
      </c>
      <c r="D827" s="2" t="s">
        <v>178</v>
      </c>
      <c r="E827" s="2">
        <v>3</v>
      </c>
    </row>
    <row r="828" spans="1:5" x14ac:dyDescent="0.2">
      <c r="A828">
        <f>VLOOKUP(B828,productos!A$2:B$134,2,FALSE)</f>
        <v>121</v>
      </c>
      <c r="B828" t="s">
        <v>940</v>
      </c>
      <c r="C828">
        <f>VLOOKUP(D828,Ingredientes!A$2:B$192,2,FALSE)</f>
        <v>100</v>
      </c>
      <c r="D828" s="2" t="s">
        <v>114</v>
      </c>
      <c r="E828" s="2">
        <v>30</v>
      </c>
    </row>
    <row r="829" spans="1:5" x14ac:dyDescent="0.2">
      <c r="A829">
        <f>VLOOKUP(B829,productos!A$2:B$134,2,FALSE)</f>
        <v>121</v>
      </c>
      <c r="B829" t="s">
        <v>940</v>
      </c>
      <c r="C829">
        <f>VLOOKUP(D829,Ingredientes!A$2:B$192,2,FALSE)</f>
        <v>105</v>
      </c>
      <c r="D829" s="2" t="s">
        <v>119</v>
      </c>
      <c r="E829" s="2">
        <v>1</v>
      </c>
    </row>
    <row r="830" spans="1:5" x14ac:dyDescent="0.2">
      <c r="A830">
        <f>VLOOKUP(B830,productos!A$2:B$134,2,FALSE)</f>
        <v>121</v>
      </c>
      <c r="B830" t="s">
        <v>940</v>
      </c>
      <c r="C830">
        <f>VLOOKUP(D830,Ingredientes!A$2:B$192,2,FALSE)</f>
        <v>16</v>
      </c>
      <c r="D830" s="2" t="s">
        <v>24</v>
      </c>
      <c r="E830" s="2">
        <v>30</v>
      </c>
    </row>
    <row r="831" spans="1:5" x14ac:dyDescent="0.2">
      <c r="A831">
        <f>VLOOKUP(B831,productos!A$2:B$134,2,FALSE)</f>
        <v>121</v>
      </c>
      <c r="B831" t="s">
        <v>940</v>
      </c>
      <c r="C831">
        <f>VLOOKUP(D831,Ingredientes!A$2:B$192,2,FALSE)</f>
        <v>86</v>
      </c>
      <c r="D831" s="2" t="s">
        <v>98</v>
      </c>
      <c r="E831" s="2">
        <v>10</v>
      </c>
    </row>
    <row r="832" spans="1:5" x14ac:dyDescent="0.2">
      <c r="A832">
        <f>VLOOKUP(B832,productos!A$2:B$134,2,FALSE)</f>
        <v>121</v>
      </c>
      <c r="B832" t="s">
        <v>940</v>
      </c>
      <c r="C832">
        <f>VLOOKUP(D832,Ingredientes!A$2:B$192,2,FALSE)</f>
        <v>9</v>
      </c>
      <c r="D832" s="2" t="s">
        <v>16</v>
      </c>
      <c r="E832" s="2">
        <v>50</v>
      </c>
    </row>
    <row r="833" spans="1:5" x14ac:dyDescent="0.2">
      <c r="A833">
        <f>VLOOKUP(B833,productos!A$2:B$134,2,FALSE)</f>
        <v>121</v>
      </c>
      <c r="B833" t="s">
        <v>940</v>
      </c>
      <c r="C833">
        <f>VLOOKUP(D833,Ingredientes!A$2:B$192,2,FALSE)</f>
        <v>157</v>
      </c>
      <c r="D833" s="2" t="s">
        <v>176</v>
      </c>
      <c r="E833" s="2">
        <v>0.2</v>
      </c>
    </row>
    <row r="834" spans="1:5" x14ac:dyDescent="0.2">
      <c r="A834">
        <f>VLOOKUP(B834,productos!A$2:B$134,2,FALSE)</f>
        <v>121</v>
      </c>
      <c r="B834" t="s">
        <v>940</v>
      </c>
      <c r="C834">
        <f>VLOOKUP(D834,Ingredientes!A$2:B$192,2,FALSE)</f>
        <v>82</v>
      </c>
      <c r="D834" s="2" t="s">
        <v>94</v>
      </c>
      <c r="E834" s="2">
        <v>30</v>
      </c>
    </row>
    <row r="835" spans="1:5" x14ac:dyDescent="0.2">
      <c r="A835">
        <f>VLOOKUP(B835,productos!A$2:B$134,2,FALSE)</f>
        <v>121</v>
      </c>
      <c r="B835" t="s">
        <v>940</v>
      </c>
      <c r="C835">
        <f>VLOOKUP(D835,Ingredientes!A$2:B$192,2,FALSE)</f>
        <v>10</v>
      </c>
      <c r="D835" s="2" t="s">
        <v>18</v>
      </c>
      <c r="E835" s="2">
        <v>180</v>
      </c>
    </row>
    <row r="836" spans="1:5" x14ac:dyDescent="0.2">
      <c r="A836">
        <f>VLOOKUP(B836,productos!A$2:B$134,2,FALSE)</f>
        <v>121</v>
      </c>
      <c r="B836" t="s">
        <v>940</v>
      </c>
      <c r="C836">
        <f>VLOOKUP(D836,Ingredientes!A$2:B$192,2,FALSE)</f>
        <v>63</v>
      </c>
      <c r="D836" s="2" t="s">
        <v>75</v>
      </c>
      <c r="E836" s="2">
        <v>60</v>
      </c>
    </row>
    <row r="837" spans="1:5" x14ac:dyDescent="0.2">
      <c r="A837">
        <f>VLOOKUP(B837,productos!A$2:B$134,2,FALSE)</f>
        <v>121</v>
      </c>
      <c r="B837" t="s">
        <v>940</v>
      </c>
      <c r="C837">
        <f>VLOOKUP(D837,Ingredientes!A$2:B$192,2,FALSE)</f>
        <v>27</v>
      </c>
      <c r="D837" s="2" t="s">
        <v>35</v>
      </c>
      <c r="E837" s="2">
        <v>1</v>
      </c>
    </row>
    <row r="838" spans="1:5" x14ac:dyDescent="0.2">
      <c r="A838">
        <f>VLOOKUP(B838,productos!A$2:B$134,2,FALSE)</f>
        <v>122</v>
      </c>
      <c r="B838" t="s">
        <v>941</v>
      </c>
      <c r="C838">
        <f>VLOOKUP(D838,Ingredientes!A$2:B$192,2,FALSE)</f>
        <v>10</v>
      </c>
      <c r="D838" s="2" t="s">
        <v>18</v>
      </c>
      <c r="E838" s="2">
        <v>1000</v>
      </c>
    </row>
    <row r="839" spans="1:5" x14ac:dyDescent="0.2">
      <c r="A839">
        <f>VLOOKUP(B839,productos!A$2:B$134,2,FALSE)</f>
        <v>123</v>
      </c>
      <c r="B839" t="s">
        <v>942</v>
      </c>
      <c r="C839">
        <f>VLOOKUP(D839,Ingredientes!A$2:B$192,2,FALSE)</f>
        <v>105</v>
      </c>
      <c r="D839" s="2" t="s">
        <v>119</v>
      </c>
      <c r="E839" s="2">
        <v>8</v>
      </c>
    </row>
    <row r="840" spans="1:5" x14ac:dyDescent="0.2">
      <c r="A840">
        <f>VLOOKUP(B840,productos!A$2:B$134,2,FALSE)</f>
        <v>123</v>
      </c>
      <c r="B840" t="s">
        <v>942</v>
      </c>
      <c r="C840">
        <f>VLOOKUP(D840,Ingredientes!A$2:B$192,2,FALSE)</f>
        <v>16</v>
      </c>
      <c r="D840" s="2" t="s">
        <v>24</v>
      </c>
      <c r="E840" s="2">
        <v>80</v>
      </c>
    </row>
    <row r="841" spans="1:5" x14ac:dyDescent="0.2">
      <c r="A841">
        <f>VLOOKUP(B841,productos!A$2:B$134,2,FALSE)</f>
        <v>123</v>
      </c>
      <c r="B841" t="s">
        <v>942</v>
      </c>
      <c r="C841">
        <f>VLOOKUP(D841,Ingredientes!A$2:B$192,2,FALSE)</f>
        <v>173</v>
      </c>
      <c r="D841" s="2" t="s">
        <v>192</v>
      </c>
      <c r="E841" s="2">
        <v>6</v>
      </c>
    </row>
    <row r="842" spans="1:5" x14ac:dyDescent="0.2">
      <c r="A842">
        <f>VLOOKUP(B842,productos!A$2:B$134,2,FALSE)</f>
        <v>123</v>
      </c>
      <c r="B842" t="s">
        <v>942</v>
      </c>
      <c r="C842">
        <f>VLOOKUP(D842,Ingredientes!A$2:B$192,2,FALSE)</f>
        <v>1</v>
      </c>
      <c r="D842" s="2" t="s">
        <v>4</v>
      </c>
      <c r="E842" s="2">
        <v>100</v>
      </c>
    </row>
    <row r="843" spans="1:5" x14ac:dyDescent="0.2">
      <c r="A843">
        <f>VLOOKUP(B843,productos!A$2:B$134,2,FALSE)</f>
        <v>123</v>
      </c>
      <c r="B843" t="s">
        <v>942</v>
      </c>
      <c r="C843">
        <f>VLOOKUP(D843,Ingredientes!A$2:B$192,2,FALSE)</f>
        <v>108</v>
      </c>
      <c r="D843" s="2" t="s">
        <v>122</v>
      </c>
      <c r="E843" s="2">
        <v>140</v>
      </c>
    </row>
    <row r="844" spans="1:5" x14ac:dyDescent="0.2">
      <c r="A844">
        <f>VLOOKUP(B844,productos!A$2:B$134,2,FALSE)</f>
        <v>123</v>
      </c>
      <c r="B844" t="s">
        <v>942</v>
      </c>
      <c r="C844">
        <f>VLOOKUP(D844,Ingredientes!A$2:B$192,2,FALSE)</f>
        <v>86</v>
      </c>
      <c r="D844" s="2" t="s">
        <v>98</v>
      </c>
      <c r="E844" s="2">
        <v>10</v>
      </c>
    </row>
    <row r="845" spans="1:5" x14ac:dyDescent="0.2">
      <c r="A845">
        <f>VLOOKUP(B845,productos!A$2:B$134,2,FALSE)</f>
        <v>123</v>
      </c>
      <c r="B845" t="s">
        <v>942</v>
      </c>
      <c r="C845">
        <f>VLOOKUP(D845,Ingredientes!A$2:B$192,2,FALSE)</f>
        <v>100</v>
      </c>
      <c r="D845" s="2" t="s">
        <v>114</v>
      </c>
      <c r="E845" s="2">
        <v>200</v>
      </c>
    </row>
    <row r="846" spans="1:5" x14ac:dyDescent="0.2">
      <c r="A846">
        <f>VLOOKUP(B846,productos!A$2:B$134,2,FALSE)</f>
        <v>123</v>
      </c>
      <c r="B846" t="s">
        <v>942</v>
      </c>
      <c r="C846">
        <f>VLOOKUP(D846,Ingredientes!A$2:B$192,2,FALSE)</f>
        <v>187</v>
      </c>
      <c r="D846" s="2" t="s">
        <v>206</v>
      </c>
      <c r="E846" s="2">
        <v>10</v>
      </c>
    </row>
    <row r="847" spans="1:5" x14ac:dyDescent="0.2">
      <c r="A847">
        <f>VLOOKUP(B847,productos!A$2:B$134,2,FALSE)</f>
        <v>123</v>
      </c>
      <c r="B847" t="s">
        <v>942</v>
      </c>
      <c r="C847">
        <f>VLOOKUP(D847,Ingredientes!A$2:B$192,2,FALSE)</f>
        <v>16</v>
      </c>
      <c r="D847" s="2" t="s">
        <v>24</v>
      </c>
      <c r="E847" s="2">
        <v>100</v>
      </c>
    </row>
    <row r="848" spans="1:5" x14ac:dyDescent="0.2">
      <c r="A848">
        <f>VLOOKUP(B848,productos!A$2:B$134,2,FALSE)</f>
        <v>123</v>
      </c>
      <c r="B848" t="s">
        <v>942</v>
      </c>
      <c r="C848">
        <f>VLOOKUP(D848,Ingredientes!A$2:B$192,2,FALSE)</f>
        <v>32</v>
      </c>
      <c r="D848" s="2" t="s">
        <v>40</v>
      </c>
      <c r="E848" s="2">
        <v>1</v>
      </c>
    </row>
    <row r="849" spans="1:5" x14ac:dyDescent="0.2">
      <c r="A849">
        <f>VLOOKUP(B849,productos!A$2:B$134,2,FALSE)</f>
        <v>123</v>
      </c>
      <c r="B849" t="s">
        <v>942</v>
      </c>
      <c r="C849">
        <f>VLOOKUP(D849,Ingredientes!A$2:B$192,2,FALSE)</f>
        <v>82</v>
      </c>
      <c r="D849" s="2" t="s">
        <v>94</v>
      </c>
      <c r="E849" s="2">
        <v>200</v>
      </c>
    </row>
    <row r="850" spans="1:5" x14ac:dyDescent="0.2">
      <c r="A850">
        <f>VLOOKUP(B850,productos!A$2:B$134,2,FALSE)</f>
        <v>123</v>
      </c>
      <c r="B850" t="s">
        <v>942</v>
      </c>
      <c r="C850">
        <f>VLOOKUP(D850,Ingredientes!A$2:B$192,2,FALSE)</f>
        <v>63</v>
      </c>
      <c r="D850" s="2" t="s">
        <v>75</v>
      </c>
      <c r="E850" s="2">
        <v>350</v>
      </c>
    </row>
    <row r="851" spans="1:5" x14ac:dyDescent="0.2">
      <c r="A851">
        <f>VLOOKUP(B851,productos!A$2:B$134,2,FALSE)</f>
        <v>123</v>
      </c>
      <c r="B851" t="s">
        <v>942</v>
      </c>
      <c r="C851">
        <f>VLOOKUP(D851,Ingredientes!A$2:B$192,2,FALSE)</f>
        <v>17</v>
      </c>
      <c r="D851" s="2" t="s">
        <v>25</v>
      </c>
      <c r="E851" s="2">
        <v>200</v>
      </c>
    </row>
    <row r="852" spans="1:5" x14ac:dyDescent="0.2">
      <c r="A852">
        <f>VLOOKUP(B852,productos!A$2:B$134,2,FALSE)</f>
        <v>123</v>
      </c>
      <c r="B852" t="s">
        <v>942</v>
      </c>
      <c r="C852">
        <f>VLOOKUP(D852,Ingredientes!A$2:B$192,2,FALSE)</f>
        <v>83</v>
      </c>
      <c r="D852" s="2" t="s">
        <v>95</v>
      </c>
      <c r="E852" s="2">
        <v>4</v>
      </c>
    </row>
    <row r="853" spans="1:5" x14ac:dyDescent="0.2">
      <c r="A853">
        <f>VLOOKUP(B853,productos!A$2:B$134,2,FALSE)</f>
        <v>123</v>
      </c>
      <c r="B853" t="s">
        <v>942</v>
      </c>
      <c r="C853">
        <f>VLOOKUP(D853,Ingredientes!A$2:B$192,2,FALSE)</f>
        <v>9</v>
      </c>
      <c r="D853" s="2" t="s">
        <v>16</v>
      </c>
      <c r="E853" s="2">
        <v>150</v>
      </c>
    </row>
    <row r="854" spans="1:5" x14ac:dyDescent="0.2">
      <c r="A854">
        <f>VLOOKUP(B854,productos!A$2:B$134,2,FALSE)</f>
        <v>123</v>
      </c>
      <c r="B854" t="s">
        <v>942</v>
      </c>
      <c r="C854">
        <f>VLOOKUP(D854,Ingredientes!A$2:B$192,2,FALSE)</f>
        <v>130</v>
      </c>
      <c r="D854" s="2" t="s">
        <v>145</v>
      </c>
      <c r="E854" s="2">
        <v>1</v>
      </c>
    </row>
    <row r="855" spans="1:5" x14ac:dyDescent="0.2">
      <c r="A855">
        <f>VLOOKUP(B855,productos!A$2:B$134,2,FALSE)</f>
        <v>124</v>
      </c>
      <c r="B855" t="s">
        <v>943</v>
      </c>
      <c r="C855">
        <f>VLOOKUP(D855,Ingredientes!A$2:B$192,2,FALSE)</f>
        <v>3</v>
      </c>
      <c r="D855" s="2" t="s">
        <v>8</v>
      </c>
      <c r="E855" s="2">
        <v>70</v>
      </c>
    </row>
    <row r="856" spans="1:5" x14ac:dyDescent="0.2">
      <c r="A856">
        <f>VLOOKUP(B856,productos!A$2:B$134,2,FALSE)</f>
        <v>124</v>
      </c>
      <c r="B856" t="s">
        <v>943</v>
      </c>
      <c r="C856">
        <f>VLOOKUP(D856,Ingredientes!A$2:B$192,2,FALSE)</f>
        <v>122</v>
      </c>
      <c r="D856" s="2" t="s">
        <v>137</v>
      </c>
      <c r="E856" s="2">
        <v>50</v>
      </c>
    </row>
    <row r="857" spans="1:5" x14ac:dyDescent="0.2">
      <c r="A857">
        <f>VLOOKUP(B857,productos!A$2:B$134,2,FALSE)</f>
        <v>124</v>
      </c>
      <c r="B857" t="s">
        <v>943</v>
      </c>
      <c r="C857">
        <f>VLOOKUP(D857,Ingredientes!A$2:B$192,2,FALSE)</f>
        <v>17</v>
      </c>
      <c r="D857" s="2" t="s">
        <v>25</v>
      </c>
      <c r="E857" s="2">
        <v>35</v>
      </c>
    </row>
    <row r="858" spans="1:5" x14ac:dyDescent="0.2">
      <c r="A858">
        <f>VLOOKUP(B858,productos!A$2:B$134,2,FALSE)</f>
        <v>124</v>
      </c>
      <c r="B858" t="s">
        <v>943</v>
      </c>
      <c r="C858">
        <f>VLOOKUP(D858,Ingredientes!A$2:B$192,2,FALSE)</f>
        <v>105</v>
      </c>
      <c r="D858" s="2" t="s">
        <v>119</v>
      </c>
      <c r="E858" s="2">
        <v>3</v>
      </c>
    </row>
    <row r="859" spans="1:5" x14ac:dyDescent="0.2">
      <c r="A859">
        <f>VLOOKUP(B859,productos!A$2:B$134,2,FALSE)</f>
        <v>124</v>
      </c>
      <c r="B859" t="s">
        <v>943</v>
      </c>
      <c r="C859">
        <f>VLOOKUP(D859,Ingredientes!A$2:B$192,2,FALSE)</f>
        <v>16</v>
      </c>
      <c r="D859" s="2" t="s">
        <v>24</v>
      </c>
      <c r="E859" s="2">
        <v>35</v>
      </c>
    </row>
    <row r="860" spans="1:5" x14ac:dyDescent="0.2">
      <c r="A860">
        <f>VLOOKUP(B860,productos!A$2:B$134,2,FALSE)</f>
        <v>124</v>
      </c>
      <c r="B860" t="s">
        <v>943</v>
      </c>
      <c r="C860">
        <f>VLOOKUP(D860,Ingredientes!A$2:B$192,2,FALSE)</f>
        <v>100</v>
      </c>
      <c r="D860" s="2" t="s">
        <v>114</v>
      </c>
      <c r="E860" s="2">
        <v>40</v>
      </c>
    </row>
    <row r="861" spans="1:5" x14ac:dyDescent="0.2">
      <c r="A861">
        <f>VLOOKUP(B861,productos!A$2:B$134,2,FALSE)</f>
        <v>124</v>
      </c>
      <c r="B861" t="s">
        <v>943</v>
      </c>
      <c r="C861">
        <f>VLOOKUP(D861,Ingredientes!A$2:B$192,2,FALSE)</f>
        <v>132</v>
      </c>
      <c r="D861" s="2" t="s">
        <v>148</v>
      </c>
      <c r="E861" s="2">
        <v>120</v>
      </c>
    </row>
    <row r="862" spans="1:5" x14ac:dyDescent="0.2">
      <c r="A862">
        <f>VLOOKUP(B862,productos!A$2:B$134,2,FALSE)</f>
        <v>124</v>
      </c>
      <c r="B862" t="s">
        <v>943</v>
      </c>
      <c r="C862">
        <f>VLOOKUP(D862,Ingredientes!A$2:B$192,2,FALSE)</f>
        <v>43</v>
      </c>
      <c r="D862" s="2" t="s">
        <v>53</v>
      </c>
      <c r="E862" s="2">
        <v>10</v>
      </c>
    </row>
    <row r="863" spans="1:5" x14ac:dyDescent="0.2">
      <c r="A863">
        <f>VLOOKUP(B863,productos!A$2:B$134,2,FALSE)</f>
        <v>124</v>
      </c>
      <c r="B863" t="s">
        <v>943</v>
      </c>
      <c r="C863">
        <f>VLOOKUP(D863,Ingredientes!A$2:B$192,2,FALSE)</f>
        <v>63</v>
      </c>
      <c r="D863" s="2" t="s">
        <v>75</v>
      </c>
      <c r="E863" s="2">
        <v>100</v>
      </c>
    </row>
    <row r="864" spans="1:5" x14ac:dyDescent="0.2">
      <c r="A864">
        <f>VLOOKUP(B864,productos!A$2:B$134,2,FALSE)</f>
        <v>124</v>
      </c>
      <c r="B864" t="s">
        <v>943</v>
      </c>
      <c r="C864">
        <f>VLOOKUP(D864,Ingredientes!A$2:B$192,2,FALSE)</f>
        <v>3</v>
      </c>
      <c r="D864" s="2" t="s">
        <v>8</v>
      </c>
      <c r="E864" s="2">
        <v>100</v>
      </c>
    </row>
    <row r="865" spans="1:5" x14ac:dyDescent="0.2">
      <c r="A865">
        <f>VLOOKUP(B865,productos!A$2:B$134,2,FALSE)</f>
        <v>124</v>
      </c>
      <c r="B865" t="s">
        <v>943</v>
      </c>
      <c r="C865">
        <f>VLOOKUP(D865,Ingredientes!A$2:B$192,2,FALSE)</f>
        <v>93</v>
      </c>
      <c r="D865" s="2" t="s">
        <v>107</v>
      </c>
      <c r="E865" s="2">
        <v>10</v>
      </c>
    </row>
    <row r="866" spans="1:5" x14ac:dyDescent="0.2">
      <c r="A866">
        <f>VLOOKUP(B866,productos!A$2:B$134,2,FALSE)</f>
        <v>125</v>
      </c>
      <c r="B866" t="s">
        <v>944</v>
      </c>
      <c r="C866">
        <f>VLOOKUP(D866,Ingredientes!A$2:B$192,2,FALSE)</f>
        <v>100</v>
      </c>
      <c r="D866" s="2" t="s">
        <v>114</v>
      </c>
      <c r="E866" s="2">
        <v>60</v>
      </c>
    </row>
    <row r="867" spans="1:5" x14ac:dyDescent="0.2">
      <c r="A867">
        <f>VLOOKUP(B867,productos!A$2:B$134,2,FALSE)</f>
        <v>125</v>
      </c>
      <c r="B867" t="s">
        <v>944</v>
      </c>
      <c r="C867">
        <f>VLOOKUP(D867,Ingredientes!A$2:B$192,2,FALSE)</f>
        <v>105</v>
      </c>
      <c r="D867" s="2" t="s">
        <v>119</v>
      </c>
      <c r="E867" s="2">
        <v>2</v>
      </c>
    </row>
    <row r="868" spans="1:5" x14ac:dyDescent="0.2">
      <c r="A868">
        <f>VLOOKUP(B868,productos!A$2:B$134,2,FALSE)</f>
        <v>125</v>
      </c>
      <c r="B868" t="s">
        <v>944</v>
      </c>
      <c r="C868">
        <f>VLOOKUP(D868,Ingredientes!A$2:B$192,2,FALSE)</f>
        <v>16</v>
      </c>
      <c r="D868" s="2" t="s">
        <v>24</v>
      </c>
      <c r="E868" s="2">
        <v>60</v>
      </c>
    </row>
    <row r="869" spans="1:5" x14ac:dyDescent="0.2">
      <c r="A869">
        <f>VLOOKUP(B869,productos!A$2:B$134,2,FALSE)</f>
        <v>125</v>
      </c>
      <c r="B869" t="s">
        <v>944</v>
      </c>
      <c r="C869">
        <f>VLOOKUP(D869,Ingredientes!A$2:B$192,2,FALSE)</f>
        <v>86</v>
      </c>
      <c r="D869" s="2" t="s">
        <v>98</v>
      </c>
      <c r="E869" s="2">
        <v>20</v>
      </c>
    </row>
    <row r="870" spans="1:5" x14ac:dyDescent="0.2">
      <c r="A870">
        <f>VLOOKUP(B870,productos!A$2:B$134,2,FALSE)</f>
        <v>125</v>
      </c>
      <c r="B870" t="s">
        <v>944</v>
      </c>
      <c r="C870">
        <f>VLOOKUP(D870,Ingredientes!A$2:B$192,2,FALSE)</f>
        <v>9</v>
      </c>
      <c r="D870" s="2" t="s">
        <v>16</v>
      </c>
      <c r="E870" s="2">
        <v>75</v>
      </c>
    </row>
    <row r="871" spans="1:5" x14ac:dyDescent="0.2">
      <c r="A871">
        <f>VLOOKUP(B871,productos!A$2:B$134,2,FALSE)</f>
        <v>125</v>
      </c>
      <c r="B871" t="s">
        <v>944</v>
      </c>
      <c r="C871">
        <f>VLOOKUP(D871,Ingredientes!A$2:B$192,2,FALSE)</f>
        <v>157</v>
      </c>
      <c r="D871" s="2" t="s">
        <v>176</v>
      </c>
      <c r="E871" s="2">
        <v>0.3</v>
      </c>
    </row>
    <row r="872" spans="1:5" x14ac:dyDescent="0.2">
      <c r="A872">
        <f>VLOOKUP(B872,productos!A$2:B$134,2,FALSE)</f>
        <v>125</v>
      </c>
      <c r="B872" t="s">
        <v>944</v>
      </c>
      <c r="C872">
        <f>VLOOKUP(D872,Ingredientes!A$2:B$192,2,FALSE)</f>
        <v>82</v>
      </c>
      <c r="D872" s="2" t="s">
        <v>94</v>
      </c>
      <c r="E872" s="2">
        <v>100</v>
      </c>
    </row>
    <row r="873" spans="1:5" x14ac:dyDescent="0.2">
      <c r="A873">
        <f>VLOOKUP(B873,productos!A$2:B$134,2,FALSE)</f>
        <v>125</v>
      </c>
      <c r="B873" t="s">
        <v>944</v>
      </c>
      <c r="C873">
        <f>VLOOKUP(D873,Ingredientes!A$2:B$192,2,FALSE)</f>
        <v>10</v>
      </c>
      <c r="D873" s="2" t="s">
        <v>18</v>
      </c>
      <c r="E873" s="2">
        <v>300</v>
      </c>
    </row>
    <row r="874" spans="1:5" x14ac:dyDescent="0.2">
      <c r="A874">
        <f>VLOOKUP(B874,productos!A$2:B$134,2,FALSE)</f>
        <v>125</v>
      </c>
      <c r="B874" t="s">
        <v>944</v>
      </c>
      <c r="C874">
        <f>VLOOKUP(D874,Ingredientes!A$2:B$192,2,FALSE)</f>
        <v>63</v>
      </c>
      <c r="D874" s="2" t="s">
        <v>75</v>
      </c>
      <c r="E874" s="2">
        <v>100</v>
      </c>
    </row>
    <row r="875" spans="1:5" x14ac:dyDescent="0.2">
      <c r="A875">
        <f>VLOOKUP(B875,productos!A$2:B$134,2,FALSE)</f>
        <v>125</v>
      </c>
      <c r="B875" t="s">
        <v>944</v>
      </c>
      <c r="C875">
        <f>VLOOKUP(D875,Ingredientes!A$2:B$192,2,FALSE)</f>
        <v>31</v>
      </c>
      <c r="D875" s="2" t="s">
        <v>39</v>
      </c>
      <c r="E875" s="2">
        <v>1</v>
      </c>
    </row>
    <row r="876" spans="1:5" x14ac:dyDescent="0.2">
      <c r="A876">
        <f>VLOOKUP(B876,productos!A$2:B$134,2,FALSE)</f>
        <v>126</v>
      </c>
      <c r="B876" t="s">
        <v>945</v>
      </c>
      <c r="C876">
        <f>VLOOKUP(D876,Ingredientes!A$2:B$192,2,FALSE)</f>
        <v>105</v>
      </c>
      <c r="D876" s="2" t="s">
        <v>119</v>
      </c>
      <c r="E876" s="2">
        <v>12</v>
      </c>
    </row>
    <row r="877" spans="1:5" x14ac:dyDescent="0.2">
      <c r="A877">
        <f>VLOOKUP(B877,productos!A$2:B$134,2,FALSE)</f>
        <v>126</v>
      </c>
      <c r="B877" t="s">
        <v>945</v>
      </c>
      <c r="C877">
        <f>VLOOKUP(D877,Ingredientes!A$2:B$192,2,FALSE)</f>
        <v>16</v>
      </c>
      <c r="D877" s="2" t="s">
        <v>24</v>
      </c>
      <c r="E877" s="2">
        <v>120</v>
      </c>
    </row>
    <row r="878" spans="1:5" x14ac:dyDescent="0.2">
      <c r="A878">
        <f>VLOOKUP(B878,productos!A$2:B$134,2,FALSE)</f>
        <v>126</v>
      </c>
      <c r="B878" t="s">
        <v>945</v>
      </c>
      <c r="C878">
        <f>VLOOKUP(D878,Ingredientes!A$2:B$192,2,FALSE)</f>
        <v>173</v>
      </c>
      <c r="D878" s="2" t="s">
        <v>192</v>
      </c>
      <c r="E878" s="2">
        <v>10</v>
      </c>
    </row>
    <row r="879" spans="1:5" x14ac:dyDescent="0.2">
      <c r="A879">
        <f>VLOOKUP(B879,productos!A$2:B$134,2,FALSE)</f>
        <v>126</v>
      </c>
      <c r="B879" t="s">
        <v>945</v>
      </c>
      <c r="C879">
        <f>VLOOKUP(D879,Ingredientes!A$2:B$192,2,FALSE)</f>
        <v>1</v>
      </c>
      <c r="D879" s="2" t="s">
        <v>4</v>
      </c>
      <c r="E879" s="2">
        <v>150</v>
      </c>
    </row>
    <row r="880" spans="1:5" x14ac:dyDescent="0.2">
      <c r="A880">
        <f>VLOOKUP(B880,productos!A$2:B$134,2,FALSE)</f>
        <v>126</v>
      </c>
      <c r="B880" t="s">
        <v>945</v>
      </c>
      <c r="C880">
        <f>VLOOKUP(D880,Ingredientes!A$2:B$192,2,FALSE)</f>
        <v>108</v>
      </c>
      <c r="D880" s="2" t="s">
        <v>122</v>
      </c>
      <c r="E880" s="2">
        <v>210</v>
      </c>
    </row>
    <row r="881" spans="1:5" x14ac:dyDescent="0.2">
      <c r="A881">
        <f>VLOOKUP(B881,productos!A$2:B$134,2,FALSE)</f>
        <v>126</v>
      </c>
      <c r="B881" t="s">
        <v>945</v>
      </c>
      <c r="C881">
        <f>VLOOKUP(D881,Ingredientes!A$2:B$192,2,FALSE)</f>
        <v>86</v>
      </c>
      <c r="D881" s="2" t="s">
        <v>98</v>
      </c>
      <c r="E881" s="2">
        <v>15</v>
      </c>
    </row>
    <row r="882" spans="1:5" x14ac:dyDescent="0.2">
      <c r="A882">
        <f>VLOOKUP(B882,productos!A$2:B$134,2,FALSE)</f>
        <v>126</v>
      </c>
      <c r="B882" t="s">
        <v>945</v>
      </c>
      <c r="C882">
        <f>VLOOKUP(D882,Ingredientes!A$2:B$192,2,FALSE)</f>
        <v>100</v>
      </c>
      <c r="D882" s="2" t="s">
        <v>114</v>
      </c>
      <c r="E882" s="2">
        <v>300</v>
      </c>
    </row>
    <row r="883" spans="1:5" x14ac:dyDescent="0.2">
      <c r="A883">
        <f>VLOOKUP(B883,productos!A$2:B$134,2,FALSE)</f>
        <v>126</v>
      </c>
      <c r="B883" t="s">
        <v>945</v>
      </c>
      <c r="C883">
        <f>VLOOKUP(D883,Ingredientes!A$2:B$192,2,FALSE)</f>
        <v>187</v>
      </c>
      <c r="D883" s="2" t="s">
        <v>206</v>
      </c>
      <c r="E883" s="2">
        <v>15</v>
      </c>
    </row>
    <row r="884" spans="1:5" x14ac:dyDescent="0.2">
      <c r="A884">
        <f>VLOOKUP(B884,productos!A$2:B$134,2,FALSE)</f>
        <v>126</v>
      </c>
      <c r="B884" t="s">
        <v>945</v>
      </c>
      <c r="C884">
        <f>VLOOKUP(D884,Ingredientes!A$2:B$192,2,FALSE)</f>
        <v>16</v>
      </c>
      <c r="D884" s="2" t="s">
        <v>24</v>
      </c>
      <c r="E884" s="2">
        <v>150</v>
      </c>
    </row>
    <row r="885" spans="1:5" x14ac:dyDescent="0.2">
      <c r="A885">
        <f>VLOOKUP(B885,productos!A$2:B$134,2,FALSE)</f>
        <v>126</v>
      </c>
      <c r="B885" t="s">
        <v>945</v>
      </c>
      <c r="C885">
        <f>VLOOKUP(D885,Ingredientes!A$2:B$192,2,FALSE)</f>
        <v>77</v>
      </c>
      <c r="D885" s="2" t="s">
        <v>89</v>
      </c>
      <c r="E885" s="2">
        <v>1</v>
      </c>
    </row>
    <row r="886" spans="1:5" x14ac:dyDescent="0.2">
      <c r="A886">
        <f>VLOOKUP(B886,productos!A$2:B$134,2,FALSE)</f>
        <v>126</v>
      </c>
      <c r="B886" t="s">
        <v>945</v>
      </c>
      <c r="C886">
        <f>VLOOKUP(D886,Ingredientes!A$2:B$192,2,FALSE)</f>
        <v>82</v>
      </c>
      <c r="D886" s="2" t="s">
        <v>94</v>
      </c>
      <c r="E886" s="2">
        <v>1000</v>
      </c>
    </row>
    <row r="887" spans="1:5" x14ac:dyDescent="0.2">
      <c r="A887">
        <f>VLOOKUP(B887,productos!A$2:B$134,2,FALSE)</f>
        <v>126</v>
      </c>
      <c r="B887" t="s">
        <v>945</v>
      </c>
      <c r="C887">
        <f>VLOOKUP(D887,Ingredientes!A$2:B$192,2,FALSE)</f>
        <v>63</v>
      </c>
      <c r="D887" s="2" t="s">
        <v>75</v>
      </c>
      <c r="E887" s="2">
        <v>100</v>
      </c>
    </row>
    <row r="888" spans="1:5" x14ac:dyDescent="0.2">
      <c r="A888">
        <f>VLOOKUP(B888,productos!A$2:B$134,2,FALSE)</f>
        <v>126</v>
      </c>
      <c r="B888" t="s">
        <v>945</v>
      </c>
      <c r="C888">
        <f>VLOOKUP(D888,Ingredientes!A$2:B$192,2,FALSE)</f>
        <v>10</v>
      </c>
      <c r="D888" s="2" t="s">
        <v>18</v>
      </c>
      <c r="E888" s="2">
        <v>300</v>
      </c>
    </row>
    <row r="889" spans="1:5" x14ac:dyDescent="0.2">
      <c r="A889">
        <f>VLOOKUP(B889,productos!A$2:B$134,2,FALSE)</f>
        <v>126</v>
      </c>
      <c r="B889" t="s">
        <v>945</v>
      </c>
      <c r="C889">
        <f>VLOOKUP(D889,Ingredientes!A$2:B$192,2,FALSE)</f>
        <v>105</v>
      </c>
      <c r="D889" s="2" t="s">
        <v>119</v>
      </c>
      <c r="E889" s="2">
        <v>4</v>
      </c>
    </row>
    <row r="890" spans="1:5" x14ac:dyDescent="0.2">
      <c r="A890">
        <f>VLOOKUP(B890,productos!A$2:B$134,2,FALSE)</f>
        <v>126</v>
      </c>
      <c r="B890" t="s">
        <v>945</v>
      </c>
      <c r="C890">
        <f>VLOOKUP(D890,Ingredientes!A$2:B$192,2,FALSE)</f>
        <v>16</v>
      </c>
      <c r="D890" s="2" t="s">
        <v>24</v>
      </c>
      <c r="E890" s="2">
        <v>240</v>
      </c>
    </row>
    <row r="891" spans="1:5" x14ac:dyDescent="0.2">
      <c r="A891">
        <f>VLOOKUP(B891,productos!A$2:B$134,2,FALSE)</f>
        <v>126</v>
      </c>
      <c r="B891" t="s">
        <v>945</v>
      </c>
      <c r="C891">
        <f>VLOOKUP(D891,Ingredientes!A$2:B$192,2,FALSE)</f>
        <v>122</v>
      </c>
      <c r="D891" s="2" t="s">
        <v>137</v>
      </c>
      <c r="E891" s="2">
        <v>360</v>
      </c>
    </row>
    <row r="892" spans="1:5" x14ac:dyDescent="0.2">
      <c r="A892">
        <f>VLOOKUP(B892,productos!A$2:B$134,2,FALSE)</f>
        <v>127</v>
      </c>
      <c r="B892" t="s">
        <v>946</v>
      </c>
      <c r="C892">
        <f>VLOOKUP(D892,Ingredientes!A$2:B$192,2,FALSE)</f>
        <v>100</v>
      </c>
      <c r="D892" s="2" t="s">
        <v>114</v>
      </c>
      <c r="E892" s="2">
        <v>90</v>
      </c>
    </row>
    <row r="893" spans="1:5" x14ac:dyDescent="0.2">
      <c r="A893">
        <f>VLOOKUP(B893,productos!A$2:B$134,2,FALSE)</f>
        <v>127</v>
      </c>
      <c r="B893" t="s">
        <v>946</v>
      </c>
      <c r="C893">
        <f>VLOOKUP(D893,Ingredientes!A$2:B$192,2,FALSE)</f>
        <v>105</v>
      </c>
      <c r="D893" s="2" t="s">
        <v>119</v>
      </c>
      <c r="E893" s="2">
        <v>3</v>
      </c>
    </row>
    <row r="894" spans="1:5" x14ac:dyDescent="0.2">
      <c r="A894">
        <f>VLOOKUP(B894,productos!A$2:B$134,2,FALSE)</f>
        <v>127</v>
      </c>
      <c r="B894" t="s">
        <v>946</v>
      </c>
      <c r="C894">
        <f>VLOOKUP(D894,Ingredientes!A$2:B$192,2,FALSE)</f>
        <v>16</v>
      </c>
      <c r="D894" s="2" t="s">
        <v>24</v>
      </c>
      <c r="E894" s="2">
        <v>90</v>
      </c>
    </row>
    <row r="895" spans="1:5" x14ac:dyDescent="0.2">
      <c r="A895">
        <f>VLOOKUP(B895,productos!A$2:B$134,2,FALSE)</f>
        <v>127</v>
      </c>
      <c r="B895" t="s">
        <v>946</v>
      </c>
      <c r="C895">
        <f>VLOOKUP(D895,Ingredientes!A$2:B$192,2,FALSE)</f>
        <v>86</v>
      </c>
      <c r="D895" s="2" t="s">
        <v>98</v>
      </c>
      <c r="E895" s="2">
        <v>30</v>
      </c>
    </row>
    <row r="896" spans="1:5" x14ac:dyDescent="0.2">
      <c r="A896">
        <f>VLOOKUP(B896,productos!A$2:B$134,2,FALSE)</f>
        <v>127</v>
      </c>
      <c r="B896" t="s">
        <v>946</v>
      </c>
      <c r="C896">
        <f>VLOOKUP(D896,Ingredientes!A$2:B$192,2,FALSE)</f>
        <v>9</v>
      </c>
      <c r="D896" s="2" t="s">
        <v>16</v>
      </c>
      <c r="E896" s="2">
        <v>100</v>
      </c>
    </row>
    <row r="897" spans="1:5" x14ac:dyDescent="0.2">
      <c r="A897">
        <f>VLOOKUP(B897,productos!A$2:B$134,2,FALSE)</f>
        <v>127</v>
      </c>
      <c r="B897" t="s">
        <v>946</v>
      </c>
      <c r="C897">
        <f>VLOOKUP(D897,Ingredientes!A$2:B$192,2,FALSE)</f>
        <v>157</v>
      </c>
      <c r="D897" s="2" t="s">
        <v>176</v>
      </c>
      <c r="E897" s="2">
        <v>1</v>
      </c>
    </row>
    <row r="898" spans="1:5" x14ac:dyDescent="0.2">
      <c r="A898">
        <f>VLOOKUP(B898,productos!A$2:B$134,2,FALSE)</f>
        <v>127</v>
      </c>
      <c r="B898" t="s">
        <v>946</v>
      </c>
      <c r="C898">
        <f>VLOOKUP(D898,Ingredientes!A$2:B$192,2,FALSE)</f>
        <v>82</v>
      </c>
      <c r="D898" s="2" t="s">
        <v>94</v>
      </c>
      <c r="E898" s="2">
        <v>200</v>
      </c>
    </row>
    <row r="899" spans="1:5" x14ac:dyDescent="0.2">
      <c r="A899">
        <f>VLOOKUP(B899,productos!A$2:B$134,2,FALSE)</f>
        <v>127</v>
      </c>
      <c r="B899" t="s">
        <v>946</v>
      </c>
      <c r="C899">
        <f>VLOOKUP(D899,Ingredientes!A$2:B$192,2,FALSE)</f>
        <v>10</v>
      </c>
      <c r="D899" s="2" t="s">
        <v>18</v>
      </c>
      <c r="E899" s="2">
        <v>450</v>
      </c>
    </row>
    <row r="900" spans="1:5" x14ac:dyDescent="0.2">
      <c r="A900">
        <f>VLOOKUP(B900,productos!A$2:B$134,2,FALSE)</f>
        <v>127</v>
      </c>
      <c r="B900" t="s">
        <v>946</v>
      </c>
      <c r="C900">
        <f>VLOOKUP(D900,Ingredientes!A$2:B$192,2,FALSE)</f>
        <v>63</v>
      </c>
      <c r="D900" s="2" t="s">
        <v>75</v>
      </c>
      <c r="E900" s="2">
        <v>150</v>
      </c>
    </row>
    <row r="901" spans="1:5" x14ac:dyDescent="0.2">
      <c r="A901">
        <f>VLOOKUP(B901,productos!A$2:B$134,2,FALSE)</f>
        <v>127</v>
      </c>
      <c r="B901" t="s">
        <v>946</v>
      </c>
      <c r="C901">
        <f>VLOOKUP(D901,Ingredientes!A$2:B$192,2,FALSE)</f>
        <v>74</v>
      </c>
      <c r="D901" s="2" t="s">
        <v>86</v>
      </c>
      <c r="E901" s="2">
        <v>1</v>
      </c>
    </row>
    <row r="902" spans="1:5" x14ac:dyDescent="0.2">
      <c r="A902">
        <f>VLOOKUP(B902,productos!A$2:B$134,2,FALSE)</f>
        <v>128</v>
      </c>
      <c r="B902" t="s">
        <v>947</v>
      </c>
      <c r="C902">
        <f>VLOOKUP(D902,Ingredientes!A$2:B$192,2,FALSE)</f>
        <v>100</v>
      </c>
      <c r="D902" s="2" t="s">
        <v>114</v>
      </c>
      <c r="E902" s="2">
        <v>335</v>
      </c>
    </row>
    <row r="903" spans="1:5" x14ac:dyDescent="0.2">
      <c r="A903">
        <f>VLOOKUP(B903,productos!A$2:B$134,2,FALSE)</f>
        <v>128</v>
      </c>
      <c r="B903" t="s">
        <v>947</v>
      </c>
      <c r="C903">
        <f>VLOOKUP(D903,Ingredientes!A$2:B$192,2,FALSE)</f>
        <v>105</v>
      </c>
      <c r="D903" s="2" t="s">
        <v>119</v>
      </c>
      <c r="E903" s="2">
        <v>5</v>
      </c>
    </row>
    <row r="904" spans="1:5" x14ac:dyDescent="0.2">
      <c r="A904">
        <f>VLOOKUP(B904,productos!A$2:B$134,2,FALSE)</f>
        <v>128</v>
      </c>
      <c r="B904" t="s">
        <v>947</v>
      </c>
      <c r="C904">
        <f>VLOOKUP(D904,Ingredientes!A$2:B$192,2,FALSE)</f>
        <v>16</v>
      </c>
      <c r="D904" s="2" t="s">
        <v>24</v>
      </c>
      <c r="E904" s="2">
        <v>335</v>
      </c>
    </row>
    <row r="905" spans="1:5" x14ac:dyDescent="0.2">
      <c r="A905">
        <f>VLOOKUP(B905,productos!A$2:B$134,2,FALSE)</f>
        <v>128</v>
      </c>
      <c r="B905" t="s">
        <v>947</v>
      </c>
      <c r="C905">
        <f>VLOOKUP(D905,Ingredientes!A$2:B$192,2,FALSE)</f>
        <v>86</v>
      </c>
      <c r="D905" s="2" t="s">
        <v>98</v>
      </c>
      <c r="E905" s="2">
        <v>40</v>
      </c>
    </row>
    <row r="906" spans="1:5" x14ac:dyDescent="0.2">
      <c r="A906">
        <f>VLOOKUP(B906,productos!A$2:B$134,2,FALSE)</f>
        <v>128</v>
      </c>
      <c r="B906" t="s">
        <v>947</v>
      </c>
      <c r="C906">
        <f>VLOOKUP(D906,Ingredientes!A$2:B$192,2,FALSE)</f>
        <v>9</v>
      </c>
      <c r="D906" s="2" t="s">
        <v>16</v>
      </c>
      <c r="E906" s="2">
        <v>200</v>
      </c>
    </row>
    <row r="907" spans="1:5" x14ac:dyDescent="0.2">
      <c r="A907">
        <f>VLOOKUP(B907,productos!A$2:B$134,2,FALSE)</f>
        <v>128</v>
      </c>
      <c r="B907" t="s">
        <v>947</v>
      </c>
      <c r="C907">
        <f>VLOOKUP(D907,Ingredientes!A$2:B$192,2,FALSE)</f>
        <v>108</v>
      </c>
      <c r="D907" s="2" t="s">
        <v>122</v>
      </c>
      <c r="E907" s="2">
        <v>150</v>
      </c>
    </row>
    <row r="908" spans="1:5" x14ac:dyDescent="0.2">
      <c r="A908">
        <f>VLOOKUP(B908,productos!A$2:B$134,2,FALSE)</f>
        <v>128</v>
      </c>
      <c r="B908" t="s">
        <v>947</v>
      </c>
      <c r="C908">
        <f>VLOOKUP(D908,Ingredientes!A$2:B$192,2,FALSE)</f>
        <v>157</v>
      </c>
      <c r="D908" s="2" t="s">
        <v>176</v>
      </c>
      <c r="E908" s="2">
        <v>1</v>
      </c>
    </row>
    <row r="909" spans="1:5" x14ac:dyDescent="0.2">
      <c r="A909">
        <f>VLOOKUP(B909,productos!A$2:B$134,2,FALSE)</f>
        <v>128</v>
      </c>
      <c r="B909" t="s">
        <v>947</v>
      </c>
      <c r="C909">
        <f>VLOOKUP(D909,Ingredientes!A$2:B$192,2,FALSE)</f>
        <v>82</v>
      </c>
      <c r="D909" s="2" t="s">
        <v>94</v>
      </c>
      <c r="E909" s="2">
        <v>1000</v>
      </c>
    </row>
    <row r="910" spans="1:5" x14ac:dyDescent="0.2">
      <c r="A910">
        <f>VLOOKUP(B910,productos!A$2:B$134,2,FALSE)</f>
        <v>128</v>
      </c>
      <c r="B910" t="s">
        <v>947</v>
      </c>
      <c r="C910">
        <f>VLOOKUP(D910,Ingredientes!A$2:B$192,2,FALSE)</f>
        <v>10</v>
      </c>
      <c r="D910" s="2" t="s">
        <v>18</v>
      </c>
      <c r="E910" s="2">
        <v>1100</v>
      </c>
    </row>
    <row r="911" spans="1:5" x14ac:dyDescent="0.2">
      <c r="A911">
        <f>VLOOKUP(B911,productos!A$2:B$134,2,FALSE)</f>
        <v>128</v>
      </c>
      <c r="B911" t="s">
        <v>947</v>
      </c>
      <c r="C911">
        <f>VLOOKUP(D911,Ingredientes!A$2:B$192,2,FALSE)</f>
        <v>63</v>
      </c>
      <c r="D911" s="2" t="s">
        <v>75</v>
      </c>
      <c r="E911" s="2">
        <v>350</v>
      </c>
    </row>
    <row r="912" spans="1:5" x14ac:dyDescent="0.2">
      <c r="A912">
        <f>VLOOKUP(B912,productos!A$2:B$134,2,FALSE)</f>
        <v>128</v>
      </c>
      <c r="B912" t="s">
        <v>947</v>
      </c>
      <c r="C912">
        <f>VLOOKUP(D912,Ingredientes!A$2:B$192,2,FALSE)</f>
        <v>77</v>
      </c>
      <c r="D912" s="2" t="s">
        <v>89</v>
      </c>
      <c r="E912" s="2">
        <v>1</v>
      </c>
    </row>
    <row r="913" spans="1:5" x14ac:dyDescent="0.2">
      <c r="A913">
        <f>VLOOKUP(B913,productos!A$2:B$134,2,FALSE)</f>
        <v>129</v>
      </c>
      <c r="B913" t="s">
        <v>948</v>
      </c>
      <c r="C913">
        <f>VLOOKUP(D913,Ingredientes!A$2:B$192,2,FALSE)</f>
        <v>100</v>
      </c>
      <c r="D913" s="2" t="s">
        <v>114</v>
      </c>
      <c r="E913" s="2">
        <v>270</v>
      </c>
    </row>
    <row r="914" spans="1:5" x14ac:dyDescent="0.2">
      <c r="A914">
        <f>VLOOKUP(B914,productos!A$2:B$134,2,FALSE)</f>
        <v>129</v>
      </c>
      <c r="B914" t="s">
        <v>948</v>
      </c>
      <c r="C914">
        <f>VLOOKUP(D914,Ingredientes!A$2:B$192,2,FALSE)</f>
        <v>105</v>
      </c>
      <c r="D914" s="2" t="s">
        <v>119</v>
      </c>
      <c r="E914" s="2">
        <v>4</v>
      </c>
    </row>
    <row r="915" spans="1:5" x14ac:dyDescent="0.2">
      <c r="A915">
        <f>VLOOKUP(B915,productos!A$2:B$134,2,FALSE)</f>
        <v>129</v>
      </c>
      <c r="B915" t="s">
        <v>948</v>
      </c>
      <c r="C915">
        <f>VLOOKUP(D915,Ingredientes!A$2:B$192,2,FALSE)</f>
        <v>16</v>
      </c>
      <c r="D915" s="2" t="s">
        <v>24</v>
      </c>
      <c r="E915" s="2">
        <v>270</v>
      </c>
    </row>
    <row r="916" spans="1:5" x14ac:dyDescent="0.2">
      <c r="A916">
        <f>VLOOKUP(B916,productos!A$2:B$134,2,FALSE)</f>
        <v>129</v>
      </c>
      <c r="B916" t="s">
        <v>948</v>
      </c>
      <c r="C916">
        <f>VLOOKUP(D916,Ingredientes!A$2:B$192,2,FALSE)</f>
        <v>86</v>
      </c>
      <c r="D916" s="2" t="s">
        <v>98</v>
      </c>
      <c r="E916" s="2">
        <v>30</v>
      </c>
    </row>
    <row r="917" spans="1:5" x14ac:dyDescent="0.2">
      <c r="A917">
        <f>VLOOKUP(B917,productos!A$2:B$134,2,FALSE)</f>
        <v>129</v>
      </c>
      <c r="B917" t="s">
        <v>948</v>
      </c>
      <c r="C917">
        <f>VLOOKUP(D917,Ingredientes!A$2:B$192,2,FALSE)</f>
        <v>9</v>
      </c>
      <c r="D917" s="2" t="s">
        <v>16</v>
      </c>
      <c r="E917" s="2">
        <v>150</v>
      </c>
    </row>
    <row r="918" spans="1:5" x14ac:dyDescent="0.2">
      <c r="A918">
        <f>VLOOKUP(B918,productos!A$2:B$134,2,FALSE)</f>
        <v>129</v>
      </c>
      <c r="B918" t="s">
        <v>948</v>
      </c>
      <c r="C918">
        <f>VLOOKUP(D918,Ingredientes!A$2:B$192,2,FALSE)</f>
        <v>108</v>
      </c>
      <c r="D918" s="2" t="s">
        <v>122</v>
      </c>
      <c r="E918" s="2">
        <v>120</v>
      </c>
    </row>
    <row r="919" spans="1:5" x14ac:dyDescent="0.2">
      <c r="A919">
        <f>VLOOKUP(B919,productos!A$2:B$134,2,FALSE)</f>
        <v>129</v>
      </c>
      <c r="B919" t="s">
        <v>948</v>
      </c>
      <c r="C919">
        <f>VLOOKUP(D919,Ingredientes!A$2:B$192,2,FALSE)</f>
        <v>157</v>
      </c>
      <c r="D919" s="2" t="s">
        <v>176</v>
      </c>
      <c r="E919" s="2">
        <v>1</v>
      </c>
    </row>
    <row r="920" spans="1:5" x14ac:dyDescent="0.2">
      <c r="A920">
        <f>VLOOKUP(B920,productos!A$2:B$134,2,FALSE)</f>
        <v>129</v>
      </c>
      <c r="B920" t="s">
        <v>948</v>
      </c>
      <c r="C920">
        <f>VLOOKUP(D920,Ingredientes!A$2:B$192,2,FALSE)</f>
        <v>82</v>
      </c>
      <c r="D920" s="2" t="s">
        <v>94</v>
      </c>
      <c r="E920" s="2">
        <v>600</v>
      </c>
    </row>
    <row r="921" spans="1:5" x14ac:dyDescent="0.2">
      <c r="A921">
        <f>VLOOKUP(B921,productos!A$2:B$134,2,FALSE)</f>
        <v>129</v>
      </c>
      <c r="B921" t="s">
        <v>948</v>
      </c>
      <c r="C921">
        <f>VLOOKUP(D921,Ingredientes!A$2:B$192,2,FALSE)</f>
        <v>10</v>
      </c>
      <c r="D921" s="2" t="s">
        <v>18</v>
      </c>
      <c r="E921" s="2">
        <v>600</v>
      </c>
    </row>
    <row r="922" spans="1:5" x14ac:dyDescent="0.2">
      <c r="A922">
        <f>VLOOKUP(B922,productos!A$2:B$134,2,FALSE)</f>
        <v>129</v>
      </c>
      <c r="B922" t="s">
        <v>948</v>
      </c>
      <c r="C922">
        <f>VLOOKUP(D922,Ingredientes!A$2:B$192,2,FALSE)</f>
        <v>63</v>
      </c>
      <c r="D922" s="2" t="s">
        <v>75</v>
      </c>
      <c r="E922" s="2">
        <v>200</v>
      </c>
    </row>
    <row r="923" spans="1:5" x14ac:dyDescent="0.2">
      <c r="A923">
        <f>VLOOKUP(B923,productos!A$2:B$134,2,FALSE)</f>
        <v>129</v>
      </c>
      <c r="B923" t="s">
        <v>948</v>
      </c>
      <c r="C923">
        <f>VLOOKUP(D923,Ingredientes!A$2:B$192,2,FALSE)</f>
        <v>76</v>
      </c>
      <c r="D923" s="2" t="s">
        <v>88</v>
      </c>
      <c r="E923" s="2">
        <v>1</v>
      </c>
    </row>
    <row r="924" spans="1:5" x14ac:dyDescent="0.2">
      <c r="A924">
        <f>VLOOKUP(B924,productos!A$2:B$134,2,FALSE)</f>
        <v>130</v>
      </c>
      <c r="B924" t="s">
        <v>949</v>
      </c>
      <c r="C924">
        <f>VLOOKUP(D924,Ingredientes!A$2:B$192,2,FALSE)</f>
        <v>10</v>
      </c>
      <c r="D924" s="2" t="s">
        <v>18</v>
      </c>
      <c r="E924" s="2">
        <v>60</v>
      </c>
    </row>
    <row r="925" spans="1:5" x14ac:dyDescent="0.2">
      <c r="A925">
        <f>VLOOKUP(B925,productos!A$2:B$134,2,FALSE)</f>
        <v>130</v>
      </c>
      <c r="B925" t="s">
        <v>949</v>
      </c>
      <c r="C925">
        <f>VLOOKUP(D925,Ingredientes!A$2:B$192,2,FALSE)</f>
        <v>82</v>
      </c>
      <c r="D925" s="2" t="s">
        <v>94</v>
      </c>
      <c r="E925" s="2">
        <v>200</v>
      </c>
    </row>
    <row r="926" spans="1:5" x14ac:dyDescent="0.2">
      <c r="A926">
        <f>VLOOKUP(B926,productos!A$2:B$134,2,FALSE)</f>
        <v>130</v>
      </c>
      <c r="B926" t="s">
        <v>949</v>
      </c>
      <c r="C926">
        <f>VLOOKUP(D926,Ingredientes!A$2:B$192,2,FALSE)</f>
        <v>47</v>
      </c>
      <c r="D926" s="2" t="s">
        <v>58</v>
      </c>
      <c r="E926" s="2">
        <v>200</v>
      </c>
    </row>
    <row r="927" spans="1:5" x14ac:dyDescent="0.2">
      <c r="A927">
        <f>VLOOKUP(B927,productos!A$2:B$134,2,FALSE)</f>
        <v>130</v>
      </c>
      <c r="B927" t="s">
        <v>949</v>
      </c>
      <c r="C927">
        <f>VLOOKUP(D927,Ingredientes!A$2:B$192,2,FALSE)</f>
        <v>56</v>
      </c>
      <c r="D927" s="2" t="s">
        <v>68</v>
      </c>
      <c r="E927" s="2">
        <v>100</v>
      </c>
    </row>
    <row r="928" spans="1:5" x14ac:dyDescent="0.2">
      <c r="A928">
        <f>VLOOKUP(B928,productos!A$2:B$134,2,FALSE)</f>
        <v>130</v>
      </c>
      <c r="B928" t="s">
        <v>949</v>
      </c>
      <c r="C928">
        <f>VLOOKUP(D928,Ingredientes!A$2:B$192,2,FALSE)</f>
        <v>10</v>
      </c>
      <c r="D928" s="2" t="s">
        <v>18</v>
      </c>
      <c r="E928" s="2">
        <v>60</v>
      </c>
    </row>
    <row r="929" spans="1:5" x14ac:dyDescent="0.2">
      <c r="A929">
        <f>VLOOKUP(B929,productos!A$2:B$134,2,FALSE)</f>
        <v>130</v>
      </c>
      <c r="B929" t="s">
        <v>949</v>
      </c>
      <c r="C929">
        <f>VLOOKUP(D929,Ingredientes!A$2:B$192,2,FALSE)</f>
        <v>44</v>
      </c>
      <c r="D929" s="2" t="s">
        <v>54</v>
      </c>
      <c r="E929" s="2">
        <v>6</v>
      </c>
    </row>
    <row r="930" spans="1:5" x14ac:dyDescent="0.2">
      <c r="A930">
        <f>VLOOKUP(B930,productos!A$2:B$134,2,FALSE)</f>
        <v>130</v>
      </c>
      <c r="B930" t="s">
        <v>949</v>
      </c>
      <c r="C930">
        <f>VLOOKUP(D930,Ingredientes!A$2:B$192,2,FALSE)</f>
        <v>108</v>
      </c>
      <c r="D930" s="2" t="s">
        <v>122</v>
      </c>
      <c r="E930" s="2">
        <v>25</v>
      </c>
    </row>
    <row r="931" spans="1:5" x14ac:dyDescent="0.2">
      <c r="A931">
        <f>VLOOKUP(B931,productos!A$2:B$134,2,FALSE)</f>
        <v>132</v>
      </c>
      <c r="B931" t="s">
        <v>951</v>
      </c>
      <c r="C931">
        <f>VLOOKUP(D931,Ingredientes!A$2:B$192,2,FALSE)</f>
        <v>10</v>
      </c>
      <c r="D931" s="2" t="s">
        <v>18</v>
      </c>
      <c r="E931" s="2">
        <v>60</v>
      </c>
    </row>
    <row r="932" spans="1:5" x14ac:dyDescent="0.2">
      <c r="A932">
        <f>VLOOKUP(B932,productos!A$2:B$134,2,FALSE)</f>
        <v>132</v>
      </c>
      <c r="B932" t="s">
        <v>951</v>
      </c>
      <c r="C932">
        <f>VLOOKUP(D932,Ingredientes!A$2:B$192,2,FALSE)</f>
        <v>55</v>
      </c>
      <c r="D932" s="2" t="s">
        <v>67</v>
      </c>
      <c r="E932" s="2">
        <v>50</v>
      </c>
    </row>
    <row r="933" spans="1:5" x14ac:dyDescent="0.2">
      <c r="A933">
        <f>VLOOKUP(B933,productos!A$2:B$134,2,FALSE)</f>
        <v>132</v>
      </c>
      <c r="B933" t="s">
        <v>951</v>
      </c>
      <c r="C933">
        <f>VLOOKUP(D933,Ingredientes!A$2:B$192,2,FALSE)</f>
        <v>63</v>
      </c>
      <c r="D933" s="2" t="s">
        <v>75</v>
      </c>
      <c r="E933" s="2">
        <v>60</v>
      </c>
    </row>
    <row r="934" spans="1:5" x14ac:dyDescent="0.2">
      <c r="A934">
        <f>VLOOKUP(B934,productos!A$2:B$134,2,FALSE)</f>
        <v>132</v>
      </c>
      <c r="B934" t="s">
        <v>951</v>
      </c>
      <c r="C934">
        <f>VLOOKUP(D934,Ingredientes!A$2:B$192,2,FALSE)</f>
        <v>10</v>
      </c>
      <c r="D934" s="2" t="s">
        <v>18</v>
      </c>
      <c r="E934" s="2">
        <v>60</v>
      </c>
    </row>
    <row r="935" spans="1:5" x14ac:dyDescent="0.2">
      <c r="A935">
        <f>VLOOKUP(B935,productos!A$2:B$134,2,FALSE)</f>
        <v>132</v>
      </c>
      <c r="B935" t="s">
        <v>951</v>
      </c>
      <c r="C935">
        <f>VLOOKUP(D935,Ingredientes!A$2:B$192,2,FALSE)</f>
        <v>3</v>
      </c>
      <c r="D935" s="2" t="s">
        <v>8</v>
      </c>
      <c r="E935" s="2">
        <v>10</v>
      </c>
    </row>
    <row r="936" spans="1:5" x14ac:dyDescent="0.2">
      <c r="A936">
        <f>VLOOKUP(B936,productos!A$2:B$134,2,FALSE)</f>
        <v>132</v>
      </c>
      <c r="B936" t="s">
        <v>951</v>
      </c>
      <c r="C936">
        <f>VLOOKUP(D936,Ingredientes!A$2:B$192,2,FALSE)</f>
        <v>82</v>
      </c>
      <c r="D936" s="2" t="s">
        <v>94</v>
      </c>
      <c r="E936" s="2">
        <v>35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F192"/>
  <sheetViews>
    <sheetView topLeftCell="A128" workbookViewId="0">
      <selection activeCell="G184" sqref="G184"/>
    </sheetView>
  </sheetViews>
  <sheetFormatPr baseColWidth="10" defaultColWidth="12.5703125" defaultRowHeight="15.75" customHeight="1" x14ac:dyDescent="0.2"/>
  <sheetData>
    <row r="1" spans="1:6" x14ac:dyDescent="0.2">
      <c r="A1" s="1" t="s">
        <v>842</v>
      </c>
      <c r="B1" s="1" t="s">
        <v>1</v>
      </c>
      <c r="C1" s="1" t="s">
        <v>2</v>
      </c>
      <c r="D1" s="1" t="s">
        <v>3</v>
      </c>
    </row>
    <row r="2" spans="1:6" x14ac:dyDescent="0.2">
      <c r="A2" s="2" t="s">
        <v>4</v>
      </c>
      <c r="B2" s="2">
        <v>900</v>
      </c>
      <c r="C2" s="2" t="s">
        <v>5</v>
      </c>
      <c r="D2" s="2">
        <v>600</v>
      </c>
      <c r="E2" s="2" t="s">
        <v>6</v>
      </c>
      <c r="F2" s="3"/>
    </row>
    <row r="3" spans="1:6" x14ac:dyDescent="0.2">
      <c r="A3" s="2" t="s">
        <v>7</v>
      </c>
      <c r="B3" s="2">
        <v>1</v>
      </c>
      <c r="C3" s="2">
        <v>200</v>
      </c>
      <c r="D3" s="2"/>
      <c r="F3" s="2"/>
    </row>
    <row r="4" spans="1:6" x14ac:dyDescent="0.2">
      <c r="A4" s="2" t="s">
        <v>8</v>
      </c>
      <c r="B4" s="2">
        <v>1000</v>
      </c>
      <c r="C4" s="2" t="s">
        <v>9</v>
      </c>
      <c r="D4" s="2">
        <v>4650</v>
      </c>
      <c r="E4" s="2" t="s">
        <v>10</v>
      </c>
    </row>
    <row r="5" spans="1:6" x14ac:dyDescent="0.2">
      <c r="A5" s="2" t="s">
        <v>11</v>
      </c>
      <c r="B5" s="2">
        <v>1000</v>
      </c>
      <c r="C5" s="2" t="s">
        <v>9</v>
      </c>
      <c r="D5" s="2">
        <v>500</v>
      </c>
      <c r="E5" s="3"/>
    </row>
    <row r="6" spans="1:6" x14ac:dyDescent="0.2">
      <c r="A6" s="2" t="s">
        <v>12</v>
      </c>
      <c r="B6" s="2">
        <v>1000</v>
      </c>
      <c r="C6" s="2" t="s">
        <v>9</v>
      </c>
      <c r="D6" s="2">
        <v>400</v>
      </c>
      <c r="E6" s="3"/>
    </row>
    <row r="7" spans="1:6" x14ac:dyDescent="0.2">
      <c r="A7" s="2" t="s">
        <v>13</v>
      </c>
      <c r="B7" s="2">
        <v>1</v>
      </c>
      <c r="C7" s="2" t="s">
        <v>2</v>
      </c>
      <c r="D7" s="2">
        <v>200</v>
      </c>
      <c r="E7" s="3"/>
    </row>
    <row r="8" spans="1:6" x14ac:dyDescent="0.2">
      <c r="A8" s="2" t="s">
        <v>14</v>
      </c>
      <c r="B8" s="2">
        <v>1</v>
      </c>
      <c r="C8" s="2" t="s">
        <v>2</v>
      </c>
      <c r="D8" s="2">
        <v>300</v>
      </c>
      <c r="E8" s="2" t="s">
        <v>10</v>
      </c>
    </row>
    <row r="9" spans="1:6" x14ac:dyDescent="0.2">
      <c r="A9" s="2" t="s">
        <v>15</v>
      </c>
      <c r="B9" s="2">
        <v>100</v>
      </c>
      <c r="C9" s="2" t="s">
        <v>9</v>
      </c>
      <c r="D9" s="2">
        <v>1000</v>
      </c>
      <c r="E9" s="2" t="s">
        <v>6</v>
      </c>
      <c r="F9" s="3"/>
    </row>
    <row r="10" spans="1:6" x14ac:dyDescent="0.2">
      <c r="A10" s="2" t="s">
        <v>16</v>
      </c>
      <c r="B10" s="2">
        <v>1000</v>
      </c>
      <c r="C10" s="2" t="s">
        <v>9</v>
      </c>
      <c r="D10" s="2">
        <v>800</v>
      </c>
      <c r="E10" s="2" t="s">
        <v>6</v>
      </c>
      <c r="F10" s="2" t="s">
        <v>17</v>
      </c>
    </row>
    <row r="11" spans="1:6" x14ac:dyDescent="0.2">
      <c r="A11" s="2" t="s">
        <v>18</v>
      </c>
      <c r="B11" s="2">
        <v>1000</v>
      </c>
      <c r="C11" s="2" t="s">
        <v>9</v>
      </c>
      <c r="D11" s="2">
        <v>3100</v>
      </c>
      <c r="E11" s="2" t="s">
        <v>6</v>
      </c>
    </row>
    <row r="12" spans="1:6" x14ac:dyDescent="0.2">
      <c r="A12" s="2" t="s">
        <v>19</v>
      </c>
      <c r="B12" s="2">
        <v>100</v>
      </c>
      <c r="C12" s="2" t="s">
        <v>9</v>
      </c>
      <c r="D12" s="2">
        <v>600</v>
      </c>
    </row>
    <row r="13" spans="1:6" x14ac:dyDescent="0.2">
      <c r="A13" s="2" t="s">
        <v>20</v>
      </c>
      <c r="B13" s="2">
        <v>140</v>
      </c>
      <c r="C13" s="2" t="s">
        <v>9</v>
      </c>
      <c r="D13" s="2">
        <v>250</v>
      </c>
      <c r="E13" s="2" t="s">
        <v>6</v>
      </c>
      <c r="F13" s="3"/>
    </row>
    <row r="14" spans="1:6" x14ac:dyDescent="0.2">
      <c r="A14" s="2" t="s">
        <v>21</v>
      </c>
      <c r="B14" s="2">
        <v>100</v>
      </c>
      <c r="C14" s="2" t="s">
        <v>9</v>
      </c>
      <c r="D14" s="2">
        <v>1200</v>
      </c>
      <c r="E14" s="2" t="s">
        <v>6</v>
      </c>
    </row>
    <row r="15" spans="1:6" x14ac:dyDescent="0.2">
      <c r="A15" s="2" t="s">
        <v>22</v>
      </c>
      <c r="B15" s="2">
        <v>1000</v>
      </c>
      <c r="C15" s="2" t="s">
        <v>9</v>
      </c>
      <c r="D15" s="2">
        <v>1600</v>
      </c>
      <c r="E15" s="2" t="s">
        <v>10</v>
      </c>
    </row>
    <row r="16" spans="1:6" x14ac:dyDescent="0.2">
      <c r="A16" s="2" t="s">
        <v>23</v>
      </c>
      <c r="B16" s="2">
        <v>30</v>
      </c>
      <c r="C16" s="2" t="s">
        <v>5</v>
      </c>
      <c r="D16" s="2">
        <v>350</v>
      </c>
    </row>
    <row r="17" spans="1:5" x14ac:dyDescent="0.2">
      <c r="A17" s="2" t="s">
        <v>24</v>
      </c>
      <c r="B17" s="2">
        <v>1000</v>
      </c>
      <c r="C17" s="2" t="s">
        <v>9</v>
      </c>
      <c r="D17" s="2">
        <v>850</v>
      </c>
      <c r="E17" s="2" t="s">
        <v>6</v>
      </c>
    </row>
    <row r="18" spans="1:5" x14ac:dyDescent="0.2">
      <c r="A18" s="2" t="s">
        <v>25</v>
      </c>
      <c r="B18" s="2">
        <v>1000</v>
      </c>
      <c r="C18" s="2" t="s">
        <v>9</v>
      </c>
      <c r="D18" s="2">
        <v>2200</v>
      </c>
      <c r="E18" s="2" t="s">
        <v>10</v>
      </c>
    </row>
    <row r="19" spans="1:5" x14ac:dyDescent="0.2">
      <c r="A19" s="2" t="s">
        <v>26</v>
      </c>
      <c r="B19" s="2">
        <v>500</v>
      </c>
      <c r="C19" s="2" t="s">
        <v>9</v>
      </c>
      <c r="D19" s="2">
        <v>1250</v>
      </c>
      <c r="E19" s="2" t="s">
        <v>10</v>
      </c>
    </row>
    <row r="20" spans="1:5" x14ac:dyDescent="0.2">
      <c r="A20" s="2" t="s">
        <v>27</v>
      </c>
      <c r="B20" s="2">
        <v>500</v>
      </c>
      <c r="C20" s="2" t="s">
        <v>9</v>
      </c>
      <c r="D20" s="2">
        <v>800</v>
      </c>
    </row>
    <row r="21" spans="1:5" x14ac:dyDescent="0.2">
      <c r="A21" s="2" t="s">
        <v>28</v>
      </c>
      <c r="B21" s="2">
        <v>1</v>
      </c>
      <c r="C21" s="2" t="s">
        <v>2</v>
      </c>
      <c r="D21" s="2">
        <v>300</v>
      </c>
    </row>
    <row r="22" spans="1:5" x14ac:dyDescent="0.2">
      <c r="A22" s="2" t="s">
        <v>29</v>
      </c>
      <c r="B22" s="2">
        <v>1000</v>
      </c>
      <c r="C22" s="2" t="s">
        <v>9</v>
      </c>
      <c r="D22" s="2">
        <v>2350</v>
      </c>
      <c r="E22" s="2" t="s">
        <v>10</v>
      </c>
    </row>
    <row r="23" spans="1:5" x14ac:dyDescent="0.2">
      <c r="A23" s="2" t="s">
        <v>30</v>
      </c>
      <c r="B23" s="2">
        <v>500</v>
      </c>
      <c r="C23" s="2" t="s">
        <v>9</v>
      </c>
      <c r="D23" s="2">
        <v>1360</v>
      </c>
      <c r="E23" s="2" t="s">
        <v>6</v>
      </c>
    </row>
    <row r="24" spans="1:5" x14ac:dyDescent="0.2">
      <c r="A24" s="2" t="s">
        <v>31</v>
      </c>
      <c r="B24" s="2">
        <v>1000</v>
      </c>
      <c r="C24" s="2" t="s">
        <v>9</v>
      </c>
      <c r="D24" s="2">
        <v>1500</v>
      </c>
      <c r="E24" s="2" t="s">
        <v>6</v>
      </c>
    </row>
    <row r="25" spans="1:5" x14ac:dyDescent="0.2">
      <c r="A25" s="2" t="s">
        <v>32</v>
      </c>
      <c r="B25" s="2">
        <v>1</v>
      </c>
      <c r="C25" s="2" t="s">
        <v>2</v>
      </c>
      <c r="D25" s="2">
        <v>90</v>
      </c>
    </row>
    <row r="26" spans="1:5" x14ac:dyDescent="0.2">
      <c r="A26" s="2" t="s">
        <v>33</v>
      </c>
      <c r="B26" s="2">
        <v>1</v>
      </c>
      <c r="C26" s="2" t="s">
        <v>2</v>
      </c>
      <c r="D26" s="2">
        <v>105</v>
      </c>
      <c r="E26" s="3"/>
    </row>
    <row r="27" spans="1:5" x14ac:dyDescent="0.2">
      <c r="A27" s="2" t="s">
        <v>34</v>
      </c>
      <c r="B27" s="2">
        <v>1</v>
      </c>
      <c r="C27" s="2" t="s">
        <v>2</v>
      </c>
      <c r="D27" s="2">
        <v>100</v>
      </c>
    </row>
    <row r="28" spans="1:5" x14ac:dyDescent="0.2">
      <c r="A28" s="2" t="s">
        <v>35</v>
      </c>
      <c r="B28" s="2">
        <v>1</v>
      </c>
      <c r="C28" s="2" t="s">
        <v>2</v>
      </c>
      <c r="D28" s="2">
        <v>30</v>
      </c>
    </row>
    <row r="29" spans="1:5" x14ac:dyDescent="0.2">
      <c r="A29" s="2" t="s">
        <v>36</v>
      </c>
      <c r="B29" s="2">
        <v>1</v>
      </c>
      <c r="C29" s="2" t="s">
        <v>2</v>
      </c>
      <c r="D29" s="2">
        <v>85</v>
      </c>
      <c r="E29" s="2" t="s">
        <v>6</v>
      </c>
    </row>
    <row r="30" spans="1:5" x14ac:dyDescent="0.2">
      <c r="A30" s="2" t="s">
        <v>37</v>
      </c>
      <c r="B30" s="2">
        <v>1</v>
      </c>
      <c r="C30" s="2" t="s">
        <v>2</v>
      </c>
      <c r="D30" s="2">
        <v>25</v>
      </c>
      <c r="E30" s="3"/>
    </row>
    <row r="31" spans="1:5" x14ac:dyDescent="0.2">
      <c r="A31" s="2" t="s">
        <v>38</v>
      </c>
      <c r="B31" s="2">
        <v>1</v>
      </c>
      <c r="C31" s="2" t="s">
        <v>2</v>
      </c>
      <c r="D31" s="2">
        <v>32</v>
      </c>
      <c r="E31" s="3"/>
    </row>
    <row r="32" spans="1:5" x14ac:dyDescent="0.2">
      <c r="A32" s="2" t="s">
        <v>39</v>
      </c>
      <c r="B32" s="2">
        <v>1</v>
      </c>
      <c r="C32" s="2" t="s">
        <v>2</v>
      </c>
      <c r="D32" s="2">
        <v>63</v>
      </c>
      <c r="E32" s="3"/>
    </row>
    <row r="33" spans="1:6" x14ac:dyDescent="0.2">
      <c r="A33" s="2" t="s">
        <v>40</v>
      </c>
      <c r="B33" s="2">
        <v>1</v>
      </c>
      <c r="C33" s="2" t="s">
        <v>2</v>
      </c>
      <c r="D33" s="2">
        <v>110</v>
      </c>
    </row>
    <row r="34" spans="1:6" x14ac:dyDescent="0.2">
      <c r="A34" s="2" t="s">
        <v>41</v>
      </c>
      <c r="B34" s="2">
        <v>750</v>
      </c>
      <c r="C34" s="2" t="s">
        <v>5</v>
      </c>
      <c r="D34" s="2">
        <v>7000</v>
      </c>
      <c r="E34" s="3"/>
    </row>
    <row r="35" spans="1:6" x14ac:dyDescent="0.2">
      <c r="A35" s="2" t="s">
        <v>42</v>
      </c>
      <c r="B35" s="2">
        <v>50</v>
      </c>
      <c r="C35" s="2" t="s">
        <v>9</v>
      </c>
      <c r="D35" s="2">
        <v>72</v>
      </c>
      <c r="F35" s="3"/>
    </row>
    <row r="36" spans="1:6" x14ac:dyDescent="0.2">
      <c r="A36" s="2" t="s">
        <v>43</v>
      </c>
      <c r="B36" s="2">
        <v>1</v>
      </c>
      <c r="C36" s="2" t="s">
        <v>2</v>
      </c>
      <c r="D36" s="2">
        <v>25</v>
      </c>
    </row>
    <row r="37" spans="1:6" x14ac:dyDescent="0.2">
      <c r="A37" s="2" t="s">
        <v>44</v>
      </c>
      <c r="B37" s="2">
        <v>100</v>
      </c>
      <c r="C37" s="2" t="s">
        <v>9</v>
      </c>
      <c r="D37" s="2">
        <v>440</v>
      </c>
      <c r="E37" s="3"/>
    </row>
    <row r="38" spans="1:6" x14ac:dyDescent="0.2">
      <c r="A38" s="2" t="s">
        <v>45</v>
      </c>
      <c r="B38" s="2">
        <v>290</v>
      </c>
      <c r="C38" s="2" t="s">
        <v>46</v>
      </c>
      <c r="D38" s="2">
        <v>580</v>
      </c>
    </row>
    <row r="39" spans="1:6" x14ac:dyDescent="0.2">
      <c r="A39" s="2" t="s">
        <v>47</v>
      </c>
      <c r="B39" s="2">
        <v>1</v>
      </c>
      <c r="C39" s="2" t="s">
        <v>2</v>
      </c>
      <c r="D39" s="2">
        <v>5</v>
      </c>
    </row>
    <row r="40" spans="1:6" x14ac:dyDescent="0.2">
      <c r="A40" s="2" t="s">
        <v>48</v>
      </c>
      <c r="B40" s="2">
        <v>1</v>
      </c>
      <c r="C40" s="2" t="s">
        <v>2</v>
      </c>
      <c r="D40" s="2">
        <v>3</v>
      </c>
    </row>
    <row r="41" spans="1:6" x14ac:dyDescent="0.2">
      <c r="A41" s="2" t="s">
        <v>49</v>
      </c>
      <c r="B41" s="2">
        <v>1</v>
      </c>
      <c r="C41" s="2" t="s">
        <v>2</v>
      </c>
      <c r="D41" s="2">
        <v>4</v>
      </c>
    </row>
    <row r="42" spans="1:6" x14ac:dyDescent="0.2">
      <c r="A42" s="2" t="s">
        <v>50</v>
      </c>
      <c r="B42" s="2">
        <v>1</v>
      </c>
      <c r="C42" s="2" t="s">
        <v>2</v>
      </c>
      <c r="D42" s="2">
        <v>4</v>
      </c>
    </row>
    <row r="43" spans="1:6" x14ac:dyDescent="0.2">
      <c r="A43" s="2" t="s">
        <v>51</v>
      </c>
      <c r="B43" s="2">
        <v>1</v>
      </c>
      <c r="C43" s="2" t="s">
        <v>52</v>
      </c>
      <c r="D43" s="2">
        <f>BROWNIE!L2</f>
        <v>4258.8</v>
      </c>
    </row>
    <row r="44" spans="1:6" x14ac:dyDescent="0.2">
      <c r="A44" s="2" t="s">
        <v>53</v>
      </c>
      <c r="B44" s="2">
        <v>180</v>
      </c>
      <c r="C44" s="2" t="s">
        <v>9</v>
      </c>
      <c r="D44" s="2">
        <v>1500</v>
      </c>
      <c r="E44" s="2" t="s">
        <v>10</v>
      </c>
    </row>
    <row r="45" spans="1:6" x14ac:dyDescent="0.2">
      <c r="A45" s="2" t="s">
        <v>54</v>
      </c>
      <c r="B45" s="2">
        <v>170</v>
      </c>
      <c r="C45" s="2" t="s">
        <v>9</v>
      </c>
      <c r="D45" s="2">
        <v>2550</v>
      </c>
      <c r="E45" s="2" t="s">
        <v>6</v>
      </c>
      <c r="F45" s="3"/>
    </row>
    <row r="46" spans="1:6" x14ac:dyDescent="0.2">
      <c r="A46" s="2" t="s">
        <v>55</v>
      </c>
      <c r="B46" s="2">
        <v>6</v>
      </c>
      <c r="C46" s="2" t="s">
        <v>56</v>
      </c>
      <c r="D46" s="2">
        <v>200</v>
      </c>
      <c r="E46" s="3"/>
    </row>
    <row r="47" spans="1:6" x14ac:dyDescent="0.2">
      <c r="A47" s="2" t="s">
        <v>57</v>
      </c>
      <c r="B47" s="2">
        <v>100</v>
      </c>
      <c r="C47" s="2" t="s">
        <v>9</v>
      </c>
      <c r="D47" s="2">
        <v>500</v>
      </c>
    </row>
    <row r="48" spans="1:6" x14ac:dyDescent="0.2">
      <c r="A48" s="2" t="s">
        <v>58</v>
      </c>
      <c r="B48" s="2">
        <v>480</v>
      </c>
      <c r="C48" s="2" t="s">
        <v>46</v>
      </c>
      <c r="D48" s="2">
        <v>2000</v>
      </c>
      <c r="E48" s="2" t="s">
        <v>10</v>
      </c>
      <c r="F48" s="3"/>
    </row>
    <row r="49" spans="1:6" x14ac:dyDescent="0.2">
      <c r="A49" s="2" t="s">
        <v>59</v>
      </c>
      <c r="B49" s="2">
        <v>100</v>
      </c>
      <c r="C49" s="2" t="s">
        <v>9</v>
      </c>
      <c r="D49" s="2">
        <v>500</v>
      </c>
    </row>
    <row r="50" spans="1:6" x14ac:dyDescent="0.2">
      <c r="A50" s="2" t="s">
        <v>60</v>
      </c>
      <c r="B50" s="2">
        <v>1000</v>
      </c>
      <c r="C50" s="2" t="s">
        <v>9</v>
      </c>
      <c r="D50" s="2">
        <v>300</v>
      </c>
      <c r="E50" s="3"/>
    </row>
    <row r="51" spans="1:6" x14ac:dyDescent="0.2">
      <c r="A51" s="2" t="s">
        <v>61</v>
      </c>
      <c r="B51" s="2">
        <v>1000</v>
      </c>
      <c r="C51" s="2" t="s">
        <v>9</v>
      </c>
    </row>
    <row r="52" spans="1:6" x14ac:dyDescent="0.2">
      <c r="A52" s="2" t="s">
        <v>62</v>
      </c>
      <c r="B52" s="4">
        <v>150</v>
      </c>
      <c r="C52" s="2" t="s">
        <v>9</v>
      </c>
      <c r="D52" s="2">
        <v>550</v>
      </c>
    </row>
    <row r="53" spans="1:6" x14ac:dyDescent="0.2">
      <c r="A53" s="2" t="s">
        <v>63</v>
      </c>
      <c r="B53" s="2">
        <v>15</v>
      </c>
      <c r="C53" s="2" t="s">
        <v>56</v>
      </c>
      <c r="D53" s="2">
        <v>900</v>
      </c>
      <c r="E53" s="3"/>
    </row>
    <row r="54" spans="1:6" x14ac:dyDescent="0.2">
      <c r="A54" s="2" t="s">
        <v>64</v>
      </c>
      <c r="B54" s="2">
        <v>1000</v>
      </c>
      <c r="C54" s="2" t="s">
        <v>9</v>
      </c>
      <c r="D54" s="2">
        <v>1600</v>
      </c>
      <c r="E54" s="3"/>
    </row>
    <row r="55" spans="1:6" x14ac:dyDescent="0.2">
      <c r="A55" s="2" t="s">
        <v>65</v>
      </c>
      <c r="B55" s="2">
        <v>1</v>
      </c>
      <c r="C55" s="2" t="s">
        <v>66</v>
      </c>
      <c r="D55" s="2">
        <v>250</v>
      </c>
    </row>
    <row r="56" spans="1:6" x14ac:dyDescent="0.2">
      <c r="A56" s="2" t="s">
        <v>67</v>
      </c>
      <c r="B56" s="2">
        <v>400</v>
      </c>
      <c r="C56" s="2" t="s">
        <v>9</v>
      </c>
      <c r="D56" s="2">
        <f>'CHOCOLATE BARILOCHE'!L2</f>
        <v>1396.8166666666668</v>
      </c>
    </row>
    <row r="57" spans="1:6" x14ac:dyDescent="0.2">
      <c r="A57" s="2" t="s">
        <v>68</v>
      </c>
      <c r="B57" s="2">
        <v>150</v>
      </c>
      <c r="C57" s="2" t="s">
        <v>9</v>
      </c>
      <c r="D57" s="2">
        <v>400</v>
      </c>
      <c r="E57" s="2" t="s">
        <v>10</v>
      </c>
      <c r="F57" s="3"/>
    </row>
    <row r="58" spans="1:6" x14ac:dyDescent="0.2">
      <c r="A58" s="2" t="s">
        <v>69</v>
      </c>
      <c r="B58" s="2">
        <v>100</v>
      </c>
      <c r="C58" s="2" t="s">
        <v>9</v>
      </c>
      <c r="D58" s="2">
        <v>180</v>
      </c>
    </row>
    <row r="59" spans="1:6" x14ac:dyDescent="0.2">
      <c r="A59" s="2" t="s">
        <v>70</v>
      </c>
      <c r="B59" s="2">
        <v>100</v>
      </c>
      <c r="C59" s="2" t="s">
        <v>9</v>
      </c>
      <c r="D59" s="2">
        <v>850</v>
      </c>
    </row>
    <row r="60" spans="1:6" x14ac:dyDescent="0.2">
      <c r="A60" s="2" t="s">
        <v>71</v>
      </c>
      <c r="B60" s="2">
        <v>50</v>
      </c>
      <c r="C60" s="2" t="s">
        <v>9</v>
      </c>
      <c r="D60" s="2">
        <v>490</v>
      </c>
      <c r="F60" s="3"/>
    </row>
    <row r="61" spans="1:6" x14ac:dyDescent="0.2">
      <c r="A61" s="2" t="s">
        <v>72</v>
      </c>
      <c r="B61" s="2">
        <v>100</v>
      </c>
      <c r="C61" s="2" t="s">
        <v>9</v>
      </c>
      <c r="D61" s="2">
        <v>460</v>
      </c>
      <c r="E61" s="2" t="s">
        <v>10</v>
      </c>
    </row>
    <row r="62" spans="1:6" x14ac:dyDescent="0.2">
      <c r="A62" s="2" t="s">
        <v>73</v>
      </c>
      <c r="B62" s="2">
        <v>15</v>
      </c>
      <c r="C62" s="2" t="s">
        <v>9</v>
      </c>
      <c r="D62" s="2">
        <v>610</v>
      </c>
      <c r="E62" s="2" t="s">
        <v>6</v>
      </c>
      <c r="F62" s="3"/>
    </row>
    <row r="63" spans="1:6" x14ac:dyDescent="0.2">
      <c r="A63" s="2" t="s">
        <v>74</v>
      </c>
      <c r="B63" s="2">
        <v>15</v>
      </c>
      <c r="C63" s="2" t="s">
        <v>9</v>
      </c>
      <c r="D63" s="2">
        <v>2050</v>
      </c>
    </row>
    <row r="64" spans="1:6" x14ac:dyDescent="0.2">
      <c r="A64" s="2" t="s">
        <v>75</v>
      </c>
      <c r="B64" s="2">
        <v>350</v>
      </c>
      <c r="C64" s="2" t="s">
        <v>9</v>
      </c>
      <c r="D64" s="2">
        <v>950</v>
      </c>
      <c r="E64" s="2" t="s">
        <v>10</v>
      </c>
      <c r="F64" s="3"/>
    </row>
    <row r="65" spans="1:6" x14ac:dyDescent="0.2">
      <c r="A65" s="2" t="s">
        <v>76</v>
      </c>
      <c r="B65" s="2">
        <v>250</v>
      </c>
      <c r="C65" s="2" t="s">
        <v>9</v>
      </c>
      <c r="D65" s="2">
        <v>680</v>
      </c>
      <c r="F65" s="3"/>
    </row>
    <row r="66" spans="1:6" x14ac:dyDescent="0.2">
      <c r="A66" s="2" t="s">
        <v>77</v>
      </c>
      <c r="B66" s="2">
        <v>450</v>
      </c>
      <c r="C66" s="2" t="s">
        <v>9</v>
      </c>
      <c r="D66" s="2">
        <v>1775</v>
      </c>
      <c r="E66" s="2" t="s">
        <v>10</v>
      </c>
    </row>
    <row r="67" spans="1:6" x14ac:dyDescent="0.2">
      <c r="A67" s="2" t="s">
        <v>78</v>
      </c>
      <c r="B67" s="2">
        <v>900</v>
      </c>
      <c r="C67" s="2" t="s">
        <v>46</v>
      </c>
      <c r="D67" s="2">
        <v>2850</v>
      </c>
      <c r="E67" s="2" t="s">
        <v>10</v>
      </c>
    </row>
    <row r="68" spans="1:6" x14ac:dyDescent="0.2">
      <c r="A68" s="2" t="s">
        <v>79</v>
      </c>
      <c r="B68" s="2">
        <v>1000</v>
      </c>
      <c r="C68" s="2" t="s">
        <v>9</v>
      </c>
      <c r="D68" s="2">
        <v>2900</v>
      </c>
      <c r="E68" s="2" t="s">
        <v>6</v>
      </c>
    </row>
    <row r="69" spans="1:6" x14ac:dyDescent="0.2">
      <c r="A69" s="2" t="s">
        <v>80</v>
      </c>
      <c r="B69" s="2">
        <v>330</v>
      </c>
      <c r="C69" s="2" t="s">
        <v>9</v>
      </c>
      <c r="D69" s="2">
        <f>CRUMBLE!L2</f>
        <v>518.1</v>
      </c>
    </row>
    <row r="70" spans="1:6" x14ac:dyDescent="0.2">
      <c r="A70" s="2" t="s">
        <v>81</v>
      </c>
      <c r="B70" s="2">
        <v>1</v>
      </c>
      <c r="C70" s="2" t="s">
        <v>2</v>
      </c>
      <c r="D70" s="2">
        <v>20</v>
      </c>
      <c r="E70" s="2" t="s">
        <v>6</v>
      </c>
    </row>
    <row r="71" spans="1:6" x14ac:dyDescent="0.2">
      <c r="A71" s="2" t="s">
        <v>82</v>
      </c>
      <c r="B71" s="2">
        <v>1</v>
      </c>
      <c r="C71" s="2" t="s">
        <v>2</v>
      </c>
      <c r="D71" s="2">
        <v>20</v>
      </c>
      <c r="F71" s="3"/>
    </row>
    <row r="72" spans="1:6" x14ac:dyDescent="0.2">
      <c r="A72" s="2" t="s">
        <v>83</v>
      </c>
      <c r="B72" s="2">
        <v>1</v>
      </c>
      <c r="C72" s="2" t="s">
        <v>2</v>
      </c>
      <c r="D72" s="2">
        <v>50</v>
      </c>
    </row>
    <row r="73" spans="1:6" x14ac:dyDescent="0.2">
      <c r="A73" s="2" t="s">
        <v>84</v>
      </c>
      <c r="B73" s="2">
        <v>1</v>
      </c>
      <c r="C73" s="2" t="s">
        <v>2</v>
      </c>
      <c r="D73" s="2">
        <v>160</v>
      </c>
      <c r="E73" s="2" t="s">
        <v>10</v>
      </c>
      <c r="F73" s="3"/>
    </row>
    <row r="74" spans="1:6" x14ac:dyDescent="0.2">
      <c r="A74" s="2" t="s">
        <v>85</v>
      </c>
      <c r="B74" s="2">
        <v>1</v>
      </c>
      <c r="C74" s="2" t="s">
        <v>2</v>
      </c>
      <c r="D74" s="2">
        <v>250</v>
      </c>
      <c r="E74" s="2" t="s">
        <v>6</v>
      </c>
      <c r="F74" s="3"/>
    </row>
    <row r="75" spans="1:6" x14ac:dyDescent="0.2">
      <c r="A75" s="2" t="s">
        <v>86</v>
      </c>
      <c r="B75" s="2">
        <v>1</v>
      </c>
      <c r="C75" s="2" t="s">
        <v>2</v>
      </c>
      <c r="D75" s="2">
        <v>320</v>
      </c>
      <c r="E75" s="2" t="s">
        <v>10</v>
      </c>
      <c r="F75" s="3"/>
    </row>
    <row r="76" spans="1:6" x14ac:dyDescent="0.2">
      <c r="A76" s="2" t="s">
        <v>87</v>
      </c>
      <c r="B76" s="2">
        <v>1</v>
      </c>
      <c r="C76" s="2" t="s">
        <v>2</v>
      </c>
      <c r="D76" s="2">
        <v>380</v>
      </c>
      <c r="E76" s="2" t="s">
        <v>6</v>
      </c>
      <c r="F76" s="3"/>
    </row>
    <row r="77" spans="1:6" x14ac:dyDescent="0.2">
      <c r="A77" s="2" t="s">
        <v>88</v>
      </c>
      <c r="B77" s="2">
        <v>1</v>
      </c>
      <c r="C77" s="2" t="s">
        <v>2</v>
      </c>
      <c r="D77" s="2">
        <v>450</v>
      </c>
      <c r="E77" s="2" t="s">
        <v>10</v>
      </c>
      <c r="F77" s="3"/>
    </row>
    <row r="78" spans="1:6" x14ac:dyDescent="0.2">
      <c r="A78" s="2" t="s">
        <v>89</v>
      </c>
      <c r="B78" s="2">
        <v>1</v>
      </c>
      <c r="C78" s="2" t="s">
        <v>2</v>
      </c>
      <c r="D78" s="2">
        <v>520</v>
      </c>
      <c r="E78" s="2" t="s">
        <v>6</v>
      </c>
      <c r="F78" s="3"/>
    </row>
    <row r="79" spans="1:6" x14ac:dyDescent="0.2">
      <c r="A79" s="2" t="s">
        <v>90</v>
      </c>
      <c r="B79" s="2">
        <v>1</v>
      </c>
      <c r="C79" s="2" t="s">
        <v>2</v>
      </c>
      <c r="D79" s="2">
        <v>560</v>
      </c>
      <c r="E79" s="2" t="s">
        <v>10</v>
      </c>
      <c r="F79" s="2"/>
    </row>
    <row r="80" spans="1:6" x14ac:dyDescent="0.2">
      <c r="A80" s="2" t="s">
        <v>91</v>
      </c>
      <c r="B80" s="2">
        <v>1</v>
      </c>
      <c r="C80" s="2" t="s">
        <v>2</v>
      </c>
      <c r="D80" s="2">
        <v>270</v>
      </c>
      <c r="E80" s="2"/>
      <c r="F80" s="2"/>
    </row>
    <row r="81" spans="1:6" x14ac:dyDescent="0.2">
      <c r="A81" s="2" t="s">
        <v>92</v>
      </c>
      <c r="B81" s="2">
        <v>1</v>
      </c>
      <c r="C81" s="2" t="s">
        <v>2</v>
      </c>
      <c r="D81" s="2">
        <v>620</v>
      </c>
      <c r="E81" s="2" t="s">
        <v>6</v>
      </c>
      <c r="F81" s="2"/>
    </row>
    <row r="82" spans="1:6" x14ac:dyDescent="0.2">
      <c r="A82" s="2" t="s">
        <v>93</v>
      </c>
      <c r="B82" s="2">
        <v>400</v>
      </c>
      <c r="C82" s="2" t="s">
        <v>9</v>
      </c>
      <c r="D82" s="2">
        <v>2700</v>
      </c>
      <c r="E82" s="2" t="s">
        <v>10</v>
      </c>
      <c r="F82" s="2"/>
    </row>
    <row r="83" spans="1:6" x14ac:dyDescent="0.2">
      <c r="A83" s="2" t="s">
        <v>94</v>
      </c>
      <c r="B83" s="2">
        <v>1000</v>
      </c>
      <c r="C83" s="2" t="s">
        <v>9</v>
      </c>
      <c r="D83" s="2">
        <v>1700</v>
      </c>
      <c r="E83" s="2" t="s">
        <v>10</v>
      </c>
    </row>
    <row r="84" spans="1:6" x14ac:dyDescent="0.2">
      <c r="A84" s="2" t="s">
        <v>95</v>
      </c>
      <c r="B84" s="2">
        <v>6</v>
      </c>
      <c r="C84" s="2" t="s">
        <v>56</v>
      </c>
      <c r="D84" s="2">
        <v>900</v>
      </c>
      <c r="E84" s="2" t="s">
        <v>6</v>
      </c>
      <c r="F84" s="3"/>
    </row>
    <row r="85" spans="1:6" x14ac:dyDescent="0.2">
      <c r="A85" s="2" t="s">
        <v>96</v>
      </c>
      <c r="B85" s="2">
        <v>250</v>
      </c>
      <c r="C85" s="2" t="s">
        <v>5</v>
      </c>
      <c r="D85" s="2">
        <v>980</v>
      </c>
      <c r="E85" s="2" t="s">
        <v>10</v>
      </c>
    </row>
    <row r="86" spans="1:6" x14ac:dyDescent="0.2">
      <c r="A86" s="2" t="s">
        <v>97</v>
      </c>
      <c r="B86" s="2">
        <v>12</v>
      </c>
      <c r="C86" s="2" t="s">
        <v>56</v>
      </c>
      <c r="D86" s="2">
        <v>225</v>
      </c>
    </row>
    <row r="87" spans="1:6" x14ac:dyDescent="0.2">
      <c r="A87" s="2" t="s">
        <v>98</v>
      </c>
      <c r="B87" s="2">
        <v>1000</v>
      </c>
      <c r="C87" s="2" t="s">
        <v>9</v>
      </c>
      <c r="D87" s="2">
        <v>1320</v>
      </c>
      <c r="E87" s="2" t="s">
        <v>10</v>
      </c>
      <c r="F87" s="3"/>
    </row>
    <row r="88" spans="1:6" x14ac:dyDescent="0.2">
      <c r="A88" s="2" t="s">
        <v>99</v>
      </c>
      <c r="B88" s="2">
        <v>50</v>
      </c>
      <c r="C88" s="2" t="s">
        <v>9</v>
      </c>
      <c r="D88" s="2">
        <v>400</v>
      </c>
    </row>
    <row r="89" spans="1:6" x14ac:dyDescent="0.2">
      <c r="A89" s="2" t="s">
        <v>100</v>
      </c>
      <c r="B89" s="2">
        <v>1</v>
      </c>
      <c r="C89" s="2" t="s">
        <v>2</v>
      </c>
      <c r="D89" s="2">
        <v>800</v>
      </c>
      <c r="E89" s="2" t="s">
        <v>10</v>
      </c>
      <c r="F89" s="3"/>
    </row>
    <row r="90" spans="1:6" x14ac:dyDescent="0.2">
      <c r="A90" s="2" t="s">
        <v>101</v>
      </c>
      <c r="B90" s="2">
        <v>1000</v>
      </c>
      <c r="C90" s="2" t="s">
        <v>9</v>
      </c>
      <c r="D90" s="2">
        <v>2000</v>
      </c>
      <c r="E90" s="2" t="s">
        <v>6</v>
      </c>
    </row>
    <row r="91" spans="1:6" x14ac:dyDescent="0.2">
      <c r="A91" s="2" t="s">
        <v>102</v>
      </c>
      <c r="B91" s="2">
        <v>1000</v>
      </c>
      <c r="C91" s="2" t="s">
        <v>9</v>
      </c>
      <c r="D91" s="2">
        <v>3600</v>
      </c>
      <c r="E91" s="2" t="s">
        <v>6</v>
      </c>
    </row>
    <row r="92" spans="1:6" x14ac:dyDescent="0.2">
      <c r="A92" s="2" t="s">
        <v>103</v>
      </c>
      <c r="B92" s="2">
        <v>1</v>
      </c>
      <c r="C92" s="2" t="s">
        <v>2</v>
      </c>
      <c r="D92" s="2">
        <v>150</v>
      </c>
    </row>
    <row r="93" spans="1:6" x14ac:dyDescent="0.2">
      <c r="A93" s="2" t="s">
        <v>104</v>
      </c>
      <c r="B93" s="2">
        <v>100</v>
      </c>
      <c r="C93" s="2" t="s">
        <v>9</v>
      </c>
      <c r="D93" s="2">
        <v>540</v>
      </c>
      <c r="E93" s="2" t="s">
        <v>105</v>
      </c>
      <c r="F93" s="2" t="s">
        <v>106</v>
      </c>
    </row>
    <row r="94" spans="1:6" x14ac:dyDescent="0.2">
      <c r="A94" s="2" t="s">
        <v>107</v>
      </c>
      <c r="B94" s="2">
        <v>1000</v>
      </c>
      <c r="C94" s="2" t="s">
        <v>9</v>
      </c>
      <c r="D94" s="2">
        <v>1100</v>
      </c>
      <c r="E94" s="2" t="s">
        <v>6</v>
      </c>
    </row>
    <row r="95" spans="1:6" x14ac:dyDescent="0.2">
      <c r="A95" s="2" t="s">
        <v>108</v>
      </c>
      <c r="B95" s="2">
        <v>50</v>
      </c>
      <c r="C95" s="2" t="s">
        <v>9</v>
      </c>
      <c r="D95" s="2">
        <v>1000</v>
      </c>
    </row>
    <row r="96" spans="1:6" x14ac:dyDescent="0.2">
      <c r="A96" s="2" t="s">
        <v>109</v>
      </c>
      <c r="B96" s="2">
        <v>1</v>
      </c>
      <c r="C96" s="2" t="s">
        <v>2</v>
      </c>
      <c r="D96" s="2">
        <v>350</v>
      </c>
      <c r="E96" s="2" t="s">
        <v>6</v>
      </c>
      <c r="F96" s="3"/>
    </row>
    <row r="97" spans="1:6" x14ac:dyDescent="0.2">
      <c r="A97" s="2" t="s">
        <v>110</v>
      </c>
      <c r="B97" s="2">
        <v>50</v>
      </c>
      <c r="C97" s="2" t="s">
        <v>9</v>
      </c>
      <c r="D97" s="2">
        <v>100</v>
      </c>
    </row>
    <row r="98" spans="1:6" x14ac:dyDescent="0.2">
      <c r="A98" s="2" t="s">
        <v>111</v>
      </c>
      <c r="B98" s="2">
        <v>500</v>
      </c>
      <c r="C98" s="2" t="s">
        <v>9</v>
      </c>
      <c r="D98" s="2">
        <v>360</v>
      </c>
      <c r="E98" s="3"/>
      <c r="F98" s="3"/>
    </row>
    <row r="99" spans="1:6" x14ac:dyDescent="0.2">
      <c r="A99" s="2" t="s">
        <v>112</v>
      </c>
      <c r="B99" s="2">
        <v>100</v>
      </c>
      <c r="C99" s="2" t="s">
        <v>9</v>
      </c>
      <c r="D99" s="2">
        <v>100</v>
      </c>
      <c r="E99" s="3"/>
    </row>
    <row r="100" spans="1:6" x14ac:dyDescent="0.2">
      <c r="A100" s="2" t="s">
        <v>113</v>
      </c>
      <c r="B100" s="2">
        <v>1000</v>
      </c>
      <c r="C100" s="2" t="s">
        <v>9</v>
      </c>
      <c r="D100" s="2">
        <v>220</v>
      </c>
      <c r="E100" s="2" t="s">
        <v>10</v>
      </c>
    </row>
    <row r="101" spans="1:6" x14ac:dyDescent="0.2">
      <c r="A101" s="2" t="s">
        <v>114</v>
      </c>
      <c r="B101" s="2">
        <v>1000</v>
      </c>
      <c r="C101" s="2" t="s">
        <v>9</v>
      </c>
      <c r="D101" s="2">
        <v>400</v>
      </c>
      <c r="E101" s="2" t="s">
        <v>10</v>
      </c>
      <c r="F101" s="3"/>
    </row>
    <row r="102" spans="1:6" x14ac:dyDescent="0.2">
      <c r="A102" s="2" t="s">
        <v>115</v>
      </c>
      <c r="B102" s="2">
        <v>100</v>
      </c>
      <c r="C102" s="2" t="s">
        <v>9</v>
      </c>
      <c r="D102" s="2">
        <v>900</v>
      </c>
      <c r="E102" s="2" t="s">
        <v>10</v>
      </c>
    </row>
    <row r="103" spans="1:6" x14ac:dyDescent="0.2">
      <c r="A103" s="2" t="s">
        <v>116</v>
      </c>
      <c r="B103" s="2">
        <v>100</v>
      </c>
      <c r="C103" s="2" t="s">
        <v>9</v>
      </c>
      <c r="D103" s="2">
        <v>1500</v>
      </c>
      <c r="E103" s="2" t="s">
        <v>6</v>
      </c>
    </row>
    <row r="104" spans="1:6" x14ac:dyDescent="0.2">
      <c r="A104" s="2" t="s">
        <v>117</v>
      </c>
      <c r="B104" s="2">
        <v>100</v>
      </c>
      <c r="C104" s="2" t="s">
        <v>9</v>
      </c>
      <c r="D104" s="2">
        <v>650</v>
      </c>
      <c r="E104" s="2" t="s">
        <v>10</v>
      </c>
    </row>
    <row r="105" spans="1:6" x14ac:dyDescent="0.2">
      <c r="A105" s="2" t="s">
        <v>118</v>
      </c>
      <c r="B105" s="2">
        <v>100</v>
      </c>
      <c r="C105" s="2" t="s">
        <v>9</v>
      </c>
      <c r="D105" s="2">
        <v>300</v>
      </c>
      <c r="E105" s="2" t="s">
        <v>10</v>
      </c>
    </row>
    <row r="106" spans="1:6" x14ac:dyDescent="0.2">
      <c r="A106" s="2" t="s">
        <v>119</v>
      </c>
      <c r="B106" s="2">
        <v>1</v>
      </c>
      <c r="C106" s="2" t="s">
        <v>2</v>
      </c>
      <c r="D106" s="2">
        <v>85</v>
      </c>
      <c r="E106" s="2" t="s">
        <v>6</v>
      </c>
      <c r="F106" s="3"/>
    </row>
    <row r="107" spans="1:6" x14ac:dyDescent="0.2">
      <c r="A107" s="2" t="s">
        <v>120</v>
      </c>
      <c r="B107" s="2">
        <v>100</v>
      </c>
      <c r="C107" s="2" t="s">
        <v>9</v>
      </c>
      <c r="D107" s="2">
        <v>770</v>
      </c>
      <c r="E107" s="2" t="s">
        <v>10</v>
      </c>
    </row>
    <row r="108" spans="1:6" x14ac:dyDescent="0.2">
      <c r="A108" s="2" t="s">
        <v>121</v>
      </c>
      <c r="B108" s="2">
        <v>1000</v>
      </c>
      <c r="C108" s="2" t="s">
        <v>9</v>
      </c>
      <c r="D108" s="2">
        <v>2000</v>
      </c>
      <c r="E108" s="2" t="s">
        <v>10</v>
      </c>
    </row>
    <row r="109" spans="1:6" x14ac:dyDescent="0.2">
      <c r="A109" s="2" t="s">
        <v>122</v>
      </c>
      <c r="B109" s="2">
        <v>1000</v>
      </c>
      <c r="C109" s="2" t="s">
        <v>123</v>
      </c>
      <c r="D109" s="2">
        <v>350</v>
      </c>
      <c r="E109" s="2" t="s">
        <v>10</v>
      </c>
      <c r="F109" s="3"/>
    </row>
    <row r="110" spans="1:6" x14ac:dyDescent="0.2">
      <c r="A110" s="2" t="s">
        <v>124</v>
      </c>
      <c r="B110" s="2">
        <v>395</v>
      </c>
      <c r="C110" s="2" t="s">
        <v>9</v>
      </c>
      <c r="D110" s="2">
        <v>900</v>
      </c>
      <c r="E110" s="2" t="s">
        <v>6</v>
      </c>
    </row>
    <row r="111" spans="1:6" x14ac:dyDescent="0.2">
      <c r="A111" s="2" t="s">
        <v>125</v>
      </c>
      <c r="B111" s="2">
        <v>1000</v>
      </c>
      <c r="C111" s="2" t="s">
        <v>9</v>
      </c>
      <c r="D111" s="2">
        <v>1900</v>
      </c>
      <c r="E111" s="2" t="s">
        <v>6</v>
      </c>
      <c r="F111" s="3"/>
    </row>
    <row r="112" spans="1:6" x14ac:dyDescent="0.2">
      <c r="A112" s="2" t="s">
        <v>126</v>
      </c>
      <c r="B112" s="2">
        <v>50</v>
      </c>
      <c r="C112" s="2" t="s">
        <v>9</v>
      </c>
      <c r="D112" s="2">
        <v>100</v>
      </c>
      <c r="E112" s="2" t="s">
        <v>10</v>
      </c>
      <c r="F112" s="3"/>
    </row>
    <row r="113" spans="1:6" x14ac:dyDescent="0.2">
      <c r="A113" s="2" t="s">
        <v>127</v>
      </c>
      <c r="B113" s="2">
        <v>200</v>
      </c>
      <c r="C113" s="2" t="s">
        <v>5</v>
      </c>
      <c r="D113" s="2">
        <v>400</v>
      </c>
    </row>
    <row r="114" spans="1:6" x14ac:dyDescent="0.2">
      <c r="A114" s="2" t="s">
        <v>128</v>
      </c>
      <c r="B114" s="2">
        <v>1000</v>
      </c>
      <c r="C114" s="2" t="s">
        <v>9</v>
      </c>
      <c r="D114" s="2">
        <v>500</v>
      </c>
      <c r="E114" s="2" t="s">
        <v>10</v>
      </c>
      <c r="F114" s="3"/>
    </row>
    <row r="115" spans="1:6" x14ac:dyDescent="0.2">
      <c r="A115" s="2" t="s">
        <v>129</v>
      </c>
      <c r="B115" s="2">
        <v>100</v>
      </c>
      <c r="C115" s="2" t="s">
        <v>9</v>
      </c>
      <c r="D115" s="2">
        <v>710</v>
      </c>
      <c r="E115" s="2" t="s">
        <v>10</v>
      </c>
    </row>
    <row r="116" spans="1:6" x14ac:dyDescent="0.2">
      <c r="A116" s="2" t="s">
        <v>130</v>
      </c>
      <c r="B116" s="2">
        <v>250</v>
      </c>
      <c r="C116" s="2" t="s">
        <v>9</v>
      </c>
      <c r="D116" s="2">
        <v>700</v>
      </c>
    </row>
    <row r="117" spans="1:6" x14ac:dyDescent="0.2">
      <c r="A117" s="2" t="s">
        <v>131</v>
      </c>
      <c r="B117" s="2">
        <v>1000</v>
      </c>
      <c r="C117" s="2" t="s">
        <v>9</v>
      </c>
      <c r="D117" s="2">
        <v>1100</v>
      </c>
      <c r="E117" s="2" t="s">
        <v>6</v>
      </c>
    </row>
    <row r="118" spans="1:6" x14ac:dyDescent="0.2">
      <c r="A118" s="2" t="s">
        <v>132</v>
      </c>
      <c r="B118" s="2">
        <v>1000</v>
      </c>
      <c r="C118" s="2" t="s">
        <v>9</v>
      </c>
      <c r="D118" s="2">
        <v>1230</v>
      </c>
    </row>
    <row r="119" spans="1:6" x14ac:dyDescent="0.2">
      <c r="A119" s="2" t="s">
        <v>133</v>
      </c>
      <c r="B119" s="2">
        <v>1</v>
      </c>
      <c r="C119" s="2" t="s">
        <v>2</v>
      </c>
      <c r="D119" s="2">
        <v>80</v>
      </c>
      <c r="E119" s="2" t="s">
        <v>10</v>
      </c>
    </row>
    <row r="120" spans="1:6" x14ac:dyDescent="0.2">
      <c r="A120" s="2" t="s">
        <v>134</v>
      </c>
      <c r="B120" s="2">
        <v>1</v>
      </c>
      <c r="C120" s="2" t="s">
        <v>2</v>
      </c>
      <c r="D120" s="2">
        <v>10</v>
      </c>
    </row>
    <row r="121" spans="1:6" x14ac:dyDescent="0.2">
      <c r="A121" s="2" t="s">
        <v>135</v>
      </c>
      <c r="B121" s="2">
        <v>1</v>
      </c>
      <c r="C121" s="2" t="s">
        <v>2</v>
      </c>
      <c r="D121" s="2">
        <v>12</v>
      </c>
    </row>
    <row r="122" spans="1:6" x14ac:dyDescent="0.2">
      <c r="A122" s="2" t="s">
        <v>136</v>
      </c>
      <c r="B122" s="2">
        <v>1</v>
      </c>
      <c r="C122" s="2" t="s">
        <v>2</v>
      </c>
      <c r="D122" s="2">
        <v>16</v>
      </c>
    </row>
    <row r="123" spans="1:6" x14ac:dyDescent="0.2">
      <c r="A123" s="2" t="s">
        <v>137</v>
      </c>
      <c r="B123" s="2">
        <v>200</v>
      </c>
      <c r="C123" s="2" t="s">
        <v>9</v>
      </c>
      <c r="D123" s="2">
        <v>770</v>
      </c>
      <c r="E123" s="2" t="s">
        <v>10</v>
      </c>
      <c r="F123" s="3"/>
    </row>
    <row r="124" spans="1:6" x14ac:dyDescent="0.2">
      <c r="A124" s="2" t="s">
        <v>138</v>
      </c>
      <c r="B124" s="2">
        <v>1000</v>
      </c>
      <c r="C124" s="2" t="s">
        <v>9</v>
      </c>
      <c r="D124" s="2">
        <v>1000</v>
      </c>
      <c r="E124" s="2" t="s">
        <v>6</v>
      </c>
      <c r="F124" s="3"/>
    </row>
    <row r="125" spans="1:6" x14ac:dyDescent="0.2">
      <c r="A125" s="2" t="s">
        <v>139</v>
      </c>
      <c r="B125" s="2">
        <v>500</v>
      </c>
      <c r="C125" s="2" t="s">
        <v>9</v>
      </c>
      <c r="D125" s="2">
        <v>1750</v>
      </c>
      <c r="E125" s="2" t="s">
        <v>10</v>
      </c>
      <c r="F125" s="3"/>
    </row>
    <row r="126" spans="1:6" x14ac:dyDescent="0.2">
      <c r="A126" s="2" t="s">
        <v>140</v>
      </c>
      <c r="B126" s="2">
        <v>200</v>
      </c>
      <c r="C126" s="2" t="s">
        <v>9</v>
      </c>
      <c r="D126" s="2">
        <v>170</v>
      </c>
      <c r="F126" s="3"/>
    </row>
    <row r="127" spans="1:6" x14ac:dyDescent="0.2">
      <c r="A127" s="2" t="s">
        <v>141</v>
      </c>
      <c r="B127" s="2">
        <v>200</v>
      </c>
      <c r="C127" s="2" t="s">
        <v>9</v>
      </c>
      <c r="D127" s="2">
        <v>680</v>
      </c>
      <c r="E127" s="2" t="s">
        <v>6</v>
      </c>
    </row>
    <row r="128" spans="1:6" x14ac:dyDescent="0.2">
      <c r="A128" s="2" t="s">
        <v>142</v>
      </c>
      <c r="B128" s="2">
        <v>100</v>
      </c>
      <c r="C128" s="2" t="s">
        <v>9</v>
      </c>
      <c r="D128" s="2">
        <v>100</v>
      </c>
    </row>
    <row r="129" spans="1:6" x14ac:dyDescent="0.2">
      <c r="A129" s="2" t="s">
        <v>143</v>
      </c>
      <c r="B129" s="2">
        <v>1</v>
      </c>
      <c r="C129" s="2" t="s">
        <v>2</v>
      </c>
      <c r="D129" s="2">
        <v>300</v>
      </c>
      <c r="E129" s="2" t="s">
        <v>10</v>
      </c>
      <c r="F129" s="3"/>
    </row>
    <row r="130" spans="1:6" x14ac:dyDescent="0.2">
      <c r="A130" s="2" t="s">
        <v>144</v>
      </c>
      <c r="B130" s="2">
        <v>1000</v>
      </c>
      <c r="C130" s="2" t="s">
        <v>9</v>
      </c>
      <c r="D130" s="2">
        <v>1600</v>
      </c>
      <c r="E130" s="2" t="s">
        <v>10</v>
      </c>
    </row>
    <row r="131" spans="1:6" x14ac:dyDescent="0.2">
      <c r="A131" s="2" t="s">
        <v>145</v>
      </c>
      <c r="B131" s="2">
        <v>1</v>
      </c>
      <c r="C131" s="2" t="s">
        <v>146</v>
      </c>
      <c r="D131" s="2">
        <f>MERENGUE!L2</f>
        <v>163.19999999999999</v>
      </c>
    </row>
    <row r="132" spans="1:6" x14ac:dyDescent="0.2">
      <c r="A132" s="2" t="s">
        <v>147</v>
      </c>
      <c r="B132" s="2">
        <v>250</v>
      </c>
      <c r="C132" s="2" t="s">
        <v>9</v>
      </c>
      <c r="D132" s="2">
        <v>400</v>
      </c>
      <c r="E132" s="3"/>
    </row>
    <row r="133" spans="1:6" x14ac:dyDescent="0.2">
      <c r="A133" s="2" t="s">
        <v>148</v>
      </c>
      <c r="B133" s="2">
        <v>454</v>
      </c>
      <c r="C133" s="2" t="s">
        <v>9</v>
      </c>
      <c r="D133" s="2">
        <v>1500</v>
      </c>
      <c r="E133" s="2" t="s">
        <v>10</v>
      </c>
    </row>
    <row r="134" spans="1:6" x14ac:dyDescent="0.2">
      <c r="A134" s="2" t="s">
        <v>149</v>
      </c>
      <c r="B134" s="2">
        <v>500</v>
      </c>
      <c r="C134" s="2" t="s">
        <v>9</v>
      </c>
      <c r="D134" s="2">
        <v>1122</v>
      </c>
      <c r="E134" s="2" t="s">
        <v>6</v>
      </c>
    </row>
    <row r="135" spans="1:6" x14ac:dyDescent="0.2">
      <c r="A135" s="2" t="s">
        <v>150</v>
      </c>
      <c r="B135" s="2">
        <v>100</v>
      </c>
      <c r="C135" s="2" t="s">
        <v>9</v>
      </c>
      <c r="D135" s="2">
        <v>1050</v>
      </c>
      <c r="E135" s="2" t="s">
        <v>6</v>
      </c>
    </row>
    <row r="136" spans="1:6" x14ac:dyDescent="0.2">
      <c r="A136" s="2" t="s">
        <v>151</v>
      </c>
      <c r="B136" s="2">
        <v>1000</v>
      </c>
      <c r="C136" s="2" t="s">
        <v>9</v>
      </c>
      <c r="D136" s="2">
        <v>1600</v>
      </c>
      <c r="E136" s="3"/>
    </row>
    <row r="137" spans="1:6" x14ac:dyDescent="0.2">
      <c r="A137" s="2" t="s">
        <v>152</v>
      </c>
      <c r="B137" s="2">
        <v>1000</v>
      </c>
      <c r="C137" s="2" t="s">
        <v>9</v>
      </c>
      <c r="D137" s="2">
        <v>600</v>
      </c>
      <c r="E137" s="2" t="s">
        <v>10</v>
      </c>
      <c r="F137" s="3"/>
    </row>
    <row r="138" spans="1:6" x14ac:dyDescent="0.2">
      <c r="A138" s="2" t="s">
        <v>153</v>
      </c>
      <c r="B138" s="2">
        <v>100</v>
      </c>
      <c r="C138" s="2" t="s">
        <v>9</v>
      </c>
      <c r="D138" s="2">
        <v>1000</v>
      </c>
      <c r="E138" s="2" t="s">
        <v>10</v>
      </c>
      <c r="F138" s="3"/>
    </row>
    <row r="139" spans="1:6" x14ac:dyDescent="0.2">
      <c r="A139" s="2" t="s">
        <v>154</v>
      </c>
      <c r="B139" s="2">
        <v>1000</v>
      </c>
      <c r="C139" s="2" t="s">
        <v>9</v>
      </c>
      <c r="D139" s="2">
        <v>4700</v>
      </c>
      <c r="E139" s="2" t="s">
        <v>10</v>
      </c>
      <c r="F139" s="3"/>
    </row>
    <row r="140" spans="1:6" x14ac:dyDescent="0.2">
      <c r="A140" s="2" t="s">
        <v>155</v>
      </c>
      <c r="B140" s="2">
        <v>100</v>
      </c>
      <c r="C140" s="2" t="s">
        <v>9</v>
      </c>
      <c r="D140" s="2">
        <v>300</v>
      </c>
    </row>
    <row r="141" spans="1:6" x14ac:dyDescent="0.2">
      <c r="A141" s="2" t="s">
        <v>156</v>
      </c>
      <c r="B141" s="2">
        <v>1</v>
      </c>
      <c r="C141" s="2" t="s">
        <v>157</v>
      </c>
      <c r="D141" s="2">
        <v>33</v>
      </c>
      <c r="E141" s="2" t="s">
        <v>10</v>
      </c>
    </row>
    <row r="142" spans="1:6" x14ac:dyDescent="0.2">
      <c r="A142" s="2" t="s">
        <v>158</v>
      </c>
      <c r="B142" s="2">
        <v>750</v>
      </c>
      <c r="C142" s="2" t="s">
        <v>5</v>
      </c>
      <c r="D142" s="2">
        <v>2500</v>
      </c>
      <c r="E142" s="2" t="s">
        <v>6</v>
      </c>
    </row>
    <row r="143" spans="1:6" x14ac:dyDescent="0.2">
      <c r="A143" s="2" t="s">
        <v>159</v>
      </c>
      <c r="B143" s="2">
        <v>1</v>
      </c>
      <c r="C143" s="2" t="s">
        <v>2</v>
      </c>
      <c r="D143" s="2">
        <v>30</v>
      </c>
    </row>
    <row r="144" spans="1:6" x14ac:dyDescent="0.2">
      <c r="A144" s="2" t="s">
        <v>160</v>
      </c>
      <c r="B144" s="2">
        <v>1</v>
      </c>
      <c r="C144" s="2" t="s">
        <v>2</v>
      </c>
      <c r="D144" s="2">
        <v>30</v>
      </c>
    </row>
    <row r="145" spans="1:6" x14ac:dyDescent="0.2">
      <c r="A145" s="2" t="s">
        <v>161</v>
      </c>
      <c r="B145" s="2">
        <v>1</v>
      </c>
      <c r="C145" s="2" t="s">
        <v>2</v>
      </c>
      <c r="D145" s="2">
        <v>35</v>
      </c>
    </row>
    <row r="146" spans="1:6" x14ac:dyDescent="0.2">
      <c r="A146" s="2" t="s">
        <v>162</v>
      </c>
      <c r="B146" s="2">
        <v>1</v>
      </c>
      <c r="C146" s="2" t="s">
        <v>2</v>
      </c>
      <c r="D146" s="2">
        <v>25</v>
      </c>
    </row>
    <row r="147" spans="1:6" x14ac:dyDescent="0.2">
      <c r="A147" s="2" t="s">
        <v>163</v>
      </c>
      <c r="B147" s="2">
        <v>100</v>
      </c>
      <c r="C147" s="2" t="s">
        <v>9</v>
      </c>
      <c r="D147" s="2">
        <v>300</v>
      </c>
      <c r="E147" s="2" t="s">
        <v>10</v>
      </c>
      <c r="F147" s="3"/>
    </row>
    <row r="148" spans="1:6" x14ac:dyDescent="0.2">
      <c r="A148" s="2" t="s">
        <v>164</v>
      </c>
      <c r="B148" s="2">
        <v>100</v>
      </c>
      <c r="C148" s="2" t="s">
        <v>9</v>
      </c>
      <c r="D148" s="2">
        <v>400</v>
      </c>
      <c r="E148" s="2" t="s">
        <v>10</v>
      </c>
    </row>
    <row r="149" spans="1:6" x14ac:dyDescent="0.2">
      <c r="A149" s="2" t="s">
        <v>165</v>
      </c>
      <c r="B149" s="2">
        <v>500</v>
      </c>
      <c r="C149" s="2" t="s">
        <v>166</v>
      </c>
      <c r="D149" s="2">
        <v>860</v>
      </c>
    </row>
    <row r="150" spans="1:6" x14ac:dyDescent="0.2">
      <c r="A150" s="2" t="s">
        <v>167</v>
      </c>
      <c r="B150" s="2">
        <v>485</v>
      </c>
      <c r="C150" s="2" t="s">
        <v>9</v>
      </c>
      <c r="D150" s="2">
        <v>1000</v>
      </c>
      <c r="E150" s="2" t="s">
        <v>10</v>
      </c>
    </row>
    <row r="151" spans="1:6" x14ac:dyDescent="0.2">
      <c r="A151" s="2" t="s">
        <v>168</v>
      </c>
      <c r="B151" s="2">
        <v>1</v>
      </c>
      <c r="C151" s="2" t="s">
        <v>169</v>
      </c>
      <c r="D151" s="2">
        <f>'PASTELERA 1 HUEVO'!L2</f>
        <v>166.04500000000004</v>
      </c>
    </row>
    <row r="152" spans="1:6" x14ac:dyDescent="0.2">
      <c r="A152" s="2" t="s">
        <v>170</v>
      </c>
      <c r="B152" s="2">
        <v>100</v>
      </c>
      <c r="C152" s="2" t="s">
        <v>9</v>
      </c>
      <c r="D152" s="2">
        <v>340</v>
      </c>
      <c r="E152" s="3"/>
    </row>
    <row r="153" spans="1:6" x14ac:dyDescent="0.2">
      <c r="A153" s="2" t="s">
        <v>171</v>
      </c>
      <c r="B153" s="2">
        <v>100</v>
      </c>
      <c r="C153" s="2" t="s">
        <v>9</v>
      </c>
      <c r="D153" s="2">
        <v>190</v>
      </c>
      <c r="E153" s="3"/>
    </row>
    <row r="154" spans="1:6" x14ac:dyDescent="0.2">
      <c r="A154" s="2" t="s">
        <v>172</v>
      </c>
      <c r="B154" s="2">
        <v>1</v>
      </c>
      <c r="C154" s="2" t="s">
        <v>2</v>
      </c>
      <c r="D154" s="2">
        <v>15</v>
      </c>
      <c r="E154" s="2" t="s">
        <v>10</v>
      </c>
    </row>
    <row r="155" spans="1:6" x14ac:dyDescent="0.2">
      <c r="A155" s="2" t="s">
        <v>173</v>
      </c>
      <c r="B155" s="2">
        <v>1</v>
      </c>
      <c r="C155" s="2" t="s">
        <v>2</v>
      </c>
      <c r="D155" s="2">
        <v>10</v>
      </c>
    </row>
    <row r="156" spans="1:6" x14ac:dyDescent="0.2">
      <c r="A156" s="2" t="s">
        <v>174</v>
      </c>
      <c r="B156" s="2">
        <v>1</v>
      </c>
      <c r="C156" s="2" t="s">
        <v>2</v>
      </c>
      <c r="D156" s="2">
        <v>10</v>
      </c>
    </row>
    <row r="157" spans="1:6" x14ac:dyDescent="0.2">
      <c r="A157" s="2" t="s">
        <v>175</v>
      </c>
      <c r="B157" s="2">
        <v>1000</v>
      </c>
      <c r="C157" s="2" t="s">
        <v>9</v>
      </c>
      <c r="D157" s="2">
        <v>450</v>
      </c>
      <c r="E157" s="2" t="s">
        <v>6</v>
      </c>
    </row>
    <row r="158" spans="1:6" x14ac:dyDescent="0.2">
      <c r="A158" s="2" t="s">
        <v>176</v>
      </c>
      <c r="B158" s="2">
        <v>1</v>
      </c>
      <c r="C158" s="2" t="s">
        <v>2</v>
      </c>
      <c r="D158" s="2">
        <v>90</v>
      </c>
      <c r="E158" s="2" t="s">
        <v>10</v>
      </c>
    </row>
    <row r="159" spans="1:6" x14ac:dyDescent="0.2">
      <c r="A159" s="2" t="s">
        <v>177</v>
      </c>
      <c r="B159" s="2">
        <v>1000</v>
      </c>
      <c r="C159" s="2" t="s">
        <v>9</v>
      </c>
      <c r="D159" s="2">
        <v>2700</v>
      </c>
    </row>
    <row r="160" spans="1:6" x14ac:dyDescent="0.2">
      <c r="A160" s="2" t="s">
        <v>178</v>
      </c>
      <c r="B160" s="2">
        <v>100</v>
      </c>
      <c r="C160" s="2" t="s">
        <v>9</v>
      </c>
      <c r="D160" s="2">
        <v>400</v>
      </c>
    </row>
    <row r="161" spans="1:6" x14ac:dyDescent="0.2">
      <c r="A161" s="2" t="s">
        <v>179</v>
      </c>
      <c r="B161" s="2">
        <v>1000</v>
      </c>
      <c r="C161" s="2" t="s">
        <v>9</v>
      </c>
      <c r="D161" s="2">
        <v>1000</v>
      </c>
      <c r="E161" s="3"/>
    </row>
    <row r="162" spans="1:6" x14ac:dyDescent="0.2">
      <c r="A162" s="2" t="s">
        <v>180</v>
      </c>
      <c r="B162" s="2">
        <v>100</v>
      </c>
      <c r="C162" s="2" t="s">
        <v>9</v>
      </c>
      <c r="D162" s="2">
        <v>350</v>
      </c>
      <c r="E162" s="3"/>
    </row>
    <row r="163" spans="1:6" x14ac:dyDescent="0.2">
      <c r="A163" s="2" t="s">
        <v>181</v>
      </c>
      <c r="B163" s="2">
        <v>35</v>
      </c>
      <c r="C163" s="2" t="s">
        <v>9</v>
      </c>
      <c r="D163" s="2">
        <v>300</v>
      </c>
      <c r="E163" s="2" t="s">
        <v>10</v>
      </c>
      <c r="F163" s="3"/>
    </row>
    <row r="164" spans="1:6" x14ac:dyDescent="0.2">
      <c r="A164" s="2" t="s">
        <v>182</v>
      </c>
      <c r="B164" s="2">
        <v>100</v>
      </c>
      <c r="C164" s="2" t="s">
        <v>9</v>
      </c>
      <c r="D164" s="2">
        <v>400</v>
      </c>
      <c r="E164" s="2" t="s">
        <v>10</v>
      </c>
    </row>
    <row r="165" spans="1:6" x14ac:dyDescent="0.2">
      <c r="A165" s="2" t="s">
        <v>183</v>
      </c>
      <c r="B165" s="2">
        <v>1</v>
      </c>
      <c r="C165" s="2" t="s">
        <v>169</v>
      </c>
      <c r="D165" s="2">
        <f>'RELLENO FRUTOS SECOS ACARAMELAD'!L2</f>
        <v>2896.3285714285716</v>
      </c>
    </row>
    <row r="166" spans="1:6" x14ac:dyDescent="0.2">
      <c r="A166" s="2" t="s">
        <v>184</v>
      </c>
      <c r="B166" s="2">
        <v>1</v>
      </c>
      <c r="C166" s="2" t="s">
        <v>169</v>
      </c>
      <c r="D166" s="2">
        <f>'RELLENO TARTA MANZANA'!L2</f>
        <v>679.25</v>
      </c>
    </row>
    <row r="167" spans="1:6" x14ac:dyDescent="0.2">
      <c r="A167" s="2" t="s">
        <v>185</v>
      </c>
      <c r="B167" s="2">
        <v>1</v>
      </c>
      <c r="C167" s="2" t="s">
        <v>169</v>
      </c>
      <c r="D167" s="2">
        <f>'RELLENO TARTA COCO'!L2</f>
        <v>1136.8500000000001</v>
      </c>
    </row>
    <row r="168" spans="1:6" x14ac:dyDescent="0.2">
      <c r="A168" s="2" t="s">
        <v>186</v>
      </c>
      <c r="B168" s="2">
        <v>1</v>
      </c>
      <c r="C168" s="2" t="s">
        <v>169</v>
      </c>
      <c r="D168" s="2">
        <f>'RELLENO TARTA RICOTA'!L2</f>
        <v>1217.92</v>
      </c>
    </row>
    <row r="169" spans="1:6" x14ac:dyDescent="0.2">
      <c r="A169" s="2" t="s">
        <v>187</v>
      </c>
      <c r="B169" s="2">
        <v>1000</v>
      </c>
      <c r="C169" s="2" t="s">
        <v>9</v>
      </c>
      <c r="D169" s="2">
        <v>500</v>
      </c>
      <c r="E169" s="2" t="s">
        <v>6</v>
      </c>
    </row>
    <row r="170" spans="1:6" x14ac:dyDescent="0.2">
      <c r="A170" s="2" t="s">
        <v>188</v>
      </c>
      <c r="B170" s="2">
        <v>1000</v>
      </c>
      <c r="C170" s="2" t="s">
        <v>9</v>
      </c>
      <c r="D170" s="2">
        <v>1800</v>
      </c>
      <c r="E170" s="2" t="s">
        <v>6</v>
      </c>
    </row>
    <row r="171" spans="1:6" x14ac:dyDescent="0.2">
      <c r="A171" s="2" t="s">
        <v>189</v>
      </c>
      <c r="B171" s="2">
        <v>1000</v>
      </c>
      <c r="C171" s="2" t="s">
        <v>9</v>
      </c>
      <c r="D171" s="2">
        <v>950</v>
      </c>
    </row>
    <row r="172" spans="1:6" x14ac:dyDescent="0.2">
      <c r="A172" s="2" t="s">
        <v>190</v>
      </c>
      <c r="B172" s="2">
        <v>1</v>
      </c>
      <c r="C172" s="2" t="s">
        <v>169</v>
      </c>
      <c r="D172" s="2">
        <f>'ROGEL 1 H'!L2</f>
        <v>214.32</v>
      </c>
    </row>
    <row r="173" spans="1:6" x14ac:dyDescent="0.2">
      <c r="A173" s="2" t="s">
        <v>191</v>
      </c>
      <c r="B173" s="2">
        <v>1000</v>
      </c>
      <c r="C173" s="2" t="s">
        <v>5</v>
      </c>
      <c r="D173" s="2">
        <v>1500</v>
      </c>
    </row>
    <row r="174" spans="1:6" x14ac:dyDescent="0.2">
      <c r="A174" s="2" t="s">
        <v>192</v>
      </c>
      <c r="B174" s="2">
        <v>500</v>
      </c>
      <c r="C174" s="2" t="s">
        <v>9</v>
      </c>
      <c r="D174" s="2">
        <v>250</v>
      </c>
      <c r="F174" s="3"/>
    </row>
    <row r="175" spans="1:6" x14ac:dyDescent="0.2">
      <c r="A175" s="2" t="s">
        <v>193</v>
      </c>
      <c r="B175" s="2">
        <v>1000</v>
      </c>
      <c r="C175" s="2" t="s">
        <v>9</v>
      </c>
      <c r="D175" s="2">
        <v>6000</v>
      </c>
    </row>
    <row r="176" spans="1:6" x14ac:dyDescent="0.2">
      <c r="A176" s="2" t="s">
        <v>194</v>
      </c>
      <c r="B176" s="2">
        <v>1</v>
      </c>
      <c r="C176" s="2" t="s">
        <v>2</v>
      </c>
      <c r="D176" s="2">
        <v>53</v>
      </c>
      <c r="E176" s="3"/>
    </row>
    <row r="177" spans="1:6" x14ac:dyDescent="0.2">
      <c r="A177" s="2" t="s">
        <v>195</v>
      </c>
      <c r="B177" s="2">
        <v>25</v>
      </c>
      <c r="C177" s="2" t="s">
        <v>56</v>
      </c>
      <c r="D177" s="2">
        <v>300</v>
      </c>
    </row>
    <row r="178" spans="1:6" x14ac:dyDescent="0.2">
      <c r="A178" s="2" t="s">
        <v>196</v>
      </c>
      <c r="B178" s="2">
        <v>1</v>
      </c>
      <c r="C178" s="2" t="s">
        <v>2</v>
      </c>
      <c r="D178" s="2">
        <v>350</v>
      </c>
      <c r="E178" s="2" t="s">
        <v>10</v>
      </c>
    </row>
    <row r="179" spans="1:6" x14ac:dyDescent="0.2">
      <c r="A179" s="2" t="s">
        <v>197</v>
      </c>
      <c r="B179" s="2">
        <v>1000</v>
      </c>
      <c r="C179" s="2" t="s">
        <v>9</v>
      </c>
      <c r="D179" s="2">
        <v>800</v>
      </c>
      <c r="E179" s="2" t="s">
        <v>10</v>
      </c>
    </row>
    <row r="180" spans="1:6" x14ac:dyDescent="0.2">
      <c r="A180" s="2" t="s">
        <v>198</v>
      </c>
      <c r="B180" s="2">
        <v>1</v>
      </c>
      <c r="C180" s="2" t="s">
        <v>2</v>
      </c>
      <c r="D180" s="2">
        <v>135</v>
      </c>
    </row>
    <row r="181" spans="1:6" x14ac:dyDescent="0.2">
      <c r="A181" s="2" t="s">
        <v>199</v>
      </c>
      <c r="B181" s="2">
        <v>1</v>
      </c>
      <c r="C181" s="2" t="s">
        <v>2</v>
      </c>
      <c r="D181" s="2">
        <v>280</v>
      </c>
    </row>
    <row r="182" spans="1:6" x14ac:dyDescent="0.2">
      <c r="A182" s="2" t="s">
        <v>200</v>
      </c>
      <c r="B182" s="2">
        <v>1</v>
      </c>
      <c r="C182" s="2" t="s">
        <v>2</v>
      </c>
      <c r="D182" s="2">
        <v>65</v>
      </c>
    </row>
    <row r="183" spans="1:6" x14ac:dyDescent="0.2">
      <c r="A183" s="2" t="s">
        <v>201</v>
      </c>
      <c r="B183" s="2">
        <v>1</v>
      </c>
      <c r="C183" s="2" t="s">
        <v>2</v>
      </c>
      <c r="D183" s="2">
        <f>'VAINILLA MASA'!L2</f>
        <v>178.92</v>
      </c>
    </row>
    <row r="184" spans="1:6" x14ac:dyDescent="0.2">
      <c r="A184" s="2" t="s">
        <v>202</v>
      </c>
      <c r="B184" s="2">
        <v>160</v>
      </c>
      <c r="C184" s="2" t="s">
        <v>9</v>
      </c>
      <c r="D184" s="2">
        <v>350</v>
      </c>
    </row>
    <row r="185" spans="1:6" x14ac:dyDescent="0.2">
      <c r="A185" s="2" t="s">
        <v>203</v>
      </c>
      <c r="B185" s="2">
        <v>500</v>
      </c>
      <c r="C185" s="2" t="s">
        <v>9</v>
      </c>
      <c r="D185" s="2">
        <v>890</v>
      </c>
      <c r="E185" s="3"/>
      <c r="F185" s="3"/>
    </row>
    <row r="186" spans="1:6" x14ac:dyDescent="0.2">
      <c r="A186" s="2" t="s">
        <v>204</v>
      </c>
      <c r="B186" s="2">
        <v>1</v>
      </c>
      <c r="C186" s="2" t="s">
        <v>2</v>
      </c>
      <c r="D186" s="2">
        <v>11</v>
      </c>
    </row>
    <row r="187" spans="1:6" x14ac:dyDescent="0.2">
      <c r="A187" s="2" t="s">
        <v>205</v>
      </c>
      <c r="B187" s="2">
        <v>1000</v>
      </c>
      <c r="C187" s="2" t="s">
        <v>9</v>
      </c>
      <c r="D187" s="2">
        <v>500</v>
      </c>
      <c r="E187" s="3"/>
    </row>
    <row r="188" spans="1:6" x14ac:dyDescent="0.2">
      <c r="A188" s="2" t="s">
        <v>206</v>
      </c>
      <c r="B188" s="2">
        <v>500</v>
      </c>
      <c r="C188" s="2" t="s">
        <v>5</v>
      </c>
      <c r="D188" s="2">
        <v>300</v>
      </c>
    </row>
    <row r="189" spans="1:6" x14ac:dyDescent="0.2">
      <c r="A189" s="2" t="s">
        <v>207</v>
      </c>
      <c r="B189" s="2">
        <v>210</v>
      </c>
      <c r="C189" s="2" t="s">
        <v>9</v>
      </c>
      <c r="D189" s="2">
        <v>500</v>
      </c>
      <c r="E189" s="2" t="s">
        <v>10</v>
      </c>
    </row>
    <row r="190" spans="1:6" x14ac:dyDescent="0.2">
      <c r="A190" s="2" t="s">
        <v>208</v>
      </c>
      <c r="B190" s="2">
        <v>1</v>
      </c>
      <c r="C190" s="2" t="s">
        <v>169</v>
      </c>
      <c r="D190" s="2">
        <f>'MASA TARTA SABLE'!L2</f>
        <v>1388.9700000000003</v>
      </c>
    </row>
    <row r="191" spans="1:6" x14ac:dyDescent="0.2">
      <c r="A191" s="2" t="s">
        <v>209</v>
      </c>
      <c r="B191" s="2">
        <v>1</v>
      </c>
      <c r="C191" s="2" t="s">
        <v>169</v>
      </c>
      <c r="D191" s="2">
        <f>'MASA SUCRE'!L2</f>
        <v>970.47500000000002</v>
      </c>
    </row>
    <row r="192" spans="1:6" x14ac:dyDescent="0.2">
      <c r="A192" s="2" t="s">
        <v>210</v>
      </c>
      <c r="B192" s="2">
        <v>1000</v>
      </c>
      <c r="C192" s="2" t="s">
        <v>9</v>
      </c>
      <c r="D192" s="2">
        <v>300</v>
      </c>
      <c r="E192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D26"/>
  <sheetViews>
    <sheetView workbookViewId="0">
      <selection activeCell="B2" sqref="B2"/>
    </sheetView>
  </sheetViews>
  <sheetFormatPr baseColWidth="10" defaultColWidth="12.5703125" defaultRowHeight="15.75" customHeight="1" x14ac:dyDescent="0.2"/>
  <cols>
    <col min="1" max="1" width="27.140625" customWidth="1"/>
  </cols>
  <sheetData>
    <row r="1" spans="1:3" x14ac:dyDescent="0.2">
      <c r="A1" s="2" t="s">
        <v>0</v>
      </c>
      <c r="B1" s="2" t="s">
        <v>211</v>
      </c>
    </row>
    <row r="2" spans="1:3" x14ac:dyDescent="0.2">
      <c r="A2" s="2" t="s">
        <v>212</v>
      </c>
      <c r="B2" s="2">
        <v>70</v>
      </c>
    </row>
    <row r="3" spans="1:3" x14ac:dyDescent="0.2">
      <c r="A3" s="2" t="s">
        <v>213</v>
      </c>
      <c r="B3" s="2">
        <v>130</v>
      </c>
    </row>
    <row r="4" spans="1:3" x14ac:dyDescent="0.2">
      <c r="A4" s="2" t="s">
        <v>214</v>
      </c>
      <c r="B4" s="2">
        <v>80</v>
      </c>
      <c r="C4" s="2"/>
    </row>
    <row r="5" spans="1:3" x14ac:dyDescent="0.2">
      <c r="A5" s="2" t="s">
        <v>215</v>
      </c>
      <c r="B5" s="2">
        <v>85</v>
      </c>
      <c r="C5" s="2">
        <v>80</v>
      </c>
    </row>
    <row r="6" spans="1:3" x14ac:dyDescent="0.2">
      <c r="A6" s="2" t="s">
        <v>216</v>
      </c>
      <c r="B6" s="2">
        <v>550</v>
      </c>
      <c r="C6" s="2">
        <v>600</v>
      </c>
    </row>
    <row r="7" spans="1:3" x14ac:dyDescent="0.2">
      <c r="A7" s="2" t="s">
        <v>217</v>
      </c>
      <c r="B7" s="2">
        <v>180</v>
      </c>
      <c r="C7" s="2"/>
    </row>
    <row r="8" spans="1:3" x14ac:dyDescent="0.2">
      <c r="A8" s="2" t="s">
        <v>218</v>
      </c>
      <c r="B8" s="2">
        <v>160</v>
      </c>
      <c r="C8" s="2">
        <v>180</v>
      </c>
    </row>
    <row r="9" spans="1:3" x14ac:dyDescent="0.2">
      <c r="A9" s="2" t="s">
        <v>219</v>
      </c>
      <c r="B9" s="2">
        <v>1000</v>
      </c>
      <c r="C9" s="2" t="s">
        <v>220</v>
      </c>
    </row>
    <row r="10" spans="1:3" x14ac:dyDescent="0.2">
      <c r="A10" s="2" t="s">
        <v>221</v>
      </c>
      <c r="B10" s="2">
        <v>65</v>
      </c>
      <c r="C10" s="2"/>
    </row>
    <row r="11" spans="1:3" x14ac:dyDescent="0.2">
      <c r="A11" s="2" t="s">
        <v>222</v>
      </c>
      <c r="B11" s="2" t="s">
        <v>223</v>
      </c>
      <c r="C11" s="2"/>
    </row>
    <row r="12" spans="1:3" x14ac:dyDescent="0.2">
      <c r="A12" s="2" t="s">
        <v>224</v>
      </c>
      <c r="B12" s="2">
        <v>90</v>
      </c>
      <c r="C12" s="2"/>
    </row>
    <row r="13" spans="1:3" x14ac:dyDescent="0.2">
      <c r="A13" s="2" t="s">
        <v>225</v>
      </c>
      <c r="B13" s="2" t="s">
        <v>226</v>
      </c>
      <c r="C13" s="2" t="s">
        <v>227</v>
      </c>
    </row>
    <row r="14" spans="1:3" x14ac:dyDescent="0.2">
      <c r="A14" s="2" t="s">
        <v>82</v>
      </c>
      <c r="B14" s="2">
        <v>85</v>
      </c>
    </row>
    <row r="15" spans="1:3" x14ac:dyDescent="0.2">
      <c r="A15" s="2" t="s">
        <v>228</v>
      </c>
      <c r="B15" s="2">
        <v>60</v>
      </c>
    </row>
    <row r="16" spans="1:3" x14ac:dyDescent="0.2">
      <c r="A16" s="2" t="s">
        <v>229</v>
      </c>
      <c r="B16" s="2">
        <v>320</v>
      </c>
    </row>
    <row r="17" spans="1:4" x14ac:dyDescent="0.2">
      <c r="A17" s="2" t="s">
        <v>230</v>
      </c>
      <c r="B17" s="2">
        <v>80</v>
      </c>
    </row>
    <row r="18" spans="1:4" x14ac:dyDescent="0.2">
      <c r="A18" s="2" t="s">
        <v>231</v>
      </c>
      <c r="B18" s="2">
        <v>260</v>
      </c>
    </row>
    <row r="19" spans="1:4" x14ac:dyDescent="0.2">
      <c r="A19" s="2" t="s">
        <v>232</v>
      </c>
      <c r="B19" s="2">
        <v>420</v>
      </c>
    </row>
    <row r="20" spans="1:4" x14ac:dyDescent="0.2">
      <c r="A20" s="2" t="s">
        <v>233</v>
      </c>
      <c r="B20" s="2">
        <v>300</v>
      </c>
    </row>
    <row r="21" spans="1:4" x14ac:dyDescent="0.2">
      <c r="A21" s="2" t="s">
        <v>156</v>
      </c>
      <c r="B21" s="2">
        <v>125</v>
      </c>
      <c r="C21" s="2">
        <v>140</v>
      </c>
    </row>
    <row r="22" spans="1:4" x14ac:dyDescent="0.2">
      <c r="A22" s="2" t="s">
        <v>234</v>
      </c>
      <c r="B22" s="2">
        <v>250</v>
      </c>
    </row>
    <row r="23" spans="1:4" x14ac:dyDescent="0.2">
      <c r="A23" s="2" t="s">
        <v>235</v>
      </c>
      <c r="B23" s="2">
        <v>120</v>
      </c>
      <c r="C23" s="2">
        <v>140</v>
      </c>
    </row>
    <row r="24" spans="1:4" x14ac:dyDescent="0.2">
      <c r="A24" s="2" t="s">
        <v>236</v>
      </c>
      <c r="B24" s="2">
        <v>2800</v>
      </c>
      <c r="C24" s="2">
        <v>950</v>
      </c>
      <c r="D24" s="2">
        <v>480</v>
      </c>
    </row>
    <row r="25" spans="1:4" x14ac:dyDescent="0.2">
      <c r="A25" s="2" t="s">
        <v>194</v>
      </c>
      <c r="B25" s="2">
        <v>220</v>
      </c>
      <c r="C25" s="2"/>
    </row>
    <row r="26" spans="1:4" x14ac:dyDescent="0.2">
      <c r="A26" s="2" t="s">
        <v>237</v>
      </c>
      <c r="B26" s="2">
        <v>650</v>
      </c>
      <c r="C26" s="2">
        <v>360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00"/>
    <outlinePr summaryBelow="0" summaryRight="0"/>
  </sheetPr>
  <dimension ref="A1:L1000"/>
  <sheetViews>
    <sheetView workbookViewId="0">
      <selection activeCell="A2" sqref="A2:B10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114</v>
      </c>
      <c r="B2" s="2">
        <v>200</v>
      </c>
      <c r="C2" s="2" t="s">
        <v>9</v>
      </c>
      <c r="D2" s="2">
        <f>VLOOKUP(A2,'COSTOS MATERIA PRIMA'!A:D,4,FALSE)/VLOOKUP(A2,'COSTOS MATERIA PRIMA'!A:D,2,FALSE)*B2</f>
        <v>80</v>
      </c>
      <c r="F2" s="2">
        <v>26</v>
      </c>
      <c r="G2" s="2">
        <f>SUM(D:D)</f>
        <v>3513.02</v>
      </c>
      <c r="H2" s="2">
        <f>G2/F2</f>
        <v>135.11615384615385</v>
      </c>
      <c r="I2" s="5">
        <v>0.1</v>
      </c>
      <c r="J2" s="2">
        <f>H2*(1+I2)</f>
        <v>148.62776923076925</v>
      </c>
      <c r="K2" s="5">
        <v>0.7</v>
      </c>
      <c r="L2" s="2">
        <f>J2*(K2+1)</f>
        <v>252.6672076923077</v>
      </c>
    </row>
    <row r="3" spans="1:12" x14ac:dyDescent="0.2">
      <c r="A3" s="2" t="s">
        <v>131</v>
      </c>
      <c r="B3" s="2">
        <v>300</v>
      </c>
      <c r="C3" s="2" t="s">
        <v>9</v>
      </c>
      <c r="D3" s="2">
        <f>VLOOKUP(A3,'COSTOS MATERIA PRIMA'!A:D,4,FALSE)/VLOOKUP(A3,'COSTOS MATERIA PRIMA'!A:D,2,FALSE)*B3</f>
        <v>330</v>
      </c>
      <c r="I3" s="5"/>
      <c r="K3" s="5"/>
    </row>
    <row r="4" spans="1:12" x14ac:dyDescent="0.2">
      <c r="A4" s="2" t="s">
        <v>42</v>
      </c>
      <c r="B4" s="2">
        <v>3</v>
      </c>
      <c r="C4" s="2" t="s">
        <v>9</v>
      </c>
      <c r="D4" s="2">
        <f>VLOOKUP(A4,'COSTOS MATERIA PRIMA'!A:D,4,FALSE)/VLOOKUP(A4,'COSTOS MATERIA PRIMA'!A:D,2,FALSE)*B4</f>
        <v>4.32</v>
      </c>
      <c r="I4" s="5"/>
      <c r="K4" s="5"/>
    </row>
    <row r="5" spans="1:12" x14ac:dyDescent="0.2">
      <c r="A5" s="2" t="s">
        <v>137</v>
      </c>
      <c r="B5" s="2">
        <v>200</v>
      </c>
      <c r="C5" s="2" t="s">
        <v>9</v>
      </c>
      <c r="D5" s="2">
        <f>VLOOKUP(A5,'COSTOS MATERIA PRIMA'!A:D,4,FALSE)/VLOOKUP(A5,'COSTOS MATERIA PRIMA'!A:D,2,FALSE)*B5</f>
        <v>770</v>
      </c>
      <c r="I5" s="5"/>
      <c r="K5" s="2">
        <v>270</v>
      </c>
    </row>
    <row r="6" spans="1:12" x14ac:dyDescent="0.2">
      <c r="A6" s="2" t="s">
        <v>24</v>
      </c>
      <c r="B6" s="2">
        <v>150</v>
      </c>
      <c r="C6" s="2" t="s">
        <v>9</v>
      </c>
      <c r="D6" s="2">
        <f>VLOOKUP(A6,'COSTOS MATERIA PRIMA'!A:D,4,FALSE)/VLOOKUP(A6,'COSTOS MATERIA PRIMA'!A:D,2,FALSE)*B6</f>
        <v>127.5</v>
      </c>
      <c r="I6" s="5"/>
      <c r="K6" s="5"/>
    </row>
    <row r="7" spans="1:12" x14ac:dyDescent="0.2">
      <c r="A7" s="2" t="s">
        <v>119</v>
      </c>
      <c r="B7" s="2">
        <v>3</v>
      </c>
      <c r="C7" s="2" t="s">
        <v>2</v>
      </c>
      <c r="D7" s="2">
        <f>VLOOKUP(A7,'COSTOS MATERIA PRIMA'!A:D,4,FALSE)/VLOOKUP(A7,'COSTOS MATERIA PRIMA'!A:D,2,FALSE)*B7</f>
        <v>255</v>
      </c>
      <c r="I7" s="5"/>
      <c r="K7" s="5"/>
    </row>
    <row r="8" spans="1:12" x14ac:dyDescent="0.2">
      <c r="A8" s="2" t="s">
        <v>98</v>
      </c>
      <c r="B8" s="2">
        <v>10</v>
      </c>
      <c r="C8" s="2" t="s">
        <v>9</v>
      </c>
      <c r="D8" s="2">
        <f>VLOOKUP(A8,'COSTOS MATERIA PRIMA'!A:D,4,FALSE)/VLOOKUP(A8,'COSTOS MATERIA PRIMA'!A:D,2,FALSE)*B8</f>
        <v>13.200000000000001</v>
      </c>
      <c r="I8" s="5"/>
      <c r="K8" s="5"/>
    </row>
    <row r="9" spans="1:12" x14ac:dyDescent="0.2">
      <c r="A9" s="2" t="s">
        <v>94</v>
      </c>
      <c r="B9" s="2">
        <v>750</v>
      </c>
      <c r="C9" s="2" t="s">
        <v>9</v>
      </c>
      <c r="D9" s="2">
        <f>VLOOKUP(A9,'COSTOS MATERIA PRIMA'!A:D,4,FALSE)/VLOOKUP(A9,'COSTOS MATERIA PRIMA'!A:D,2,FALSE)*B9</f>
        <v>1275</v>
      </c>
      <c r="G9" s="6">
        <v>45201</v>
      </c>
      <c r="I9" s="5"/>
      <c r="K9" s="5"/>
    </row>
    <row r="10" spans="1:12" x14ac:dyDescent="0.2">
      <c r="A10" s="2" t="s">
        <v>72</v>
      </c>
      <c r="B10" s="2">
        <v>30</v>
      </c>
      <c r="C10" s="2" t="s">
        <v>9</v>
      </c>
      <c r="D10" s="2">
        <f>VLOOKUP(A10,'COSTOS MATERIA PRIMA'!A:D,4,FALSE)/VLOOKUP(A10,'COSTOS MATERIA PRIMA'!A:D,2,FALSE)*B10</f>
        <v>138</v>
      </c>
      <c r="I10" s="5"/>
      <c r="K10" s="5"/>
    </row>
    <row r="11" spans="1:12" x14ac:dyDescent="0.2">
      <c r="A11" s="2" t="s">
        <v>246</v>
      </c>
      <c r="B11" s="2" t="s">
        <v>247</v>
      </c>
      <c r="D11" s="2">
        <v>520</v>
      </c>
      <c r="F11" s="2" t="s">
        <v>248</v>
      </c>
      <c r="I11" s="5"/>
      <c r="K11" s="5"/>
    </row>
    <row r="12" spans="1:12" x14ac:dyDescent="0.2"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FFFF"/>
    <outlinePr summaryBelow="0" summaryRight="0"/>
  </sheetPr>
  <dimension ref="A1:L1000"/>
  <sheetViews>
    <sheetView workbookViewId="0">
      <selection activeCell="A2" sqref="A2:B10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124</v>
      </c>
      <c r="B2" s="2">
        <v>395</v>
      </c>
      <c r="C2" s="2" t="s">
        <v>9</v>
      </c>
      <c r="D2" s="2">
        <f>VLOOKUP(A2,'COSTOS MATERIA PRIMA'!A:D,4,FALSE)/VLOOKUP(A2,'COSTOS MATERIA PRIMA'!A:D,2,FALSE)*B2</f>
        <v>900.00000000000011</v>
      </c>
      <c r="F2" s="2">
        <v>11</v>
      </c>
      <c r="G2" s="2">
        <f>SUM(D:D)</f>
        <v>4549.8571428571431</v>
      </c>
      <c r="H2" s="2">
        <f>G2/F2</f>
        <v>413.62337662337666</v>
      </c>
      <c r="I2" s="5">
        <v>0.1</v>
      </c>
      <c r="J2" s="2">
        <f>H2*(1+I2)</f>
        <v>454.98571428571438</v>
      </c>
      <c r="K2" s="5">
        <v>0.6</v>
      </c>
      <c r="L2" s="2">
        <f>J2*(K2+1)</f>
        <v>727.97714285714301</v>
      </c>
    </row>
    <row r="3" spans="1:12" x14ac:dyDescent="0.2">
      <c r="A3" s="2" t="s">
        <v>122</v>
      </c>
      <c r="B3" s="2">
        <v>300</v>
      </c>
      <c r="C3" s="2" t="s">
        <v>9</v>
      </c>
      <c r="D3" s="2">
        <f>VLOOKUP(A3,'COSTOS MATERIA PRIMA'!A:D,4,FALSE)/VLOOKUP(A3,'COSTOS MATERIA PRIMA'!A:D,2,FALSE)*B3</f>
        <v>105</v>
      </c>
      <c r="I3" s="5"/>
      <c r="K3" s="5"/>
    </row>
    <row r="4" spans="1:12" x14ac:dyDescent="0.2">
      <c r="A4" s="2" t="s">
        <v>75</v>
      </c>
      <c r="B4" s="2">
        <v>280</v>
      </c>
      <c r="C4" s="2" t="s">
        <v>9</v>
      </c>
      <c r="D4" s="2">
        <f>VLOOKUP(A4,'COSTOS MATERIA PRIMA'!A:D,4,FALSE)/VLOOKUP(A4,'COSTOS MATERIA PRIMA'!A:D,2,FALSE)*B4</f>
        <v>760</v>
      </c>
      <c r="I4" s="5"/>
      <c r="K4" s="5"/>
    </row>
    <row r="5" spans="1:12" x14ac:dyDescent="0.2">
      <c r="A5" s="2" t="s">
        <v>24</v>
      </c>
      <c r="B5" s="2">
        <v>200</v>
      </c>
      <c r="C5" s="2" t="s">
        <v>9</v>
      </c>
      <c r="D5" s="2">
        <f>VLOOKUP(A5,'COSTOS MATERIA PRIMA'!A:D,4,FALSE)/VLOOKUP(A5,'COSTOS MATERIA PRIMA'!A:D,2,FALSE)*B5</f>
        <v>170</v>
      </c>
      <c r="I5" s="5"/>
      <c r="K5" s="2">
        <v>750</v>
      </c>
    </row>
    <row r="6" spans="1:12" x14ac:dyDescent="0.2">
      <c r="A6" s="2" t="s">
        <v>119</v>
      </c>
      <c r="B6" s="2">
        <v>6</v>
      </c>
      <c r="C6" s="2" t="s">
        <v>2</v>
      </c>
      <c r="D6" s="2">
        <f>VLOOKUP(A6,'COSTOS MATERIA PRIMA'!A:D,4,FALSE)/VLOOKUP(A6,'COSTOS MATERIA PRIMA'!A:D,2,FALSE)*B6</f>
        <v>510</v>
      </c>
      <c r="H6" s="2" t="s">
        <v>249</v>
      </c>
      <c r="I6" s="5"/>
      <c r="K6" s="5"/>
    </row>
    <row r="7" spans="1:12" x14ac:dyDescent="0.2">
      <c r="A7" s="2" t="s">
        <v>192</v>
      </c>
      <c r="B7" s="2">
        <v>4</v>
      </c>
      <c r="C7" s="2" t="s">
        <v>9</v>
      </c>
      <c r="D7" s="2">
        <f>VLOOKUP(A7,'COSTOS MATERIA PRIMA'!A:D,4,FALSE)/VLOOKUP(A7,'COSTOS MATERIA PRIMA'!A:D,2,FALSE)*B7</f>
        <v>2</v>
      </c>
      <c r="I7" s="5"/>
      <c r="K7" s="5"/>
    </row>
    <row r="8" spans="1:12" x14ac:dyDescent="0.2">
      <c r="A8" s="2" t="s">
        <v>114</v>
      </c>
      <c r="B8" s="2">
        <v>200</v>
      </c>
      <c r="C8" s="2" t="s">
        <v>9</v>
      </c>
      <c r="D8" s="2">
        <f>VLOOKUP(A8,'COSTOS MATERIA PRIMA'!A:D,4,FALSE)/VLOOKUP(A8,'COSTOS MATERIA PRIMA'!A:D,2,FALSE)*B8</f>
        <v>80</v>
      </c>
      <c r="I8" s="5"/>
      <c r="K8" s="5"/>
    </row>
    <row r="9" spans="1:12" x14ac:dyDescent="0.2">
      <c r="A9" s="2" t="s">
        <v>75</v>
      </c>
      <c r="B9" s="2">
        <v>200</v>
      </c>
      <c r="C9" s="2" t="s">
        <v>9</v>
      </c>
      <c r="D9" s="2">
        <f>VLOOKUP(A9,'COSTOS MATERIA PRIMA'!A:D,4,FALSE)/VLOOKUP(A9,'COSTOS MATERIA PRIMA'!A:D,2,FALSE)*B9</f>
        <v>542.85714285714289</v>
      </c>
      <c r="G9" s="7">
        <v>45201</v>
      </c>
      <c r="I9" s="5"/>
      <c r="K9" s="5"/>
    </row>
    <row r="10" spans="1:12" x14ac:dyDescent="0.2">
      <c r="A10" s="2" t="s">
        <v>57</v>
      </c>
      <c r="B10" s="2">
        <v>10</v>
      </c>
      <c r="C10" s="2" t="s">
        <v>9</v>
      </c>
      <c r="D10" s="2">
        <f>VLOOKUP(A10,'COSTOS MATERIA PRIMA'!A:D,4,FALSE)/VLOOKUP(A10,'COSTOS MATERIA PRIMA'!A:D,2,FALSE)*B10</f>
        <v>50</v>
      </c>
      <c r="I10" s="5"/>
      <c r="K10" s="5"/>
    </row>
    <row r="11" spans="1:12" x14ac:dyDescent="0.2">
      <c r="A11" s="2" t="s">
        <v>246</v>
      </c>
      <c r="B11" s="2" t="s">
        <v>250</v>
      </c>
      <c r="D11" s="2">
        <v>550</v>
      </c>
      <c r="F11" s="2" t="s">
        <v>248</v>
      </c>
      <c r="I11" s="5"/>
      <c r="K11" s="5"/>
    </row>
    <row r="12" spans="1:12" x14ac:dyDescent="0.2">
      <c r="A12" s="2" t="s">
        <v>251</v>
      </c>
      <c r="B12" s="2" t="s">
        <v>252</v>
      </c>
      <c r="D12" s="2">
        <v>330</v>
      </c>
      <c r="F12" s="2" t="s">
        <v>253</v>
      </c>
      <c r="I12" s="5"/>
      <c r="K12" s="5"/>
    </row>
    <row r="13" spans="1:12" x14ac:dyDescent="0.2">
      <c r="A13" s="2" t="s">
        <v>254</v>
      </c>
      <c r="B13" s="2" t="s">
        <v>250</v>
      </c>
      <c r="D13" s="2">
        <v>550</v>
      </c>
      <c r="F13" s="2" t="s">
        <v>253</v>
      </c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FFFF"/>
    <outlinePr summaryBelow="0" summaryRight="0"/>
  </sheetPr>
  <dimension ref="A1:L1000"/>
  <sheetViews>
    <sheetView workbookViewId="0">
      <selection activeCell="A2" sqref="A2:B9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119</v>
      </c>
      <c r="B2" s="2">
        <v>9</v>
      </c>
      <c r="C2" s="2" t="s">
        <v>255</v>
      </c>
      <c r="D2" s="2">
        <f>VLOOKUP(A2,'COSTOS MATERIA PRIMA'!A:D,4,FALSE)/VLOOKUP(A2,'COSTOS MATERIA PRIMA'!A:D,2,FALSE)*B2</f>
        <v>765</v>
      </c>
      <c r="F2" s="2">
        <v>16</v>
      </c>
      <c r="G2" s="2">
        <f>SUM(D:D)</f>
        <v>3077.64</v>
      </c>
      <c r="H2" s="2">
        <f>G2/F2</f>
        <v>192.35249999999999</v>
      </c>
      <c r="I2" s="5">
        <v>0.1</v>
      </c>
      <c r="J2" s="2">
        <f>H2*(1+I2)</f>
        <v>211.58775</v>
      </c>
      <c r="K2" s="5">
        <v>0.6</v>
      </c>
      <c r="L2" s="2">
        <f>J2*(K2+1)</f>
        <v>338.54040000000003</v>
      </c>
    </row>
    <row r="3" spans="1:12" x14ac:dyDescent="0.2">
      <c r="A3" s="2" t="s">
        <v>24</v>
      </c>
      <c r="B3" s="2">
        <v>260</v>
      </c>
      <c r="C3" s="2" t="s">
        <v>9</v>
      </c>
      <c r="D3" s="2">
        <f>VLOOKUP(A3,'COSTOS MATERIA PRIMA'!A:D,4,FALSE)/VLOOKUP(A3,'COSTOS MATERIA PRIMA'!A:D,2,FALSE)*B3</f>
        <v>221</v>
      </c>
      <c r="I3" s="5"/>
      <c r="K3" s="5"/>
    </row>
    <row r="4" spans="1:12" x14ac:dyDescent="0.2">
      <c r="A4" s="2" t="s">
        <v>114</v>
      </c>
      <c r="B4" s="2">
        <v>60</v>
      </c>
      <c r="C4" s="2" t="s">
        <v>9</v>
      </c>
      <c r="D4" s="2">
        <f>VLOOKUP(A4,'COSTOS MATERIA PRIMA'!A:D,4,FALSE)/VLOOKUP(A4,'COSTOS MATERIA PRIMA'!A:D,2,FALSE)*B4</f>
        <v>24</v>
      </c>
      <c r="I4" s="5"/>
      <c r="K4" s="5"/>
      <c r="L4" s="2">
        <v>350</v>
      </c>
    </row>
    <row r="5" spans="1:12" x14ac:dyDescent="0.2">
      <c r="A5" s="2" t="s">
        <v>149</v>
      </c>
      <c r="B5" s="2">
        <v>10</v>
      </c>
      <c r="C5" s="2" t="s">
        <v>9</v>
      </c>
      <c r="D5" s="2">
        <f>VLOOKUP(A5,'COSTOS MATERIA PRIMA'!A:D,4,FALSE)/VLOOKUP(A5,'COSTOS MATERIA PRIMA'!A:D,2,FALSE)*B5</f>
        <v>22.44</v>
      </c>
      <c r="I5" s="5"/>
    </row>
    <row r="6" spans="1:12" x14ac:dyDescent="0.2">
      <c r="A6" s="2" t="s">
        <v>152</v>
      </c>
      <c r="B6" s="2">
        <v>750</v>
      </c>
      <c r="C6" s="2" t="s">
        <v>9</v>
      </c>
      <c r="D6" s="2">
        <f>VLOOKUP(A6,'COSTOS MATERIA PRIMA'!A:D,4,FALSE)/VLOOKUP(A6,'COSTOS MATERIA PRIMA'!A:D,2,FALSE)*B6</f>
        <v>450</v>
      </c>
      <c r="G6" s="2" t="s">
        <v>256</v>
      </c>
      <c r="I6" s="5"/>
      <c r="K6" s="5"/>
    </row>
    <row r="7" spans="1:12" x14ac:dyDescent="0.2">
      <c r="A7" s="2" t="s">
        <v>137</v>
      </c>
      <c r="B7" s="2">
        <v>240</v>
      </c>
      <c r="C7" s="2" t="s">
        <v>9</v>
      </c>
      <c r="D7" s="2">
        <f>VLOOKUP(A7,'COSTOS MATERIA PRIMA'!A:D,4,FALSE)/VLOOKUP(A7,'COSTOS MATERIA PRIMA'!A:D,2,FALSE)*B7</f>
        <v>924</v>
      </c>
      <c r="I7" s="5"/>
      <c r="K7" s="5"/>
    </row>
    <row r="8" spans="1:12" x14ac:dyDescent="0.2">
      <c r="A8" s="2" t="s">
        <v>104</v>
      </c>
      <c r="B8" s="2">
        <v>20</v>
      </c>
      <c r="C8" s="2" t="s">
        <v>9</v>
      </c>
      <c r="D8" s="2">
        <f>VLOOKUP(A8,'COSTOS MATERIA PRIMA'!A:D,4,FALSE)/VLOOKUP(A8,'COSTOS MATERIA PRIMA'!A:D,2,FALSE)*B8</f>
        <v>108</v>
      </c>
      <c r="I8" s="5"/>
      <c r="K8" s="5"/>
    </row>
    <row r="9" spans="1:12" x14ac:dyDescent="0.2">
      <c r="A9" s="2" t="s">
        <v>257</v>
      </c>
      <c r="B9" s="2">
        <v>1</v>
      </c>
      <c r="C9" s="2" t="s">
        <v>258</v>
      </c>
      <c r="D9" s="2">
        <f>VLOOKUP(A9,'COSTOS MATERIA PRIMA'!A:D,4,FALSE)/VLOOKUP(A9,'COSTOS MATERIA PRIMA'!A:D,2,FALSE)*B9</f>
        <v>163.19999999999999</v>
      </c>
      <c r="G9" s="6">
        <v>45201</v>
      </c>
      <c r="I9" s="5"/>
      <c r="K9" s="5"/>
    </row>
    <row r="10" spans="1:12" x14ac:dyDescent="0.2">
      <c r="A10" s="2" t="s">
        <v>246</v>
      </c>
      <c r="B10" s="2" t="s">
        <v>259</v>
      </c>
      <c r="D10" s="2">
        <v>400</v>
      </c>
      <c r="F10" s="2" t="s">
        <v>248</v>
      </c>
      <c r="I10" s="5"/>
      <c r="K10" s="5"/>
    </row>
    <row r="11" spans="1:12" x14ac:dyDescent="0.2">
      <c r="I11" s="5"/>
      <c r="K11" s="5"/>
    </row>
    <row r="12" spans="1:12" x14ac:dyDescent="0.2"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FF"/>
    <outlinePr summaryBelow="0" summaryRight="0"/>
  </sheetPr>
  <dimension ref="A1:L1000"/>
  <sheetViews>
    <sheetView workbookViewId="0">
      <selection activeCell="A2" sqref="A2:B5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260</v>
      </c>
      <c r="B2" s="2">
        <v>100</v>
      </c>
      <c r="C2" s="2" t="s">
        <v>46</v>
      </c>
      <c r="D2" s="2">
        <f>VLOOKUP(A2,'COSTOS MATERIA PRIMA'!A:D,4,FALSE)/VLOOKUP(A2,'COSTOS MATERIA PRIMA'!A:D,2,FALSE)*B2</f>
        <v>1200</v>
      </c>
      <c r="F2" s="2">
        <v>1</v>
      </c>
      <c r="G2" s="2">
        <f>SUM(D:D)</f>
        <v>2434.2035864978902</v>
      </c>
      <c r="H2" s="2">
        <f>G2/F2</f>
        <v>2434.2035864978902</v>
      </c>
      <c r="I2" s="5">
        <v>0.1</v>
      </c>
      <c r="J2" s="2">
        <f>H2*(1+I2)</f>
        <v>2677.6239451476795</v>
      </c>
      <c r="K2" s="5">
        <v>0</v>
      </c>
      <c r="L2" s="2">
        <f>J2*(K2+1)</f>
        <v>2677.6239451476795</v>
      </c>
    </row>
    <row r="3" spans="1:12" x14ac:dyDescent="0.2">
      <c r="A3" s="2" t="s">
        <v>261</v>
      </c>
      <c r="B3" s="2">
        <v>125</v>
      </c>
      <c r="C3" s="2" t="s">
        <v>9</v>
      </c>
      <c r="D3" s="2">
        <f>VLOOKUP(A3,'COSTOS MATERIA PRIMA'!A:D,4,FALSE)/VLOOKUP(A3,'COSTOS MATERIA PRIMA'!A:D,2,FALSE)*B3</f>
        <v>581.25</v>
      </c>
      <c r="I3" s="5"/>
      <c r="K3" s="5"/>
    </row>
    <row r="4" spans="1:12" x14ac:dyDescent="0.2">
      <c r="A4" s="2" t="s">
        <v>262</v>
      </c>
      <c r="B4" s="2">
        <v>250</v>
      </c>
      <c r="C4" s="2" t="s">
        <v>9</v>
      </c>
      <c r="D4" s="2">
        <f>VLOOKUP(A4,'COSTOS MATERIA PRIMA'!A:D,4,FALSE)/VLOOKUP(A4,'COSTOS MATERIA PRIMA'!A:D,2,FALSE)*B4</f>
        <v>569.62025316455697</v>
      </c>
      <c r="I4" s="5"/>
      <c r="K4" s="5"/>
      <c r="L4" s="2">
        <v>330</v>
      </c>
    </row>
    <row r="5" spans="1:12" x14ac:dyDescent="0.2">
      <c r="A5" s="2" t="s">
        <v>263</v>
      </c>
      <c r="B5" s="2">
        <v>10</v>
      </c>
      <c r="C5" s="2" t="s">
        <v>9</v>
      </c>
      <c r="D5" s="2">
        <f>VLOOKUP(A5,'COSTOS MATERIA PRIMA'!A:D,4,FALSE)/VLOOKUP(A5,'COSTOS MATERIA PRIMA'!A:D,2,FALSE)*B5</f>
        <v>83.333333333333343</v>
      </c>
      <c r="I5" s="5"/>
    </row>
    <row r="6" spans="1:12" x14ac:dyDescent="0.2">
      <c r="I6" s="5"/>
      <c r="K6" s="5"/>
    </row>
    <row r="7" spans="1:12" x14ac:dyDescent="0.2">
      <c r="I7" s="5"/>
      <c r="K7" s="5"/>
    </row>
    <row r="8" spans="1:12" x14ac:dyDescent="0.2">
      <c r="I8" s="5"/>
      <c r="K8" s="5"/>
    </row>
    <row r="9" spans="1:12" x14ac:dyDescent="0.2">
      <c r="G9" s="2" t="s">
        <v>264</v>
      </c>
      <c r="I9" s="5"/>
      <c r="K9" s="5"/>
    </row>
    <row r="10" spans="1:12" x14ac:dyDescent="0.2">
      <c r="I10" s="5"/>
      <c r="K10" s="5"/>
    </row>
    <row r="11" spans="1:12" x14ac:dyDescent="0.2">
      <c r="I11" s="5"/>
      <c r="K11" s="5"/>
    </row>
    <row r="12" spans="1:12" x14ac:dyDescent="0.2"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FFFF"/>
    <outlinePr summaryBelow="0" summaryRight="0"/>
  </sheetPr>
  <dimension ref="A1:L1000"/>
  <sheetViews>
    <sheetView workbookViewId="0">
      <selection activeCell="A2" sqref="A2:B8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201</v>
      </c>
      <c r="B2" s="2">
        <v>1.5</v>
      </c>
      <c r="C2" s="2" t="s">
        <v>255</v>
      </c>
      <c r="D2" s="2">
        <f>VLOOKUP(A2,'COSTOS MATERIA PRIMA'!A:D,4,FALSE)/VLOOKUP(A2,'COSTOS MATERIA PRIMA'!A:D,2,FALSE)*B2</f>
        <v>268.38</v>
      </c>
      <c r="F2" s="2">
        <v>8</v>
      </c>
      <c r="G2" s="2">
        <f>SUM(D:D)</f>
        <v>3937.08</v>
      </c>
      <c r="H2" s="2">
        <f>G2/F2</f>
        <v>492.13499999999999</v>
      </c>
      <c r="I2" s="5">
        <v>0.1</v>
      </c>
      <c r="J2" s="2">
        <f>H2*(1+I2)</f>
        <v>541.34850000000006</v>
      </c>
      <c r="K2" s="5">
        <v>0.8</v>
      </c>
      <c r="L2" s="2">
        <f>J2*(K2+1)</f>
        <v>974.42730000000017</v>
      </c>
    </row>
    <row r="3" spans="1:12" x14ac:dyDescent="0.2">
      <c r="A3" s="2" t="s">
        <v>128</v>
      </c>
      <c r="B3" s="2">
        <v>250</v>
      </c>
      <c r="C3" s="2" t="s">
        <v>9</v>
      </c>
      <c r="D3" s="2">
        <f>VLOOKUP(A3,'COSTOS MATERIA PRIMA'!A:D,4,FALSE)/VLOOKUP(A3,'COSTOS MATERIA PRIMA'!A:D,2,FALSE)*B3</f>
        <v>125</v>
      </c>
      <c r="I3" s="5"/>
      <c r="K3" s="5"/>
    </row>
    <row r="4" spans="1:12" x14ac:dyDescent="0.2">
      <c r="A4" s="2" t="s">
        <v>24</v>
      </c>
      <c r="B4" s="2">
        <v>120</v>
      </c>
      <c r="C4" s="2" t="s">
        <v>9</v>
      </c>
      <c r="D4" s="2">
        <f>VLOOKUP(A4,'COSTOS MATERIA PRIMA'!A:D,4,FALSE)/VLOOKUP(A4,'COSTOS MATERIA PRIMA'!A:D,2,FALSE)*B4</f>
        <v>102</v>
      </c>
      <c r="F4" s="2" t="s">
        <v>265</v>
      </c>
      <c r="I4" s="5"/>
      <c r="K4" s="5"/>
      <c r="L4" s="2">
        <v>1000</v>
      </c>
    </row>
    <row r="5" spans="1:12" x14ac:dyDescent="0.2">
      <c r="A5" s="2" t="s">
        <v>119</v>
      </c>
      <c r="B5" s="2">
        <v>4</v>
      </c>
      <c r="C5" s="2" t="s">
        <v>9</v>
      </c>
      <c r="D5" s="2">
        <f>VLOOKUP(A5,'COSTOS MATERIA PRIMA'!A:D,4,FALSE)/VLOOKUP(A5,'COSTOS MATERIA PRIMA'!A:D,2,FALSE)*B5</f>
        <v>340</v>
      </c>
      <c r="I5" s="5"/>
    </row>
    <row r="6" spans="1:12" x14ac:dyDescent="0.2">
      <c r="A6" s="2" t="s">
        <v>104</v>
      </c>
      <c r="B6" s="2">
        <v>7</v>
      </c>
      <c r="C6" s="2" t="s">
        <v>9</v>
      </c>
      <c r="D6" s="2">
        <f>VLOOKUP(A6,'COSTOS MATERIA PRIMA'!A:D,4,FALSE)/VLOOKUP(A6,'COSTOS MATERIA PRIMA'!A:D,2,FALSE)*B6</f>
        <v>37.800000000000004</v>
      </c>
      <c r="G6" s="2" t="s">
        <v>266</v>
      </c>
      <c r="I6" s="5"/>
      <c r="K6" s="5"/>
    </row>
    <row r="7" spans="1:12" x14ac:dyDescent="0.2">
      <c r="A7" s="2" t="s">
        <v>137</v>
      </c>
      <c r="B7" s="2">
        <v>150</v>
      </c>
      <c r="C7" s="2" t="s">
        <v>9</v>
      </c>
      <c r="D7" s="2">
        <f>VLOOKUP(A7,'COSTOS MATERIA PRIMA'!A:D,4,FALSE)/VLOOKUP(A7,'COSTOS MATERIA PRIMA'!A:D,2,FALSE)*B7</f>
        <v>577.5</v>
      </c>
      <c r="I7" s="5"/>
      <c r="K7" s="5"/>
    </row>
    <row r="8" spans="1:12" x14ac:dyDescent="0.2">
      <c r="A8" s="2" t="s">
        <v>145</v>
      </c>
      <c r="B8" s="2">
        <v>2</v>
      </c>
      <c r="C8" s="2" t="s">
        <v>267</v>
      </c>
      <c r="D8" s="2">
        <f>VLOOKUP(A8,'COSTOS MATERIA PRIMA'!A:D,4,FALSE)/VLOOKUP(A8,'COSTOS MATERIA PRIMA'!A:D,2,FALSE)*B8</f>
        <v>326.39999999999998</v>
      </c>
      <c r="I8" s="5"/>
      <c r="K8" s="5"/>
    </row>
    <row r="9" spans="1:12" x14ac:dyDescent="0.2">
      <c r="A9" s="2" t="s">
        <v>268</v>
      </c>
      <c r="B9" s="2" t="s">
        <v>269</v>
      </c>
      <c r="C9" s="2">
        <v>160</v>
      </c>
      <c r="D9" s="2">
        <v>160</v>
      </c>
      <c r="F9" s="2" t="s">
        <v>253</v>
      </c>
      <c r="G9" s="6">
        <v>45201</v>
      </c>
      <c r="I9" s="5"/>
      <c r="K9" s="5"/>
    </row>
    <row r="10" spans="1:12" x14ac:dyDescent="0.2">
      <c r="A10" s="2" t="s">
        <v>254</v>
      </c>
      <c r="B10" s="2" t="s">
        <v>270</v>
      </c>
      <c r="D10" s="2">
        <v>2000</v>
      </c>
      <c r="F10" s="2" t="s">
        <v>248</v>
      </c>
      <c r="I10" s="5"/>
      <c r="K10" s="5"/>
    </row>
    <row r="11" spans="1:12" x14ac:dyDescent="0.2">
      <c r="I11" s="5"/>
      <c r="K11" s="5"/>
    </row>
    <row r="12" spans="1:12" x14ac:dyDescent="0.2"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FFFF"/>
    <outlinePr summaryBelow="0" summaryRight="0"/>
  </sheetPr>
  <dimension ref="A1:L1001"/>
  <sheetViews>
    <sheetView workbookViewId="0">
      <selection activeCell="A2" sqref="A2:B12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201</v>
      </c>
      <c r="B2" s="2">
        <v>1.5</v>
      </c>
      <c r="C2" s="2" t="s">
        <v>255</v>
      </c>
      <c r="D2" s="2">
        <f>VLOOKUP(A2,'COSTOS MATERIA PRIMA'!A:D,4,FALSE)/VLOOKUP(A2,'COSTOS MATERIA PRIMA'!A:D,2,FALSE)*B2</f>
        <v>268.38</v>
      </c>
      <c r="F2" s="2">
        <v>8</v>
      </c>
      <c r="G2" s="2">
        <f>SUM(D:D)</f>
        <v>5077.4585714285713</v>
      </c>
      <c r="H2" s="2">
        <f>G2/F2</f>
        <v>634.68232142857141</v>
      </c>
      <c r="I2" s="5">
        <v>0.1</v>
      </c>
      <c r="J2" s="2">
        <f>H2*(1+I2)</f>
        <v>698.15055357142865</v>
      </c>
      <c r="K2" s="5">
        <v>0.8</v>
      </c>
      <c r="L2" s="2">
        <f>J2*(K2+1)</f>
        <v>1256.6709964285717</v>
      </c>
    </row>
    <row r="3" spans="1:12" x14ac:dyDescent="0.2">
      <c r="A3" s="2" t="s">
        <v>119</v>
      </c>
      <c r="B3" s="2">
        <v>3</v>
      </c>
      <c r="C3" s="2" t="s">
        <v>271</v>
      </c>
      <c r="D3" s="2">
        <f>VLOOKUP(A3,'COSTOS MATERIA PRIMA'!A:D,4,FALSE)/VLOOKUP(A3,'COSTOS MATERIA PRIMA'!A:D,2,FALSE)*B3</f>
        <v>255</v>
      </c>
      <c r="I3" s="5"/>
      <c r="K3" s="5"/>
    </row>
    <row r="4" spans="1:12" x14ac:dyDescent="0.2">
      <c r="A4" s="2" t="s">
        <v>24</v>
      </c>
      <c r="B4" s="2">
        <v>100</v>
      </c>
      <c r="C4" s="2" t="s">
        <v>9</v>
      </c>
      <c r="D4" s="2">
        <f>VLOOKUP(A4,'COSTOS MATERIA PRIMA'!A:D,4,FALSE)/VLOOKUP(A4,'COSTOS MATERIA PRIMA'!A:D,2,FALSE)*B4</f>
        <v>85</v>
      </c>
      <c r="F4" s="2" t="s">
        <v>265</v>
      </c>
      <c r="I4" s="5"/>
      <c r="K4" s="5"/>
      <c r="L4" s="2">
        <v>1300</v>
      </c>
    </row>
    <row r="5" spans="1:12" x14ac:dyDescent="0.2">
      <c r="A5" s="2" t="s">
        <v>128</v>
      </c>
      <c r="B5" s="2">
        <v>250</v>
      </c>
      <c r="C5" s="2" t="s">
        <v>9</v>
      </c>
      <c r="D5" s="2">
        <f>VLOOKUP(A5,'COSTOS MATERIA PRIMA'!A:D,4,FALSE)/VLOOKUP(A5,'COSTOS MATERIA PRIMA'!A:D,2,FALSE)*B5</f>
        <v>125</v>
      </c>
      <c r="I5" s="5"/>
    </row>
    <row r="6" spans="1:12" x14ac:dyDescent="0.2">
      <c r="A6" s="2" t="s">
        <v>137</v>
      </c>
      <c r="B6" s="2">
        <v>120</v>
      </c>
      <c r="C6" s="2" t="s">
        <v>9</v>
      </c>
      <c r="D6" s="2">
        <f>VLOOKUP(A6,'COSTOS MATERIA PRIMA'!A:D,4,FALSE)/VLOOKUP(A6,'COSTOS MATERIA PRIMA'!A:D,2,FALSE)*B6</f>
        <v>462</v>
      </c>
      <c r="G6" s="2" t="s">
        <v>266</v>
      </c>
      <c r="I6" s="5"/>
      <c r="K6" s="5"/>
    </row>
    <row r="7" spans="1:12" x14ac:dyDescent="0.2">
      <c r="A7" s="2" t="s">
        <v>104</v>
      </c>
      <c r="B7" s="2">
        <v>12</v>
      </c>
      <c r="C7" s="2" t="s">
        <v>9</v>
      </c>
      <c r="D7" s="2">
        <f>VLOOKUP(A7,'COSTOS MATERIA PRIMA'!A:D,4,FALSE)/VLOOKUP(A7,'COSTOS MATERIA PRIMA'!A:D,2,FALSE)*B7</f>
        <v>64.800000000000011</v>
      </c>
      <c r="I7" s="5"/>
      <c r="K7" s="5"/>
    </row>
    <row r="8" spans="1:12" x14ac:dyDescent="0.2">
      <c r="A8" s="2" t="s">
        <v>145</v>
      </c>
      <c r="B8" s="2">
        <v>2</v>
      </c>
      <c r="C8" s="2" t="s">
        <v>267</v>
      </c>
      <c r="D8" s="2">
        <f>VLOOKUP(A8,'COSTOS MATERIA PRIMA'!A:D,4,FALSE)/VLOOKUP(A8,'COSTOS MATERIA PRIMA'!A:D,2,FALSE)*B8</f>
        <v>326.39999999999998</v>
      </c>
      <c r="I8" s="5"/>
      <c r="K8" s="5"/>
    </row>
    <row r="9" spans="1:12" x14ac:dyDescent="0.2">
      <c r="A9" s="2" t="s">
        <v>8</v>
      </c>
      <c r="B9" s="2">
        <v>130</v>
      </c>
      <c r="C9" s="2" t="s">
        <v>9</v>
      </c>
      <c r="D9" s="2">
        <f>VLOOKUP(A9,'COSTOS MATERIA PRIMA'!A:D,4,FALSE)/VLOOKUP(A9,'COSTOS MATERIA PRIMA'!A:D,2,FALSE)*B9</f>
        <v>604.5</v>
      </c>
      <c r="G9" s="6">
        <v>45201</v>
      </c>
      <c r="I9" s="5"/>
      <c r="K9" s="5"/>
    </row>
    <row r="10" spans="1:12" x14ac:dyDescent="0.2">
      <c r="A10" s="2" t="s">
        <v>137</v>
      </c>
      <c r="B10" s="2">
        <v>55</v>
      </c>
      <c r="C10" s="2" t="s">
        <v>9</v>
      </c>
      <c r="D10" s="2">
        <f>VLOOKUP(A10,'COSTOS MATERIA PRIMA'!A:D,4,FALSE)/VLOOKUP(A10,'COSTOS MATERIA PRIMA'!A:D,2,FALSE)*B10</f>
        <v>211.75</v>
      </c>
      <c r="I10" s="5"/>
      <c r="K10" s="5"/>
    </row>
    <row r="11" spans="1:12" x14ac:dyDescent="0.2">
      <c r="A11" s="2" t="s">
        <v>75</v>
      </c>
      <c r="B11" s="2">
        <v>100</v>
      </c>
      <c r="C11" s="2" t="s">
        <v>9</v>
      </c>
      <c r="D11" s="2">
        <f>VLOOKUP(A11,'COSTOS MATERIA PRIMA'!A:D,4,FALSE)/VLOOKUP(A11,'COSTOS MATERIA PRIMA'!A:D,2,FALSE)*B11</f>
        <v>271.42857142857144</v>
      </c>
      <c r="I11" s="5"/>
      <c r="K11" s="5"/>
    </row>
    <row r="12" spans="1:12" x14ac:dyDescent="0.2">
      <c r="A12" s="2" t="s">
        <v>145</v>
      </c>
      <c r="B12" s="2">
        <v>1</v>
      </c>
      <c r="C12" s="2" t="s">
        <v>272</v>
      </c>
      <c r="D12" s="2">
        <f>VLOOKUP(A12,'COSTOS MATERIA PRIMA'!A:D,4,FALSE)/VLOOKUP(A12,'COSTOS MATERIA PRIMA'!A:D,2,FALSE)*B12</f>
        <v>163.19999999999999</v>
      </c>
      <c r="F12" s="2"/>
      <c r="I12" s="5"/>
      <c r="K12" s="5"/>
    </row>
    <row r="13" spans="1:12" x14ac:dyDescent="0.2">
      <c r="A13" s="2" t="s">
        <v>273</v>
      </c>
      <c r="B13" s="2" t="s">
        <v>274</v>
      </c>
      <c r="D13" s="2">
        <v>240</v>
      </c>
      <c r="F13" s="2" t="s">
        <v>253</v>
      </c>
      <c r="I13" s="5"/>
      <c r="K13" s="5"/>
    </row>
    <row r="14" spans="1:12" x14ac:dyDescent="0.2">
      <c r="A14" s="2" t="s">
        <v>254</v>
      </c>
      <c r="B14" s="2" t="s">
        <v>270</v>
      </c>
      <c r="D14" s="2">
        <v>2000</v>
      </c>
      <c r="F14" s="2" t="s">
        <v>253</v>
      </c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  <row r="1001" spans="9:11" x14ac:dyDescent="0.2">
      <c r="I1001" s="5"/>
      <c r="K1001" s="5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0000"/>
    <outlinePr summaryBelow="0" summaryRight="0"/>
  </sheetPr>
  <dimension ref="A1:L1000"/>
  <sheetViews>
    <sheetView workbookViewId="0">
      <selection activeCell="A2" sqref="A2:B6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101</v>
      </c>
      <c r="B2" s="2">
        <v>90</v>
      </c>
      <c r="C2" s="2" t="s">
        <v>9</v>
      </c>
      <c r="D2" s="2">
        <f>VLOOKUP(A2,'COSTOS MATERIA PRIMA'!A:D,4,FALSE)/VLOOKUP(A2,'COSTOS MATERIA PRIMA'!A:D,2,FALSE)*B2</f>
        <v>180</v>
      </c>
      <c r="F2" s="2">
        <v>4</v>
      </c>
      <c r="G2" s="2">
        <f>SUM(D:D)</f>
        <v>1232</v>
      </c>
      <c r="H2" s="2">
        <f>G2/F2</f>
        <v>308</v>
      </c>
      <c r="I2" s="5">
        <v>0.1</v>
      </c>
      <c r="J2" s="2">
        <f>H2*(1+I2)</f>
        <v>338.8</v>
      </c>
      <c r="K2" s="5">
        <v>0.5</v>
      </c>
      <c r="L2" s="2">
        <f>J2*(K2+1)</f>
        <v>508.20000000000005</v>
      </c>
    </row>
    <row r="3" spans="1:12" x14ac:dyDescent="0.2">
      <c r="A3" s="2" t="s">
        <v>31</v>
      </c>
      <c r="B3" s="2">
        <v>120</v>
      </c>
      <c r="C3" s="2" t="s">
        <v>9</v>
      </c>
      <c r="D3" s="2">
        <f>VLOOKUP(A3,'COSTOS MATERIA PRIMA'!A:D,4,FALSE)/VLOOKUP(A3,'COSTOS MATERIA PRIMA'!A:D,2,FALSE)*B3</f>
        <v>180</v>
      </c>
      <c r="I3" s="5"/>
      <c r="K3" s="5"/>
    </row>
    <row r="4" spans="1:12" x14ac:dyDescent="0.2">
      <c r="A4" s="2" t="s">
        <v>121</v>
      </c>
      <c r="B4" s="2">
        <v>110</v>
      </c>
      <c r="C4" s="2" t="s">
        <v>9</v>
      </c>
      <c r="D4" s="2">
        <f>VLOOKUP(A4,'COSTOS MATERIA PRIMA'!A:D,4,FALSE)/VLOOKUP(A4,'COSTOS MATERIA PRIMA'!A:D,2,FALSE)*B4</f>
        <v>220</v>
      </c>
      <c r="I4" s="5"/>
      <c r="K4" s="5"/>
    </row>
    <row r="5" spans="1:12" x14ac:dyDescent="0.2">
      <c r="A5" s="2" t="s">
        <v>138</v>
      </c>
      <c r="B5" s="2">
        <v>120</v>
      </c>
      <c r="C5" s="2" t="s">
        <v>9</v>
      </c>
      <c r="D5" s="2">
        <f>VLOOKUP(A5,'COSTOS MATERIA PRIMA'!A:D,4,FALSE)/VLOOKUP(A5,'COSTOS MATERIA PRIMA'!A:D,2,FALSE)*B5</f>
        <v>120</v>
      </c>
      <c r="G5" s="2" t="s">
        <v>275</v>
      </c>
      <c r="H5" s="2" t="s">
        <v>276</v>
      </c>
      <c r="I5" s="5"/>
      <c r="K5" s="2">
        <v>550</v>
      </c>
    </row>
    <row r="6" spans="1:12" x14ac:dyDescent="0.2">
      <c r="A6" s="2" t="s">
        <v>152</v>
      </c>
      <c r="B6" s="2">
        <v>120</v>
      </c>
      <c r="C6" s="2" t="s">
        <v>9</v>
      </c>
      <c r="D6" s="2">
        <f>VLOOKUP(A6,'COSTOS MATERIA PRIMA'!A:D,4,FALSE)/VLOOKUP(A6,'COSTOS MATERIA PRIMA'!A:D,2,FALSE)*B6</f>
        <v>72</v>
      </c>
      <c r="I6" s="5"/>
      <c r="K6" s="5"/>
    </row>
    <row r="7" spans="1:12" x14ac:dyDescent="0.2">
      <c r="A7" s="2" t="s">
        <v>251</v>
      </c>
      <c r="B7" s="2">
        <v>4</v>
      </c>
      <c r="C7" s="2" t="s">
        <v>277</v>
      </c>
      <c r="D7" s="2">
        <v>100</v>
      </c>
      <c r="F7" s="2" t="s">
        <v>253</v>
      </c>
      <c r="I7" s="5"/>
      <c r="K7" s="5"/>
    </row>
    <row r="8" spans="1:12" x14ac:dyDescent="0.2">
      <c r="A8" s="2" t="s">
        <v>278</v>
      </c>
      <c r="B8" s="2" t="s">
        <v>279</v>
      </c>
      <c r="D8" s="2">
        <v>160</v>
      </c>
      <c r="F8" s="2" t="s">
        <v>253</v>
      </c>
      <c r="I8" s="5"/>
      <c r="K8" s="5"/>
    </row>
    <row r="9" spans="1:12" x14ac:dyDescent="0.2">
      <c r="A9" s="2" t="s">
        <v>254</v>
      </c>
      <c r="B9" s="2" t="s">
        <v>280</v>
      </c>
      <c r="D9" s="2">
        <v>200</v>
      </c>
      <c r="F9" s="2" t="s">
        <v>253</v>
      </c>
      <c r="G9" s="6">
        <v>45201</v>
      </c>
      <c r="I9" s="5"/>
      <c r="K9" s="5"/>
    </row>
    <row r="10" spans="1:12" x14ac:dyDescent="0.2">
      <c r="I10" s="5"/>
      <c r="K10" s="5"/>
    </row>
    <row r="11" spans="1:12" x14ac:dyDescent="0.2">
      <c r="I11" s="5"/>
      <c r="K11" s="5"/>
    </row>
    <row r="12" spans="1:12" x14ac:dyDescent="0.2"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  <outlinePr summaryBelow="0" summaryRight="0"/>
  </sheetPr>
  <dimension ref="A1:L1000"/>
  <sheetViews>
    <sheetView workbookViewId="0">
      <selection activeCell="A2" sqref="A2:B11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124</v>
      </c>
      <c r="B2" s="2">
        <v>395</v>
      </c>
      <c r="C2" s="2" t="s">
        <v>9</v>
      </c>
      <c r="D2" s="2">
        <f>VLOOKUP(A2,'COSTOS MATERIA PRIMA'!A:D,4,FALSE)/VLOOKUP(A2,'COSTOS MATERIA PRIMA'!A:D,2,FALSE)*B2</f>
        <v>900.00000000000011</v>
      </c>
      <c r="F2" s="2">
        <v>20</v>
      </c>
      <c r="G2" s="2">
        <f>SUM(D:D)</f>
        <v>5179.8571428571431</v>
      </c>
      <c r="H2" s="2">
        <f>G2/F2</f>
        <v>258.99285714285713</v>
      </c>
      <c r="I2" s="5">
        <v>0.1</v>
      </c>
      <c r="J2" s="2">
        <f>H2*(1+I2)</f>
        <v>284.89214285714286</v>
      </c>
      <c r="K2" s="5">
        <v>0.5</v>
      </c>
      <c r="L2" s="2">
        <f>J2*(K2+1)</f>
        <v>427.33821428571429</v>
      </c>
    </row>
    <row r="3" spans="1:12" x14ac:dyDescent="0.2">
      <c r="A3" s="2" t="s">
        <v>122</v>
      </c>
      <c r="B3" s="2">
        <v>300</v>
      </c>
      <c r="C3" s="2" t="s">
        <v>9</v>
      </c>
      <c r="D3" s="2">
        <f>VLOOKUP(A3,'COSTOS MATERIA PRIMA'!A:D,4,FALSE)/VLOOKUP(A3,'COSTOS MATERIA PRIMA'!A:D,2,FALSE)*B3</f>
        <v>105</v>
      </c>
      <c r="I3" s="5"/>
      <c r="K3" s="5"/>
    </row>
    <row r="4" spans="1:12" x14ac:dyDescent="0.2">
      <c r="A4" s="2" t="s">
        <v>75</v>
      </c>
      <c r="B4" s="2">
        <v>280</v>
      </c>
      <c r="C4" s="2" t="s">
        <v>9</v>
      </c>
      <c r="D4" s="2">
        <f>VLOOKUP(A4,'COSTOS MATERIA PRIMA'!A:D,4,FALSE)/VLOOKUP(A4,'COSTOS MATERIA PRIMA'!A:D,2,FALSE)*B4</f>
        <v>760</v>
      </c>
      <c r="I4" s="5"/>
      <c r="K4" s="5"/>
    </row>
    <row r="5" spans="1:12" x14ac:dyDescent="0.2">
      <c r="A5" s="2" t="s">
        <v>24</v>
      </c>
      <c r="B5" s="2">
        <v>200</v>
      </c>
      <c r="C5" s="2" t="s">
        <v>9</v>
      </c>
      <c r="D5" s="2">
        <f>VLOOKUP(A5,'COSTOS MATERIA PRIMA'!A:D,4,FALSE)/VLOOKUP(A5,'COSTOS MATERIA PRIMA'!A:D,2,FALSE)*B5</f>
        <v>170</v>
      </c>
      <c r="I5" s="5"/>
      <c r="K5" s="2">
        <v>450</v>
      </c>
    </row>
    <row r="6" spans="1:12" x14ac:dyDescent="0.2">
      <c r="A6" s="2" t="s">
        <v>119</v>
      </c>
      <c r="B6" s="2">
        <v>6</v>
      </c>
      <c r="C6" s="2" t="s">
        <v>2</v>
      </c>
      <c r="D6" s="2">
        <f>VLOOKUP(A6,'COSTOS MATERIA PRIMA'!A:D,4,FALSE)/VLOOKUP(A6,'COSTOS MATERIA PRIMA'!A:D,2,FALSE)*B6</f>
        <v>510</v>
      </c>
      <c r="I6" s="5"/>
      <c r="K6" s="5"/>
    </row>
    <row r="7" spans="1:12" x14ac:dyDescent="0.2">
      <c r="A7" s="2" t="s">
        <v>192</v>
      </c>
      <c r="B7" s="2">
        <v>4</v>
      </c>
      <c r="C7" s="2" t="s">
        <v>9</v>
      </c>
      <c r="D7" s="2">
        <f>VLOOKUP(A7,'COSTOS MATERIA PRIMA'!A:D,4,FALSE)/VLOOKUP(A7,'COSTOS MATERIA PRIMA'!A:D,2,FALSE)*B7</f>
        <v>2</v>
      </c>
      <c r="I7" s="5"/>
      <c r="K7" s="5"/>
    </row>
    <row r="8" spans="1:12" x14ac:dyDescent="0.2">
      <c r="A8" s="2" t="s">
        <v>114</v>
      </c>
      <c r="B8" s="2">
        <v>200</v>
      </c>
      <c r="C8" s="2" t="s">
        <v>9</v>
      </c>
      <c r="D8" s="2">
        <f>VLOOKUP(A8,'COSTOS MATERIA PRIMA'!A:D,4,FALSE)/VLOOKUP(A8,'COSTOS MATERIA PRIMA'!A:D,2,FALSE)*B8</f>
        <v>80</v>
      </c>
      <c r="I8" s="5"/>
      <c r="K8" s="5"/>
    </row>
    <row r="9" spans="1:12" x14ac:dyDescent="0.2">
      <c r="A9" s="2" t="s">
        <v>75</v>
      </c>
      <c r="B9" s="2">
        <v>200</v>
      </c>
      <c r="C9" s="2" t="s">
        <v>9</v>
      </c>
      <c r="D9" s="2">
        <f>VLOOKUP(A9,'COSTOS MATERIA PRIMA'!A:D,4,FALSE)/VLOOKUP(A9,'COSTOS MATERIA PRIMA'!A:D,2,FALSE)*B9</f>
        <v>542.85714285714289</v>
      </c>
      <c r="G9" s="6">
        <v>45201</v>
      </c>
      <c r="I9" s="5"/>
      <c r="K9" s="5"/>
    </row>
    <row r="10" spans="1:12" x14ac:dyDescent="0.2">
      <c r="A10" s="2" t="s">
        <v>57</v>
      </c>
      <c r="B10" s="2">
        <v>10</v>
      </c>
      <c r="C10" s="2" t="s">
        <v>9</v>
      </c>
      <c r="D10" s="2">
        <f>VLOOKUP(A10,'COSTOS MATERIA PRIMA'!A:D,4,FALSE)/VLOOKUP(A10,'COSTOS MATERIA PRIMA'!A:D,2,FALSE)*B10</f>
        <v>50</v>
      </c>
      <c r="I10" s="5"/>
      <c r="K10" s="5"/>
    </row>
    <row r="11" spans="1:12" x14ac:dyDescent="0.2">
      <c r="A11" s="2" t="s">
        <v>194</v>
      </c>
      <c r="B11" s="2">
        <v>20</v>
      </c>
      <c r="C11" s="2" t="s">
        <v>2</v>
      </c>
      <c r="D11" s="2">
        <f>VLOOKUP(A11,'COSTOS MATERIA PRIMA'!A:D,4,FALSE)/VLOOKUP(A11,'COSTOS MATERIA PRIMA'!A:D,2,FALSE)*B11</f>
        <v>1060</v>
      </c>
      <c r="I11" s="5"/>
      <c r="K11" s="5"/>
    </row>
    <row r="12" spans="1:12" x14ac:dyDescent="0.2">
      <c r="A12" s="2" t="s">
        <v>251</v>
      </c>
      <c r="B12" s="2" t="s">
        <v>281</v>
      </c>
      <c r="D12" s="2">
        <v>400</v>
      </c>
      <c r="F12" s="2" t="s">
        <v>253</v>
      </c>
      <c r="I12" s="5"/>
      <c r="K12" s="5"/>
    </row>
    <row r="13" spans="1:12" x14ac:dyDescent="0.2">
      <c r="A13" s="2" t="s">
        <v>254</v>
      </c>
      <c r="B13" s="2" t="s">
        <v>282</v>
      </c>
      <c r="D13" s="2">
        <v>600</v>
      </c>
      <c r="F13" s="2" t="s">
        <v>253</v>
      </c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L1000"/>
  <sheetViews>
    <sheetView workbookViewId="0">
      <selection activeCell="A2" sqref="A2:B5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137</v>
      </c>
      <c r="B2" s="2">
        <v>90</v>
      </c>
      <c r="C2" s="2" t="s">
        <v>9</v>
      </c>
      <c r="D2" s="2">
        <f>VLOOKUP(A2,'COSTOS MATERIA PRIMA'!A:D,4,FALSE)/VLOOKUP(A2,'COSTOS MATERIA PRIMA'!A:D,2,FALSE)*B2</f>
        <v>346.5</v>
      </c>
      <c r="F2" s="2">
        <v>1</v>
      </c>
      <c r="G2" s="2">
        <f>SUM(D:D)</f>
        <v>1269.8333333333335</v>
      </c>
      <c r="H2" s="2">
        <f>G2/F2</f>
        <v>1269.8333333333335</v>
      </c>
      <c r="I2" s="5">
        <v>0.1</v>
      </c>
      <c r="J2" s="2">
        <f>H2*(1+I2)</f>
        <v>1396.8166666666668</v>
      </c>
      <c r="K2" s="5">
        <v>0</v>
      </c>
      <c r="L2" s="2">
        <f>J2*(K2+1)</f>
        <v>1396.8166666666668</v>
      </c>
    </row>
    <row r="3" spans="1:12" x14ac:dyDescent="0.2">
      <c r="A3" s="2" t="s">
        <v>158</v>
      </c>
      <c r="B3" s="2">
        <v>10</v>
      </c>
      <c r="C3" s="2" t="s">
        <v>9</v>
      </c>
      <c r="D3" s="2">
        <f>VLOOKUP(A3,'COSTOS MATERIA PRIMA'!A:D,4,FALSE)/VLOOKUP(A3,'COSTOS MATERIA PRIMA'!A:D,2,FALSE)*B3</f>
        <v>33.333333333333336</v>
      </c>
      <c r="I3" s="5"/>
      <c r="K3" s="5"/>
    </row>
    <row r="4" spans="1:12" x14ac:dyDescent="0.2">
      <c r="A4" s="2" t="s">
        <v>8</v>
      </c>
      <c r="B4" s="2">
        <v>100</v>
      </c>
      <c r="C4" s="2" t="s">
        <v>9</v>
      </c>
      <c r="D4" s="2">
        <f>VLOOKUP(A4,'COSTOS MATERIA PRIMA'!A:D,4,FALSE)/VLOOKUP(A4,'COSTOS MATERIA PRIMA'!A:D,2,FALSE)*B4</f>
        <v>465.00000000000006</v>
      </c>
      <c r="G4" s="2" t="s">
        <v>283</v>
      </c>
      <c r="I4" s="5"/>
      <c r="K4" s="5"/>
    </row>
    <row r="5" spans="1:12" x14ac:dyDescent="0.2">
      <c r="A5" s="2" t="s">
        <v>94</v>
      </c>
      <c r="B5" s="2">
        <v>250</v>
      </c>
      <c r="C5" s="2" t="s">
        <v>9</v>
      </c>
      <c r="D5" s="2">
        <f>VLOOKUP(A5,'COSTOS MATERIA PRIMA'!A:D,4,FALSE)/VLOOKUP(A5,'COSTOS MATERIA PRIMA'!A:D,2,FALSE)*B5</f>
        <v>425</v>
      </c>
      <c r="G5" s="6">
        <v>45140</v>
      </c>
      <c r="I5" s="5"/>
    </row>
    <row r="6" spans="1:12" x14ac:dyDescent="0.2">
      <c r="I6" s="5"/>
      <c r="K6" s="5"/>
    </row>
    <row r="7" spans="1:12" x14ac:dyDescent="0.2">
      <c r="I7" s="5"/>
      <c r="K7" s="5"/>
    </row>
    <row r="8" spans="1:12" x14ac:dyDescent="0.2">
      <c r="I8" s="5"/>
      <c r="K8" s="5"/>
    </row>
    <row r="9" spans="1:12" x14ac:dyDescent="0.2">
      <c r="G9" s="3"/>
      <c r="I9" s="5"/>
      <c r="K9" s="5"/>
    </row>
    <row r="10" spans="1:12" x14ac:dyDescent="0.2">
      <c r="I10" s="5"/>
      <c r="K10" s="5"/>
    </row>
    <row r="11" spans="1:12" x14ac:dyDescent="0.2">
      <c r="I11" s="5"/>
      <c r="K11" s="5"/>
    </row>
    <row r="12" spans="1:12" x14ac:dyDescent="0.2"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00FF"/>
    <outlinePr summaryBelow="0" summaryRight="0"/>
  </sheetPr>
  <dimension ref="A1:L1000"/>
  <sheetViews>
    <sheetView workbookViewId="0">
      <selection activeCell="A2" sqref="A2:B7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208</v>
      </c>
      <c r="B2" s="2">
        <v>0.125</v>
      </c>
      <c r="C2" s="2" t="s">
        <v>9</v>
      </c>
      <c r="D2" s="2">
        <f>VLOOKUP(A2,'COSTOS MATERIA PRIMA'!A:D,4,FALSE)/VLOOKUP(A2,'COSTOS MATERIA PRIMA'!A:D,2,FALSE)*B2</f>
        <v>173.62125000000003</v>
      </c>
      <c r="F2" s="2">
        <v>1</v>
      </c>
      <c r="G2" s="2">
        <f>SUM(D:D)</f>
        <v>990.08047619047625</v>
      </c>
      <c r="H2" s="2">
        <f>G2/F2</f>
        <v>990.08047619047625</v>
      </c>
      <c r="I2" s="5">
        <v>0.1</v>
      </c>
      <c r="J2" s="2">
        <f>H2*(1+I2)</f>
        <v>1089.0885238095238</v>
      </c>
      <c r="K2" s="5">
        <v>0.6</v>
      </c>
      <c r="L2" s="2">
        <f>J2*(K2+1)</f>
        <v>1742.5416380952383</v>
      </c>
    </row>
    <row r="3" spans="1:12" x14ac:dyDescent="0.2">
      <c r="A3" s="2" t="s">
        <v>94</v>
      </c>
      <c r="B3" s="2">
        <v>100</v>
      </c>
      <c r="C3" s="2" t="s">
        <v>9</v>
      </c>
      <c r="D3" s="2">
        <f>VLOOKUP(A3,'COSTOS MATERIA PRIMA'!A:D,4,FALSE)/VLOOKUP(A3,'COSTOS MATERIA PRIMA'!A:D,2,FALSE)*B3</f>
        <v>170</v>
      </c>
      <c r="I3" s="5"/>
      <c r="K3" s="5"/>
    </row>
    <row r="4" spans="1:12" x14ac:dyDescent="0.2">
      <c r="A4" s="2" t="s">
        <v>67</v>
      </c>
      <c r="B4" s="2">
        <v>50</v>
      </c>
      <c r="C4" s="2" t="s">
        <v>9</v>
      </c>
      <c r="D4" s="2">
        <f>VLOOKUP(A4,'COSTOS MATERIA PRIMA'!A:D,4,FALSE)/VLOOKUP(A4,'COSTOS MATERIA PRIMA'!A:D,2,FALSE)*B4</f>
        <v>174.60208333333335</v>
      </c>
      <c r="I4" s="5"/>
      <c r="K4" s="5"/>
    </row>
    <row r="5" spans="1:12" x14ac:dyDescent="0.2">
      <c r="A5" s="2" t="s">
        <v>75</v>
      </c>
      <c r="B5" s="2">
        <v>25</v>
      </c>
      <c r="C5" s="2" t="s">
        <v>9</v>
      </c>
      <c r="D5" s="2">
        <f>VLOOKUP(A5,'COSTOS MATERIA PRIMA'!A:D,4,FALSE)/VLOOKUP(A5,'COSTOS MATERIA PRIMA'!A:D,2,FALSE)*B5</f>
        <v>67.857142857142861</v>
      </c>
      <c r="G5" s="6">
        <v>45201</v>
      </c>
      <c r="I5" s="2">
        <v>1800</v>
      </c>
    </row>
    <row r="6" spans="1:12" x14ac:dyDescent="0.2">
      <c r="A6" s="2" t="s">
        <v>25</v>
      </c>
      <c r="B6" s="2">
        <v>10</v>
      </c>
      <c r="C6" s="2" t="s">
        <v>9</v>
      </c>
      <c r="D6" s="2">
        <f>VLOOKUP(A6,'COSTOS MATERIA PRIMA'!A:D,4,FALSE)/VLOOKUP(A6,'COSTOS MATERIA PRIMA'!A:D,2,FALSE)*B6</f>
        <v>22</v>
      </c>
      <c r="I6" s="5"/>
      <c r="K6" s="5"/>
    </row>
    <row r="7" spans="1:12" x14ac:dyDescent="0.2">
      <c r="A7" s="2" t="s">
        <v>101</v>
      </c>
      <c r="B7" s="2">
        <v>50</v>
      </c>
      <c r="C7" s="2" t="s">
        <v>9</v>
      </c>
      <c r="D7" s="2">
        <f>VLOOKUP(A7,'COSTOS MATERIA PRIMA'!A:D,4,FALSE)/VLOOKUP(A7,'COSTOS MATERIA PRIMA'!A:D,2,FALSE)*B7</f>
        <v>100</v>
      </c>
      <c r="I7" s="5"/>
      <c r="K7" s="5"/>
    </row>
    <row r="8" spans="1:12" x14ac:dyDescent="0.2">
      <c r="A8" s="2" t="s">
        <v>254</v>
      </c>
      <c r="D8" s="2">
        <v>250</v>
      </c>
      <c r="F8" s="2" t="s">
        <v>253</v>
      </c>
      <c r="I8" s="5"/>
      <c r="K8" s="5"/>
    </row>
    <row r="9" spans="1:12" x14ac:dyDescent="0.2">
      <c r="A9" s="2" t="s">
        <v>284</v>
      </c>
      <c r="B9" s="2">
        <v>1</v>
      </c>
      <c r="C9" s="2" t="s">
        <v>285</v>
      </c>
      <c r="D9" s="2">
        <f>VLOOKUP(A9,'COSTOS MATERIA PRIMA'!A:D,4,FALSE)/VLOOKUP(A9,'COSTOS MATERIA PRIMA'!A:D,2,FALSE)*B9</f>
        <v>32</v>
      </c>
      <c r="G9" s="3"/>
      <c r="I9" s="5"/>
      <c r="K9" s="5"/>
    </row>
    <row r="10" spans="1:12" x14ac:dyDescent="0.2">
      <c r="I10" s="5"/>
      <c r="K10" s="5"/>
    </row>
    <row r="11" spans="1:12" x14ac:dyDescent="0.2">
      <c r="I11" s="5"/>
      <c r="K11" s="5"/>
    </row>
    <row r="12" spans="1:12" x14ac:dyDescent="0.2"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FF00"/>
    <outlinePr summaryBelow="0" summaryRight="0"/>
  </sheetPr>
  <dimension ref="A1:L1000"/>
  <sheetViews>
    <sheetView workbookViewId="0">
      <selection activeCell="A2" sqref="A2:B7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177</v>
      </c>
      <c r="B2" s="2">
        <v>2150</v>
      </c>
      <c r="C2" s="2" t="s">
        <v>9</v>
      </c>
      <c r="D2" s="2">
        <f>VLOOKUP(A2,'COSTOS MATERIA PRIMA'!A:D,4,FALSE)/VLOOKUP(A2,'COSTOS MATERIA PRIMA'!A:D,2,FALSE)*B2</f>
        <v>5805</v>
      </c>
      <c r="F2" s="2">
        <v>122</v>
      </c>
      <c r="G2" s="2">
        <f>SUM(D:D)</f>
        <v>10197.5</v>
      </c>
      <c r="H2" s="2">
        <f>G2/F2</f>
        <v>83.586065573770497</v>
      </c>
      <c r="I2" s="5">
        <v>0.1</v>
      </c>
      <c r="J2" s="2">
        <f>H2*(1+I2)</f>
        <v>91.944672131147556</v>
      </c>
      <c r="K2" s="5">
        <v>0.7</v>
      </c>
      <c r="L2" s="2">
        <f>J2*(K2+1)</f>
        <v>156.30594262295085</v>
      </c>
    </row>
    <row r="3" spans="1:12" x14ac:dyDescent="0.2">
      <c r="A3" s="2" t="s">
        <v>55</v>
      </c>
      <c r="B3" s="2">
        <v>3</v>
      </c>
      <c r="C3" s="2" t="s">
        <v>56</v>
      </c>
      <c r="D3" s="2">
        <f>VLOOKUP(A3,'COSTOS MATERIA PRIMA'!A:D,4,FALSE)/VLOOKUP(A3,'COSTOS MATERIA PRIMA'!A:D,2,FALSE)*B3</f>
        <v>100</v>
      </c>
      <c r="I3" s="5"/>
      <c r="K3" s="5"/>
    </row>
    <row r="4" spans="1:12" x14ac:dyDescent="0.2">
      <c r="A4" s="2" t="s">
        <v>205</v>
      </c>
      <c r="B4" s="2">
        <v>250</v>
      </c>
      <c r="C4" s="2" t="s">
        <v>9</v>
      </c>
      <c r="D4" s="2">
        <f>VLOOKUP(A4,'COSTOS MATERIA PRIMA'!A:D,4,FALSE)/VLOOKUP(A4,'COSTOS MATERIA PRIMA'!A:D,2,FALSE)*B4</f>
        <v>125</v>
      </c>
      <c r="I4" s="5"/>
      <c r="K4" s="5"/>
    </row>
    <row r="5" spans="1:12" x14ac:dyDescent="0.2">
      <c r="A5" s="2" t="s">
        <v>60</v>
      </c>
      <c r="B5" s="2">
        <v>1000</v>
      </c>
      <c r="C5" s="2" t="s">
        <v>9</v>
      </c>
      <c r="D5" s="2">
        <f>VLOOKUP(A5,'COSTOS MATERIA PRIMA'!A:D,4,FALSE)/VLOOKUP(A5,'COSTOS MATERIA PRIMA'!A:D,2,FALSE)*B5</f>
        <v>300</v>
      </c>
      <c r="I5" s="5"/>
      <c r="K5" s="2" t="s">
        <v>286</v>
      </c>
    </row>
    <row r="6" spans="1:12" x14ac:dyDescent="0.2">
      <c r="A6" s="2" t="s">
        <v>12</v>
      </c>
      <c r="B6" s="2">
        <v>650</v>
      </c>
      <c r="C6" s="2" t="s">
        <v>9</v>
      </c>
      <c r="D6" s="2">
        <f>VLOOKUP(A6,'COSTOS MATERIA PRIMA'!A:D,4,FALSE)/VLOOKUP(A6,'COSTOS MATERIA PRIMA'!A:D,2,FALSE)*B6</f>
        <v>260</v>
      </c>
      <c r="I6" s="5"/>
      <c r="K6" s="5"/>
    </row>
    <row r="7" spans="1:12" x14ac:dyDescent="0.2">
      <c r="A7" s="2" t="s">
        <v>97</v>
      </c>
      <c r="B7" s="2">
        <v>122</v>
      </c>
      <c r="C7" s="2" t="s">
        <v>2</v>
      </c>
      <c r="D7" s="2">
        <f>VLOOKUP(A7,'COSTOS MATERIA PRIMA'!A:D,4,FALSE)/VLOOKUP(A7,'COSTOS MATERIA PRIMA'!A:D,2,FALSE)*B7</f>
        <v>2287.5</v>
      </c>
      <c r="F7" s="2" t="s">
        <v>287</v>
      </c>
      <c r="G7" s="2" t="s">
        <v>288</v>
      </c>
      <c r="H7" s="2" t="s">
        <v>289</v>
      </c>
      <c r="I7" s="2" t="s">
        <v>290</v>
      </c>
      <c r="K7" s="5"/>
    </row>
    <row r="8" spans="1:12" x14ac:dyDescent="0.2">
      <c r="A8" s="2" t="s">
        <v>291</v>
      </c>
      <c r="B8" s="2" t="s">
        <v>292</v>
      </c>
      <c r="C8" s="2" t="s">
        <v>55</v>
      </c>
      <c r="D8" s="2">
        <v>100</v>
      </c>
      <c r="F8" s="2" t="s">
        <v>253</v>
      </c>
      <c r="I8" s="5"/>
      <c r="K8" s="5"/>
    </row>
    <row r="9" spans="1:12" x14ac:dyDescent="0.2">
      <c r="A9" s="2" t="s">
        <v>254</v>
      </c>
      <c r="B9" s="2" t="s">
        <v>293</v>
      </c>
      <c r="D9" s="2">
        <v>1220</v>
      </c>
      <c r="F9" s="2" t="s">
        <v>253</v>
      </c>
      <c r="G9" s="8">
        <v>44958</v>
      </c>
      <c r="I9" s="5"/>
      <c r="K9" s="5"/>
    </row>
    <row r="10" spans="1:12" x14ac:dyDescent="0.2">
      <c r="I10" s="5"/>
      <c r="K10" s="5"/>
    </row>
    <row r="11" spans="1:12" x14ac:dyDescent="0.2">
      <c r="I11" s="5"/>
      <c r="K11" s="5"/>
    </row>
    <row r="12" spans="1:12" x14ac:dyDescent="0.2"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L1000"/>
  <sheetViews>
    <sheetView workbookViewId="0">
      <selection activeCell="A2" sqref="A2:B7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113</v>
      </c>
      <c r="B2" s="2">
        <v>500</v>
      </c>
      <c r="C2" s="2" t="s">
        <v>9</v>
      </c>
      <c r="D2" s="2">
        <f>VLOOKUP(A2,'COSTOS MATERIA PRIMA'!A:D,4,FALSE)/VLOOKUP(A2,'COSTOS MATERIA PRIMA'!A:D,2,FALSE)*B2</f>
        <v>110</v>
      </c>
      <c r="F2" s="2">
        <v>8</v>
      </c>
      <c r="G2" s="2">
        <f>SUM(D:D)</f>
        <v>1039.8</v>
      </c>
      <c r="H2" s="2">
        <f>G2/F2</f>
        <v>129.97499999999999</v>
      </c>
      <c r="I2" s="5">
        <v>0.1</v>
      </c>
      <c r="J2" s="2">
        <f>H2*(1+I2)</f>
        <v>142.9725</v>
      </c>
      <c r="K2" s="5">
        <v>1</v>
      </c>
      <c r="L2" s="2">
        <f>J2*(K2+1)</f>
        <v>285.94499999999999</v>
      </c>
    </row>
    <row r="3" spans="1:12" x14ac:dyDescent="0.2">
      <c r="A3" s="2" t="s">
        <v>4</v>
      </c>
      <c r="B3" s="2">
        <v>90</v>
      </c>
      <c r="C3" s="2" t="s">
        <v>9</v>
      </c>
      <c r="D3" s="2">
        <f>VLOOKUP(A3,'COSTOS MATERIA PRIMA'!A:D,4,FALSE)/VLOOKUP(A3,'COSTOS MATERIA PRIMA'!A:D,2,FALSE)*B3</f>
        <v>60</v>
      </c>
      <c r="F3" s="2" t="s">
        <v>294</v>
      </c>
      <c r="I3" s="5"/>
      <c r="K3" s="5"/>
    </row>
    <row r="4" spans="1:12" x14ac:dyDescent="0.2">
      <c r="A4" s="2" t="s">
        <v>192</v>
      </c>
      <c r="B4" s="2">
        <v>15</v>
      </c>
      <c r="C4" s="2" t="s">
        <v>9</v>
      </c>
      <c r="D4" s="2">
        <f>VLOOKUP(A4,'COSTOS MATERIA PRIMA'!A:D,4,FALSE)/VLOOKUP(A4,'COSTOS MATERIA PRIMA'!A:D,2,FALSE)*B4</f>
        <v>7.5</v>
      </c>
      <c r="I4" s="5"/>
      <c r="K4" s="2">
        <v>300</v>
      </c>
    </row>
    <row r="5" spans="1:12" x14ac:dyDescent="0.2">
      <c r="A5" s="2" t="s">
        <v>132</v>
      </c>
      <c r="B5" s="2">
        <v>10</v>
      </c>
      <c r="C5" s="2" t="s">
        <v>9</v>
      </c>
      <c r="D5" s="2">
        <f>VLOOKUP(A5,'COSTOS MATERIA PRIMA'!A:D,4,FALSE)/VLOOKUP(A5,'COSTOS MATERIA PRIMA'!A:D,2,FALSE)*B5</f>
        <v>12.3</v>
      </c>
      <c r="I5" s="5"/>
    </row>
    <row r="6" spans="1:12" x14ac:dyDescent="0.2">
      <c r="A6" s="2" t="s">
        <v>126</v>
      </c>
      <c r="B6" s="2">
        <v>30</v>
      </c>
      <c r="C6" s="2" t="s">
        <v>9</v>
      </c>
      <c r="D6" s="2">
        <f>VLOOKUP(A6,'COSTOS MATERIA PRIMA'!A:D,4,FALSE)/VLOOKUP(A6,'COSTOS MATERIA PRIMA'!A:D,2,FALSE)*B6</f>
        <v>60</v>
      </c>
      <c r="I6" s="5"/>
      <c r="K6" s="5"/>
    </row>
    <row r="7" spans="1:12" x14ac:dyDescent="0.2">
      <c r="A7" s="2" t="s">
        <v>137</v>
      </c>
      <c r="B7" s="2">
        <v>100</v>
      </c>
      <c r="C7" s="2" t="s">
        <v>9</v>
      </c>
      <c r="D7" s="2">
        <f>VLOOKUP(A7,'COSTOS MATERIA PRIMA'!A:D,4,FALSE)/VLOOKUP(A7,'COSTOS MATERIA PRIMA'!A:D,2,FALSE)*B7</f>
        <v>385</v>
      </c>
      <c r="K7" s="5"/>
    </row>
    <row r="8" spans="1:12" x14ac:dyDescent="0.2">
      <c r="A8" s="2" t="s">
        <v>254</v>
      </c>
      <c r="B8" s="2" t="s">
        <v>295</v>
      </c>
      <c r="D8" s="2">
        <v>405</v>
      </c>
      <c r="F8" s="2" t="s">
        <v>253</v>
      </c>
      <c r="I8" s="5"/>
      <c r="K8" s="5"/>
    </row>
    <row r="9" spans="1:12" x14ac:dyDescent="0.2">
      <c r="G9" s="6">
        <v>45170</v>
      </c>
      <c r="I9" s="5"/>
      <c r="K9" s="5"/>
    </row>
    <row r="10" spans="1:12" x14ac:dyDescent="0.2">
      <c r="I10" s="5"/>
      <c r="K10" s="5"/>
    </row>
    <row r="11" spans="1:12" x14ac:dyDescent="0.2">
      <c r="I11" s="5"/>
      <c r="K11" s="5"/>
    </row>
    <row r="12" spans="1:12" x14ac:dyDescent="0.2"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FF00"/>
    <outlinePr summaryBelow="0" summaryRight="0"/>
  </sheetPr>
  <dimension ref="A1:L1000"/>
  <sheetViews>
    <sheetView workbookViewId="0">
      <selection activeCell="A2" sqref="A2:B8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151</v>
      </c>
      <c r="B2" s="2">
        <v>2000</v>
      </c>
      <c r="C2" s="2" t="s">
        <v>9</v>
      </c>
      <c r="D2" s="2">
        <f>VLOOKUP(A2,'COSTOS MATERIA PRIMA'!A:D,4,FALSE)/VLOOKUP(A2,'COSTOS MATERIA PRIMA'!A:D,2,FALSE)*B2</f>
        <v>3200</v>
      </c>
      <c r="F2" s="2">
        <v>140</v>
      </c>
      <c r="G2" s="2">
        <f>SUM(D:D)</f>
        <v>8085.8333333333339</v>
      </c>
      <c r="H2" s="2">
        <f>G2/F2</f>
        <v>57.755952380952387</v>
      </c>
      <c r="I2" s="5">
        <v>0.1</v>
      </c>
      <c r="J2" s="2">
        <f>H2*(1+I2)</f>
        <v>63.531547619047629</v>
      </c>
      <c r="K2" s="5">
        <v>0.7</v>
      </c>
      <c r="L2" s="2">
        <f>J2*(K2+1)</f>
        <v>108.00363095238097</v>
      </c>
    </row>
    <row r="3" spans="1:12" x14ac:dyDescent="0.2">
      <c r="A3" s="2" t="s">
        <v>55</v>
      </c>
      <c r="B3" s="2">
        <v>1</v>
      </c>
      <c r="C3" s="2" t="s">
        <v>56</v>
      </c>
      <c r="D3" s="2">
        <f>VLOOKUP(A3,'COSTOS MATERIA PRIMA'!A:D,4,FALSE)/VLOOKUP(A3,'COSTOS MATERIA PRIMA'!A:D,2,FALSE)*B3</f>
        <v>33.333333333333336</v>
      </c>
      <c r="I3" s="5"/>
      <c r="K3" s="5"/>
    </row>
    <row r="4" spans="1:12" x14ac:dyDescent="0.2">
      <c r="A4" s="2" t="s">
        <v>11</v>
      </c>
      <c r="B4" s="2">
        <v>400</v>
      </c>
      <c r="C4" s="2" t="s">
        <v>9</v>
      </c>
      <c r="D4" s="2">
        <f>VLOOKUP(A4,'COSTOS MATERIA PRIMA'!A:D,4,FALSE)/VLOOKUP(A4,'COSTOS MATERIA PRIMA'!A:D,2,FALSE)*B4</f>
        <v>200</v>
      </c>
      <c r="I4" s="5"/>
      <c r="K4" s="5"/>
    </row>
    <row r="5" spans="1:12" x14ac:dyDescent="0.2">
      <c r="A5" s="2" t="s">
        <v>60</v>
      </c>
      <c r="B5" s="2">
        <v>1000</v>
      </c>
      <c r="C5" s="2" t="s">
        <v>9</v>
      </c>
      <c r="D5" s="2">
        <f>VLOOKUP(A5,'COSTOS MATERIA PRIMA'!A:D,4,FALSE)/VLOOKUP(A5,'COSTOS MATERIA PRIMA'!A:D,2,FALSE)*B5</f>
        <v>300</v>
      </c>
      <c r="I5" s="5"/>
      <c r="K5" s="2" t="s">
        <v>296</v>
      </c>
    </row>
    <row r="6" spans="1:12" x14ac:dyDescent="0.2">
      <c r="A6" s="2" t="s">
        <v>119</v>
      </c>
      <c r="B6" s="2">
        <v>5</v>
      </c>
      <c r="C6" s="2" t="s">
        <v>56</v>
      </c>
      <c r="D6" s="2">
        <f>VLOOKUP(A6,'COSTOS MATERIA PRIMA'!A:D,4,FALSE)/VLOOKUP(A6,'COSTOS MATERIA PRIMA'!A:D,2,FALSE)*B6</f>
        <v>425</v>
      </c>
      <c r="I6" s="5"/>
      <c r="K6" s="5"/>
    </row>
    <row r="7" spans="1:12" x14ac:dyDescent="0.2">
      <c r="A7" s="2" t="s">
        <v>97</v>
      </c>
      <c r="B7" s="2">
        <v>122</v>
      </c>
      <c r="C7" s="2" t="s">
        <v>2</v>
      </c>
      <c r="D7" s="2">
        <f>VLOOKUP(A7,'COSTOS MATERIA PRIMA'!A:D,4,FALSE)/VLOOKUP(A7,'COSTOS MATERIA PRIMA'!A:D,2,FALSE)*B7</f>
        <v>2287.5</v>
      </c>
      <c r="F7" s="2" t="s">
        <v>287</v>
      </c>
      <c r="G7" s="2" t="s">
        <v>297</v>
      </c>
      <c r="H7" s="2" t="s">
        <v>298</v>
      </c>
      <c r="I7" s="2" t="s">
        <v>290</v>
      </c>
      <c r="K7" s="5"/>
    </row>
    <row r="8" spans="1:12" x14ac:dyDescent="0.2">
      <c r="A8" s="2" t="s">
        <v>210</v>
      </c>
      <c r="B8" s="2">
        <v>300</v>
      </c>
      <c r="C8" s="2" t="s">
        <v>9</v>
      </c>
      <c r="D8" s="2">
        <f>VLOOKUP(A8,'COSTOS MATERIA PRIMA'!A:D,4,FALSE)/VLOOKUP(A8,'COSTOS MATERIA PRIMA'!A:D,2,FALSE)*B8</f>
        <v>90</v>
      </c>
      <c r="I8" s="5"/>
      <c r="K8" s="5"/>
    </row>
    <row r="9" spans="1:12" x14ac:dyDescent="0.2">
      <c r="A9" s="2" t="s">
        <v>254</v>
      </c>
      <c r="B9" s="2" t="s">
        <v>299</v>
      </c>
      <c r="D9" s="2">
        <v>1400</v>
      </c>
      <c r="F9" s="2" t="s">
        <v>253</v>
      </c>
      <c r="G9" s="8">
        <v>44958</v>
      </c>
      <c r="I9" s="5"/>
      <c r="K9" s="5"/>
    </row>
    <row r="10" spans="1:12" x14ac:dyDescent="0.2">
      <c r="A10" s="2" t="s">
        <v>291</v>
      </c>
      <c r="B10" s="2" t="s">
        <v>292</v>
      </c>
      <c r="C10" s="2" t="s">
        <v>119</v>
      </c>
      <c r="D10" s="2">
        <v>150</v>
      </c>
      <c r="F10" s="2" t="s">
        <v>253</v>
      </c>
      <c r="I10" s="5"/>
      <c r="K10" s="5"/>
    </row>
    <row r="11" spans="1:12" x14ac:dyDescent="0.2">
      <c r="I11" s="5"/>
      <c r="K11" s="5"/>
    </row>
    <row r="12" spans="1:12" x14ac:dyDescent="0.2"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FF00"/>
    <outlinePr summaryBelow="0" summaryRight="0"/>
  </sheetPr>
  <dimension ref="A1:L1000"/>
  <sheetViews>
    <sheetView workbookViewId="0">
      <selection activeCell="A2" sqref="A2:B4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97</v>
      </c>
      <c r="B2" s="2">
        <v>1</v>
      </c>
      <c r="C2" s="2" t="s">
        <v>9</v>
      </c>
      <c r="D2" s="2">
        <f>VLOOKUP(A2,'COSTOS MATERIA PRIMA'!A:D,4,FALSE)/VLOOKUP(A2,'COSTOS MATERIA PRIMA'!A:D,2,FALSE)*B2</f>
        <v>18.75</v>
      </c>
      <c r="F2" s="2">
        <v>1</v>
      </c>
      <c r="G2" s="2">
        <f>SUM(D:D)</f>
        <v>125.35</v>
      </c>
      <c r="H2" s="2">
        <f>G2/F2</f>
        <v>125.35</v>
      </c>
      <c r="I2" s="5">
        <v>0.1</v>
      </c>
      <c r="J2" s="2">
        <f>H2*(1+I2)</f>
        <v>137.88499999999999</v>
      </c>
      <c r="K2" s="5">
        <v>0.7</v>
      </c>
      <c r="L2" s="2">
        <f>J2*(K2+1)</f>
        <v>234.40449999999998</v>
      </c>
    </row>
    <row r="3" spans="1:12" x14ac:dyDescent="0.2">
      <c r="A3" s="2" t="s">
        <v>79</v>
      </c>
      <c r="B3" s="2">
        <v>13</v>
      </c>
      <c r="C3" s="2" t="s">
        <v>9</v>
      </c>
      <c r="D3" s="2">
        <f>VLOOKUP(A3,'COSTOS MATERIA PRIMA'!A:D,4,FALSE)/VLOOKUP(A3,'COSTOS MATERIA PRIMA'!A:D,2,FALSE)*B3</f>
        <v>37.699999999999996</v>
      </c>
      <c r="I3" s="5"/>
      <c r="K3" s="5"/>
    </row>
    <row r="4" spans="1:12" x14ac:dyDescent="0.2">
      <c r="A4" s="2" t="s">
        <v>120</v>
      </c>
      <c r="B4" s="2">
        <v>7</v>
      </c>
      <c r="C4" s="2" t="s">
        <v>9</v>
      </c>
      <c r="D4" s="2">
        <f>VLOOKUP(A4,'COSTOS MATERIA PRIMA'!A:D,4,FALSE)/VLOOKUP(A4,'COSTOS MATERIA PRIMA'!A:D,2,FALSE)*B4</f>
        <v>53.9</v>
      </c>
      <c r="I4" s="5"/>
      <c r="K4" s="5"/>
    </row>
    <row r="5" spans="1:12" x14ac:dyDescent="0.2">
      <c r="A5" s="2" t="s">
        <v>300</v>
      </c>
      <c r="B5" s="2" t="s">
        <v>301</v>
      </c>
      <c r="D5" s="2">
        <v>15</v>
      </c>
      <c r="F5" s="2" t="s">
        <v>253</v>
      </c>
      <c r="G5" s="2" t="s">
        <v>302</v>
      </c>
      <c r="I5" s="5"/>
      <c r="K5" s="2">
        <v>200</v>
      </c>
    </row>
    <row r="6" spans="1:12" x14ac:dyDescent="0.2">
      <c r="I6" s="5"/>
      <c r="K6" s="5"/>
    </row>
    <row r="7" spans="1:12" x14ac:dyDescent="0.2">
      <c r="K7" s="5"/>
    </row>
    <row r="8" spans="1:12" x14ac:dyDescent="0.2">
      <c r="I8" s="5"/>
      <c r="K8" s="5"/>
    </row>
    <row r="9" spans="1:12" x14ac:dyDescent="0.2">
      <c r="G9" s="2" t="s">
        <v>303</v>
      </c>
      <c r="I9" s="5"/>
      <c r="K9" s="5"/>
    </row>
    <row r="10" spans="1:12" x14ac:dyDescent="0.2">
      <c r="I10" s="5"/>
      <c r="K10" s="5"/>
    </row>
    <row r="11" spans="1:12" x14ac:dyDescent="0.2">
      <c r="I11" s="5"/>
      <c r="K11" s="5"/>
    </row>
    <row r="12" spans="1:12" x14ac:dyDescent="0.2"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FF00"/>
    <outlinePr summaryBelow="0" summaryRight="0"/>
  </sheetPr>
  <dimension ref="A1:L1000"/>
  <sheetViews>
    <sheetView workbookViewId="0">
      <selection activeCell="A2" sqref="A2:B9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175</v>
      </c>
      <c r="B2" s="2">
        <v>1000</v>
      </c>
      <c r="C2" s="2" t="s">
        <v>9</v>
      </c>
      <c r="D2" s="2">
        <f>VLOOKUP(A2,'COSTOS MATERIA PRIMA'!A:D,4,FALSE)/VLOOKUP(A2,'COSTOS MATERIA PRIMA'!A:D,2,FALSE)*B2</f>
        <v>450</v>
      </c>
      <c r="F2" s="2">
        <v>35</v>
      </c>
      <c r="G2" s="2">
        <f>SUM(D:D)</f>
        <v>2632.916666666667</v>
      </c>
      <c r="H2" s="2">
        <f>G2/F2</f>
        <v>75.226190476190482</v>
      </c>
      <c r="I2" s="5">
        <v>0.1</v>
      </c>
      <c r="J2" s="2">
        <f>H2*(1+I2)</f>
        <v>82.748809523809541</v>
      </c>
      <c r="K2" s="5">
        <v>0.7</v>
      </c>
      <c r="L2" s="2">
        <f>J2*(K2+1)</f>
        <v>140.67297619047622</v>
      </c>
    </row>
    <row r="3" spans="1:12" x14ac:dyDescent="0.2">
      <c r="A3" s="2" t="s">
        <v>192</v>
      </c>
      <c r="B3" s="2">
        <v>20</v>
      </c>
      <c r="C3" s="2" t="s">
        <v>9</v>
      </c>
      <c r="D3" s="2">
        <f>VLOOKUP(A3,'COSTOS MATERIA PRIMA'!A:D,4,FALSE)/VLOOKUP(A3,'COSTOS MATERIA PRIMA'!A:D,2,FALSE)*B3</f>
        <v>10</v>
      </c>
      <c r="I3" s="5"/>
      <c r="K3" s="5"/>
    </row>
    <row r="4" spans="1:12" x14ac:dyDescent="0.2">
      <c r="A4" s="2" t="s">
        <v>24</v>
      </c>
      <c r="B4" s="2">
        <v>5</v>
      </c>
      <c r="C4" s="2" t="s">
        <v>9</v>
      </c>
      <c r="D4" s="2">
        <f>VLOOKUP(A4,'COSTOS MATERIA PRIMA'!A:D,4,FALSE)/VLOOKUP(A4,'COSTOS MATERIA PRIMA'!A:D,2,FALSE)*B4</f>
        <v>4.25</v>
      </c>
      <c r="F4" s="2" t="s">
        <v>304</v>
      </c>
      <c r="I4" s="5"/>
      <c r="K4" s="5"/>
    </row>
    <row r="5" spans="1:12" x14ac:dyDescent="0.2">
      <c r="A5" s="2" t="s">
        <v>4</v>
      </c>
      <c r="B5" s="2">
        <v>40</v>
      </c>
      <c r="C5" s="2" t="s">
        <v>9</v>
      </c>
      <c r="D5" s="2">
        <f>VLOOKUP(A5,'COSTOS MATERIA PRIMA'!A:D,4,FALSE)/VLOOKUP(A5,'COSTOS MATERIA PRIMA'!A:D,2,FALSE)*B5</f>
        <v>26.666666666666664</v>
      </c>
      <c r="I5" s="5"/>
      <c r="K5" s="2" t="s">
        <v>305</v>
      </c>
    </row>
    <row r="6" spans="1:12" x14ac:dyDescent="0.2">
      <c r="A6" s="2" t="s">
        <v>196</v>
      </c>
      <c r="B6" s="2">
        <v>1</v>
      </c>
      <c r="C6" s="2" t="s">
        <v>56</v>
      </c>
      <c r="D6" s="2">
        <f>VLOOKUP(A6,'COSTOS MATERIA PRIMA'!A:D,4,FALSE)/VLOOKUP(A6,'COSTOS MATERIA PRIMA'!A:D,2,FALSE)*B6</f>
        <v>350</v>
      </c>
      <c r="I6" s="5"/>
      <c r="K6" s="5"/>
    </row>
    <row r="7" spans="1:12" x14ac:dyDescent="0.2">
      <c r="A7" s="2" t="s">
        <v>13</v>
      </c>
      <c r="B7" s="2">
        <v>0.2</v>
      </c>
      <c r="C7" s="2" t="s">
        <v>2</v>
      </c>
      <c r="D7" s="2">
        <f>VLOOKUP(A7,'COSTOS MATERIA PRIMA'!A:D,4,FALSE)/VLOOKUP(A7,'COSTOS MATERIA PRIMA'!A:D,2,FALSE)*B7</f>
        <v>40</v>
      </c>
      <c r="K7" s="5"/>
    </row>
    <row r="8" spans="1:12" x14ac:dyDescent="0.2">
      <c r="A8" s="2" t="s">
        <v>14</v>
      </c>
      <c r="B8" s="2">
        <v>0.2</v>
      </c>
      <c r="C8" s="2" t="s">
        <v>2</v>
      </c>
      <c r="D8" s="2">
        <f>VLOOKUP(A8,'COSTOS MATERIA PRIMA'!A:D,4,FALSE)/VLOOKUP(A8,'COSTOS MATERIA PRIMA'!A:D,2,FALSE)*B8</f>
        <v>60</v>
      </c>
      <c r="I8" s="5"/>
      <c r="K8" s="5"/>
    </row>
    <row r="9" spans="1:12" x14ac:dyDescent="0.2">
      <c r="A9" s="2" t="s">
        <v>79</v>
      </c>
      <c r="B9" s="2">
        <v>380</v>
      </c>
      <c r="C9" s="2" t="s">
        <v>9</v>
      </c>
      <c r="D9" s="2">
        <f>VLOOKUP(A9,'COSTOS MATERIA PRIMA'!A:D,4,FALSE)/VLOOKUP(A9,'COSTOS MATERIA PRIMA'!A:D,2,FALSE)*B9</f>
        <v>1102</v>
      </c>
      <c r="F9" s="2" t="s">
        <v>306</v>
      </c>
      <c r="H9" s="8">
        <v>44958</v>
      </c>
      <c r="I9" s="5"/>
      <c r="K9" s="5"/>
    </row>
    <row r="10" spans="1:12" x14ac:dyDescent="0.2">
      <c r="A10" s="2" t="s">
        <v>291</v>
      </c>
      <c r="B10" s="2" t="s">
        <v>307</v>
      </c>
      <c r="D10" s="2">
        <v>240</v>
      </c>
      <c r="F10" s="2" t="s">
        <v>253</v>
      </c>
      <c r="I10" s="5"/>
      <c r="K10" s="5"/>
    </row>
    <row r="11" spans="1:12" x14ac:dyDescent="0.2">
      <c r="A11" s="2" t="s">
        <v>254</v>
      </c>
      <c r="B11" s="2" t="s">
        <v>308</v>
      </c>
      <c r="D11" s="2">
        <v>350</v>
      </c>
      <c r="I11" s="5"/>
      <c r="K11" s="5"/>
    </row>
    <row r="12" spans="1:12" x14ac:dyDescent="0.2"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FF00"/>
    <outlinePr summaryBelow="0" summaryRight="0"/>
  </sheetPr>
  <dimension ref="A1:L1000"/>
  <sheetViews>
    <sheetView workbookViewId="0">
      <selection activeCell="D8" sqref="D8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48</v>
      </c>
      <c r="B2" s="2">
        <v>1</v>
      </c>
      <c r="C2" s="2" t="s">
        <v>9</v>
      </c>
      <c r="D2" s="2">
        <f>VLOOKUP(A2,'COSTOS MATERIA PRIMA'!A:D,4,FALSE)/VLOOKUP(A2,'COSTOS MATERIA PRIMA'!A:D,2,FALSE)*B2</f>
        <v>3</v>
      </c>
      <c r="F2" s="2">
        <v>1</v>
      </c>
      <c r="G2" s="2">
        <f>SUM(D:D)</f>
        <v>265</v>
      </c>
      <c r="H2" s="2">
        <f>G2/F2</f>
        <v>265</v>
      </c>
      <c r="I2" s="5">
        <v>0.1</v>
      </c>
      <c r="J2" s="2">
        <f>H2*(1+I2)</f>
        <v>291.5</v>
      </c>
      <c r="K2" s="5">
        <v>0.7</v>
      </c>
      <c r="L2" s="2">
        <f>J2*(K2+1)</f>
        <v>495.55</v>
      </c>
    </row>
    <row r="3" spans="1:12" x14ac:dyDescent="0.2">
      <c r="A3" s="2" t="s">
        <v>177</v>
      </c>
      <c r="B3" s="2">
        <v>60</v>
      </c>
      <c r="C3" s="2" t="s">
        <v>9</v>
      </c>
      <c r="D3" s="2">
        <f>VLOOKUP(A3,'COSTOS MATERIA PRIMA'!A:D,4,FALSE)/VLOOKUP(A3,'COSTOS MATERIA PRIMA'!A:D,2,FALSE)*B3</f>
        <v>162</v>
      </c>
      <c r="E3" s="9">
        <v>0.2</v>
      </c>
      <c r="F3" s="2" t="s">
        <v>309</v>
      </c>
      <c r="K3" s="5"/>
    </row>
    <row r="4" spans="1:12" x14ac:dyDescent="0.2">
      <c r="A4" s="2" t="s">
        <v>11</v>
      </c>
      <c r="B4" s="2">
        <v>25</v>
      </c>
      <c r="C4" s="2" t="s">
        <v>9</v>
      </c>
      <c r="D4" s="2">
        <f>VLOOKUP(A4,'COSTOS MATERIA PRIMA'!A:D,4,FALSE)/VLOOKUP(A4,'COSTOS MATERIA PRIMA'!A:D,2,FALSE)*B4</f>
        <v>12.5</v>
      </c>
      <c r="E4" s="9">
        <v>0.2</v>
      </c>
      <c r="F4" s="2" t="s">
        <v>310</v>
      </c>
      <c r="K4" s="5"/>
    </row>
    <row r="5" spans="1:12" x14ac:dyDescent="0.2">
      <c r="A5" s="2" t="s">
        <v>12</v>
      </c>
      <c r="B5" s="2">
        <v>25</v>
      </c>
      <c r="C5" s="2" t="s">
        <v>9</v>
      </c>
      <c r="D5" s="2">
        <f>VLOOKUP(A5,'COSTOS MATERIA PRIMA'!A:D,4,FALSE)/VLOOKUP(A5,'COSTOS MATERIA PRIMA'!A:D,2,FALSE)*B5</f>
        <v>10</v>
      </c>
      <c r="E5" s="9">
        <v>0.2</v>
      </c>
      <c r="F5" s="2" t="s">
        <v>310</v>
      </c>
      <c r="I5" s="5"/>
      <c r="K5" s="2" t="s">
        <v>311</v>
      </c>
    </row>
    <row r="6" spans="1:12" x14ac:dyDescent="0.2">
      <c r="A6" s="2" t="s">
        <v>60</v>
      </c>
      <c r="B6" s="2">
        <v>25</v>
      </c>
      <c r="C6" s="2" t="s">
        <v>9</v>
      </c>
      <c r="D6" s="2">
        <f>VLOOKUP(A6,'COSTOS MATERIA PRIMA'!A:D,4,FALSE)/VLOOKUP(A6,'COSTOS MATERIA PRIMA'!A:D,2,FALSE)*B6</f>
        <v>7.5</v>
      </c>
      <c r="E6" s="9">
        <v>0.2</v>
      </c>
      <c r="F6" s="2" t="s">
        <v>310</v>
      </c>
      <c r="I6" s="5"/>
      <c r="K6" s="5"/>
    </row>
    <row r="7" spans="1:12" x14ac:dyDescent="0.2">
      <c r="A7" s="2" t="s">
        <v>69</v>
      </c>
      <c r="B7" s="2">
        <v>15</v>
      </c>
      <c r="C7" s="2" t="s">
        <v>9</v>
      </c>
      <c r="D7" s="2">
        <f>VLOOKUP(A7,'COSTOS MATERIA PRIMA'!A:D,4,FALSE)/VLOOKUP(A7,'COSTOS MATERIA PRIMA'!A:D,2,FALSE)*B7</f>
        <v>27</v>
      </c>
      <c r="K7" s="5"/>
    </row>
    <row r="8" spans="1:12" x14ac:dyDescent="0.2">
      <c r="A8" s="2" t="s">
        <v>291</v>
      </c>
      <c r="B8" s="2" t="s">
        <v>312</v>
      </c>
      <c r="D8" s="2">
        <v>23</v>
      </c>
      <c r="F8" s="2" t="s">
        <v>253</v>
      </c>
      <c r="I8" s="5"/>
      <c r="K8" s="5"/>
    </row>
    <row r="9" spans="1:12" x14ac:dyDescent="0.2">
      <c r="A9" s="2" t="s">
        <v>254</v>
      </c>
      <c r="D9" s="2">
        <v>20</v>
      </c>
      <c r="F9" s="2" t="s">
        <v>253</v>
      </c>
      <c r="H9" s="8">
        <v>44927</v>
      </c>
      <c r="I9" s="5"/>
      <c r="K9" s="5"/>
    </row>
    <row r="10" spans="1:12" x14ac:dyDescent="0.2">
      <c r="I10" s="5"/>
      <c r="K10" s="5"/>
    </row>
    <row r="11" spans="1:12" x14ac:dyDescent="0.2">
      <c r="I11" s="5"/>
      <c r="K11" s="5"/>
    </row>
    <row r="12" spans="1:12" x14ac:dyDescent="0.2"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FF00"/>
    <outlinePr summaryBelow="0" summaryRight="0"/>
  </sheetPr>
  <dimension ref="A1:L1000"/>
  <sheetViews>
    <sheetView workbookViewId="0">
      <selection activeCell="A2" sqref="A2:B7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48</v>
      </c>
      <c r="B2" s="2">
        <v>1</v>
      </c>
      <c r="C2" s="2" t="s">
        <v>9</v>
      </c>
      <c r="D2" s="2">
        <f>VLOOKUP(A2,'COSTOS MATERIA PRIMA'!A:D,4,FALSE)/VLOOKUP(A2,'COSTOS MATERIA PRIMA'!A:D,2,FALSE)*B2</f>
        <v>3</v>
      </c>
      <c r="F2" s="2">
        <v>1</v>
      </c>
      <c r="G2" s="2">
        <f>SUM(D:D)</f>
        <v>318.2</v>
      </c>
      <c r="H2" s="2">
        <f>G2/F2</f>
        <v>318.2</v>
      </c>
      <c r="I2" s="5">
        <v>0.1</v>
      </c>
      <c r="J2" s="2">
        <f>H2*(1+I2)</f>
        <v>350.02000000000004</v>
      </c>
      <c r="K2" s="5">
        <v>0.4</v>
      </c>
      <c r="L2" s="2">
        <f>J2*(K2+1)</f>
        <v>490.02800000000002</v>
      </c>
    </row>
    <row r="3" spans="1:12" x14ac:dyDescent="0.2">
      <c r="A3" s="2" t="s">
        <v>14</v>
      </c>
      <c r="B3" s="2">
        <v>0.1</v>
      </c>
      <c r="C3" s="2" t="s">
        <v>9</v>
      </c>
      <c r="D3" s="2">
        <f>VLOOKUP(A3,'COSTOS MATERIA PRIMA'!A:D,4,FALSE)/VLOOKUP(A3,'COSTOS MATERIA PRIMA'!A:D,2,FALSE)*B3</f>
        <v>30</v>
      </c>
      <c r="E3" s="9"/>
      <c r="K3" s="5"/>
    </row>
    <row r="4" spans="1:12" x14ac:dyDescent="0.2">
      <c r="A4" s="2" t="s">
        <v>44</v>
      </c>
      <c r="B4" s="2">
        <v>18</v>
      </c>
      <c r="C4" s="2" t="s">
        <v>9</v>
      </c>
      <c r="D4" s="2">
        <f>VLOOKUP(A4,'COSTOS MATERIA PRIMA'!A:D,4,FALSE)/VLOOKUP(A4,'COSTOS MATERIA PRIMA'!A:D,2,FALSE)*B4</f>
        <v>79.2</v>
      </c>
      <c r="E4" s="9"/>
      <c r="K4" s="5"/>
    </row>
    <row r="5" spans="1:12" x14ac:dyDescent="0.2">
      <c r="A5" s="2" t="s">
        <v>79</v>
      </c>
      <c r="B5" s="2">
        <v>15</v>
      </c>
      <c r="C5" s="2" t="s">
        <v>9</v>
      </c>
      <c r="D5" s="2">
        <f>VLOOKUP(A5,'COSTOS MATERIA PRIMA'!A:D,4,FALSE)/VLOOKUP(A5,'COSTOS MATERIA PRIMA'!A:D,2,FALSE)*B5</f>
        <v>43.5</v>
      </c>
      <c r="E5" s="9"/>
      <c r="I5" s="5"/>
      <c r="K5" s="2" t="s">
        <v>313</v>
      </c>
    </row>
    <row r="6" spans="1:12" x14ac:dyDescent="0.2">
      <c r="A6" s="2" t="s">
        <v>180</v>
      </c>
      <c r="B6" s="2">
        <v>15</v>
      </c>
      <c r="C6" s="2" t="s">
        <v>9</v>
      </c>
      <c r="D6" s="2">
        <f>VLOOKUP(A6,'COSTOS MATERIA PRIMA'!A:D,4,FALSE)/VLOOKUP(A6,'COSTOS MATERIA PRIMA'!A:D,2,FALSE)*B6</f>
        <v>52.5</v>
      </c>
      <c r="E6" s="9"/>
      <c r="I6" s="5"/>
      <c r="K6" s="5"/>
    </row>
    <row r="7" spans="1:12" x14ac:dyDescent="0.2">
      <c r="A7" s="2" t="s">
        <v>64</v>
      </c>
      <c r="B7" s="2">
        <v>25</v>
      </c>
      <c r="C7" s="2" t="s">
        <v>9</v>
      </c>
      <c r="D7" s="2">
        <f>VLOOKUP(A7,'COSTOS MATERIA PRIMA'!A:D,4,FALSE)/VLOOKUP(A7,'COSTOS MATERIA PRIMA'!A:D,2,FALSE)*B7</f>
        <v>40</v>
      </c>
      <c r="K7" s="5"/>
    </row>
    <row r="8" spans="1:12" x14ac:dyDescent="0.2">
      <c r="A8" s="2" t="s">
        <v>314</v>
      </c>
      <c r="B8" s="2" t="s">
        <v>315</v>
      </c>
      <c r="D8" s="2">
        <v>40</v>
      </c>
      <c r="F8" s="2" t="s">
        <v>253</v>
      </c>
      <c r="I8" s="5"/>
      <c r="K8" s="5"/>
    </row>
    <row r="9" spans="1:12" x14ac:dyDescent="0.2">
      <c r="A9" s="2" t="s">
        <v>254</v>
      </c>
      <c r="D9" s="2">
        <v>30</v>
      </c>
      <c r="F9" s="2" t="s">
        <v>253</v>
      </c>
      <c r="H9" s="2" t="s">
        <v>303</v>
      </c>
      <c r="I9" s="5"/>
      <c r="K9" s="5"/>
    </row>
    <row r="10" spans="1:12" x14ac:dyDescent="0.2">
      <c r="I10" s="5"/>
      <c r="K10" s="5"/>
    </row>
    <row r="11" spans="1:12" x14ac:dyDescent="0.2">
      <c r="I11" s="5"/>
      <c r="K11" s="5"/>
    </row>
    <row r="12" spans="1:12" x14ac:dyDescent="0.2"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9900"/>
    <outlinePr summaryBelow="0" summaryRight="0"/>
  </sheetPr>
  <dimension ref="A1:L1000"/>
  <sheetViews>
    <sheetView workbookViewId="0">
      <selection activeCell="A2" sqref="A2:B13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119</v>
      </c>
      <c r="B2" s="2">
        <v>4</v>
      </c>
      <c r="C2" s="2" t="s">
        <v>56</v>
      </c>
      <c r="D2" s="2">
        <f>VLOOKUP(A2,'COSTOS MATERIA PRIMA'!A:D,4,FALSE)/VLOOKUP(A2,'COSTOS MATERIA PRIMA'!A:D,2,FALSE)*B2</f>
        <v>340</v>
      </c>
      <c r="F2" s="2">
        <v>3</v>
      </c>
      <c r="G2" s="2">
        <f>SUM(D:D)</f>
        <v>4828.4269138034961</v>
      </c>
      <c r="H2" s="2">
        <f>G2/F2</f>
        <v>1609.4756379344988</v>
      </c>
      <c r="I2" s="5">
        <v>0.1</v>
      </c>
      <c r="J2" s="2">
        <f>H2*(1+I2)</f>
        <v>1770.4232017279487</v>
      </c>
      <c r="K2" s="5">
        <v>0.6</v>
      </c>
      <c r="L2" s="2">
        <f>J2*(K2+1)</f>
        <v>2832.6771227647182</v>
      </c>
    </row>
    <row r="3" spans="1:12" x14ac:dyDescent="0.2">
      <c r="A3" s="2" t="s">
        <v>24</v>
      </c>
      <c r="B3" s="2">
        <v>150</v>
      </c>
      <c r="C3" s="2" t="s">
        <v>9</v>
      </c>
      <c r="D3" s="2">
        <f>VLOOKUP(A3,'COSTOS MATERIA PRIMA'!A:D,4,FALSE)/VLOOKUP(A3,'COSTOS MATERIA PRIMA'!A:D,2,FALSE)*B3</f>
        <v>127.5</v>
      </c>
      <c r="I3" s="5"/>
      <c r="K3" s="5"/>
    </row>
    <row r="4" spans="1:12" x14ac:dyDescent="0.2">
      <c r="A4" s="2" t="s">
        <v>75</v>
      </c>
      <c r="B4" s="2">
        <v>40</v>
      </c>
      <c r="C4" s="2" t="s">
        <v>9</v>
      </c>
      <c r="D4" s="2">
        <f>VLOOKUP(A4,'COSTOS MATERIA PRIMA'!A:D,4,FALSE)/VLOOKUP(A4,'COSTOS MATERIA PRIMA'!A:D,2,FALSE)*B4</f>
        <v>108.57142857142858</v>
      </c>
      <c r="I4" s="5"/>
      <c r="K4" s="5"/>
    </row>
    <row r="5" spans="1:12" x14ac:dyDescent="0.2">
      <c r="A5" s="2" t="s">
        <v>53</v>
      </c>
      <c r="B5" s="2">
        <v>40</v>
      </c>
      <c r="C5" s="2" t="s">
        <v>9</v>
      </c>
      <c r="D5" s="2">
        <f>VLOOKUP(A5,'COSTOS MATERIA PRIMA'!A:D,4,FALSE)/VLOOKUP(A5,'COSTOS MATERIA PRIMA'!A:D,2,FALSE)*B5</f>
        <v>333.33333333333337</v>
      </c>
      <c r="I5" s="5"/>
    </row>
    <row r="6" spans="1:12" x14ac:dyDescent="0.2">
      <c r="A6" s="2" t="s">
        <v>137</v>
      </c>
      <c r="B6" s="2">
        <v>45</v>
      </c>
      <c r="C6" s="2" t="s">
        <v>9</v>
      </c>
      <c r="D6" s="2">
        <f>VLOOKUP(A6,'COSTOS MATERIA PRIMA'!A:D,4,FALSE)/VLOOKUP(A6,'COSTOS MATERIA PRIMA'!A:D,2,FALSE)*B6</f>
        <v>173.25</v>
      </c>
      <c r="F6" s="2" t="s">
        <v>316</v>
      </c>
      <c r="I6" s="5"/>
      <c r="K6" s="5"/>
    </row>
    <row r="7" spans="1:12" x14ac:dyDescent="0.2">
      <c r="A7" s="2" t="s">
        <v>187</v>
      </c>
      <c r="B7" s="2">
        <v>100</v>
      </c>
      <c r="C7" s="2" t="s">
        <v>9</v>
      </c>
      <c r="D7" s="2">
        <f>VLOOKUP(A7,'COSTOS MATERIA PRIMA'!A:D,4,FALSE)/VLOOKUP(A7,'COSTOS MATERIA PRIMA'!A:D,2,FALSE)*B7</f>
        <v>50</v>
      </c>
      <c r="F7" s="2" t="s">
        <v>317</v>
      </c>
      <c r="G7" s="2" t="s">
        <v>318</v>
      </c>
      <c r="H7" s="2">
        <v>2850</v>
      </c>
      <c r="I7" s="5"/>
      <c r="K7" s="5"/>
    </row>
    <row r="8" spans="1:12" x14ac:dyDescent="0.2">
      <c r="A8" s="2" t="s">
        <v>114</v>
      </c>
      <c r="B8" s="2">
        <v>115</v>
      </c>
      <c r="C8" s="2" t="s">
        <v>9</v>
      </c>
      <c r="D8" s="2">
        <f>VLOOKUP(A8,'COSTOS MATERIA PRIMA'!A:D,4,FALSE)/VLOOKUP(A8,'COSTOS MATERIA PRIMA'!A:D,2,FALSE)*B8</f>
        <v>46</v>
      </c>
      <c r="F8" s="2" t="s">
        <v>319</v>
      </c>
      <c r="G8" s="2" t="s">
        <v>320</v>
      </c>
      <c r="H8" s="2">
        <v>1500</v>
      </c>
      <c r="I8" s="5"/>
      <c r="K8" s="5"/>
    </row>
    <row r="9" spans="1:12" x14ac:dyDescent="0.2">
      <c r="A9" s="2" t="s">
        <v>178</v>
      </c>
      <c r="B9" s="2">
        <v>7</v>
      </c>
      <c r="C9" s="2" t="s">
        <v>9</v>
      </c>
      <c r="D9" s="2">
        <f>VLOOKUP(A9,'COSTOS MATERIA PRIMA'!A:D,4,FALSE)/VLOOKUP(A9,'COSTOS MATERIA PRIMA'!A:D,2,FALSE)*B9</f>
        <v>28</v>
      </c>
      <c r="I9" s="6">
        <v>45201</v>
      </c>
      <c r="K9" s="5"/>
    </row>
    <row r="10" spans="1:12" x14ac:dyDescent="0.2">
      <c r="A10" s="2" t="s">
        <v>8</v>
      </c>
      <c r="B10" s="2">
        <v>300</v>
      </c>
      <c r="C10" s="2" t="s">
        <v>9</v>
      </c>
      <c r="D10" s="2">
        <f>VLOOKUP(A10,'COSTOS MATERIA PRIMA'!A:D,4,FALSE)/VLOOKUP(A10,'COSTOS MATERIA PRIMA'!A:D,2,FALSE)*B10</f>
        <v>1395</v>
      </c>
      <c r="I10" s="5"/>
      <c r="K10" s="5"/>
    </row>
    <row r="11" spans="1:12" x14ac:dyDescent="0.2">
      <c r="A11" s="2" t="s">
        <v>124</v>
      </c>
      <c r="B11" s="2">
        <v>150</v>
      </c>
      <c r="C11" s="2" t="s">
        <v>9</v>
      </c>
      <c r="D11" s="2">
        <f>VLOOKUP(A11,'COSTOS MATERIA PRIMA'!A:D,4,FALSE)/VLOOKUP(A11,'COSTOS MATERIA PRIMA'!A:D,2,FALSE)*B11</f>
        <v>341.77215189873419</v>
      </c>
      <c r="I11" s="5"/>
      <c r="K11" s="5"/>
    </row>
    <row r="12" spans="1:12" x14ac:dyDescent="0.2">
      <c r="A12" s="2" t="s">
        <v>137</v>
      </c>
      <c r="B12" s="2">
        <v>50</v>
      </c>
      <c r="C12" s="2" t="s">
        <v>9</v>
      </c>
      <c r="D12" s="2">
        <f>VLOOKUP(A12,'COSTOS MATERIA PRIMA'!A:D,4,FALSE)/VLOOKUP(A12,'COSTOS MATERIA PRIMA'!A:D,2,FALSE)*B12</f>
        <v>192.5</v>
      </c>
      <c r="I12" s="5"/>
      <c r="K12" s="5"/>
    </row>
    <row r="13" spans="1:12" x14ac:dyDescent="0.2">
      <c r="A13" s="2" t="s">
        <v>191</v>
      </c>
      <c r="B13" s="2">
        <v>15</v>
      </c>
      <c r="C13" s="2" t="s">
        <v>9</v>
      </c>
      <c r="D13" s="2">
        <f>VLOOKUP(A13,'COSTOS MATERIA PRIMA'!A:D,4,FALSE)/VLOOKUP(A13,'COSTOS MATERIA PRIMA'!A:D,2,FALSE)*B13</f>
        <v>22.5</v>
      </c>
      <c r="I13" s="5"/>
      <c r="K13" s="5"/>
    </row>
    <row r="14" spans="1:12" x14ac:dyDescent="0.2">
      <c r="A14" s="2" t="s">
        <v>321</v>
      </c>
      <c r="B14" s="2" t="s">
        <v>322</v>
      </c>
      <c r="D14" s="2">
        <v>170</v>
      </c>
      <c r="F14" s="2" t="s">
        <v>248</v>
      </c>
      <c r="I14" s="5"/>
      <c r="K14" s="5"/>
    </row>
    <row r="15" spans="1:12" x14ac:dyDescent="0.2">
      <c r="A15" s="2" t="s">
        <v>323</v>
      </c>
      <c r="B15" s="2" t="s">
        <v>324</v>
      </c>
      <c r="C15" s="2">
        <v>1500</v>
      </c>
      <c r="D15" s="2">
        <v>1500</v>
      </c>
      <c r="F15" s="2" t="s">
        <v>248</v>
      </c>
      <c r="I15" s="5"/>
      <c r="K15" s="5"/>
    </row>
    <row r="16" spans="1:12" x14ac:dyDescent="0.2">
      <c r="A16" s="2" t="s">
        <v>325</v>
      </c>
      <c r="B16" s="2" t="s">
        <v>326</v>
      </c>
      <c r="C16" s="2">
        <v>2450</v>
      </c>
      <c r="F16" s="2" t="s">
        <v>248</v>
      </c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9900"/>
    <outlinePr summaryBelow="0" summaryRight="0"/>
  </sheetPr>
  <dimension ref="A1:L1001"/>
  <sheetViews>
    <sheetView workbookViewId="0">
      <selection activeCell="B129" sqref="B129:B141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119</v>
      </c>
      <c r="B2" s="2">
        <v>5</v>
      </c>
      <c r="C2" s="2" t="s">
        <v>56</v>
      </c>
      <c r="D2" s="2">
        <f>VLOOKUP(A2,'COSTOS MATERIA PRIMA'!A:D,4,FALSE)/VLOOKUP(A2,'COSTOS MATERIA PRIMA'!A:D,2,FALSE)*B2</f>
        <v>425</v>
      </c>
      <c r="F2" s="2">
        <v>5</v>
      </c>
      <c r="G2" s="2">
        <f>SUM(D:D)</f>
        <v>5575.7471428571425</v>
      </c>
      <c r="H2" s="2">
        <f>G2/F2</f>
        <v>1115.1494285714284</v>
      </c>
      <c r="I2" s="5">
        <v>0.1</v>
      </c>
      <c r="J2" s="2">
        <f>H2*(1+I2)</f>
        <v>1226.6643714285713</v>
      </c>
      <c r="K2" s="5">
        <v>0.6</v>
      </c>
      <c r="L2" s="2">
        <f>J2*(K2+1)</f>
        <v>1962.6629942857141</v>
      </c>
    </row>
    <row r="3" spans="1:12" x14ac:dyDescent="0.2">
      <c r="A3" s="2" t="s">
        <v>24</v>
      </c>
      <c r="B3" s="2">
        <v>375</v>
      </c>
      <c r="C3" s="2" t="s">
        <v>9</v>
      </c>
      <c r="D3" s="2">
        <f>VLOOKUP(A3,'COSTOS MATERIA PRIMA'!A:D,4,FALSE)/VLOOKUP(A3,'COSTOS MATERIA PRIMA'!A:D,2,FALSE)*B3</f>
        <v>318.75</v>
      </c>
      <c r="I3" s="5"/>
      <c r="K3" s="5"/>
    </row>
    <row r="4" spans="1:12" x14ac:dyDescent="0.2">
      <c r="A4" s="2" t="s">
        <v>114</v>
      </c>
      <c r="B4" s="2">
        <v>45</v>
      </c>
      <c r="C4" s="2" t="s">
        <v>9</v>
      </c>
      <c r="D4" s="2">
        <f>VLOOKUP(A4,'COSTOS MATERIA PRIMA'!A:D,4,FALSE)/VLOOKUP(A4,'COSTOS MATERIA PRIMA'!A:D,2,FALSE)*B4</f>
        <v>18</v>
      </c>
      <c r="I4" s="5"/>
      <c r="K4" s="5"/>
    </row>
    <row r="5" spans="1:12" x14ac:dyDescent="0.2">
      <c r="A5" s="2" t="s">
        <v>149</v>
      </c>
      <c r="B5" s="2">
        <v>10</v>
      </c>
      <c r="C5" s="2" t="s">
        <v>9</v>
      </c>
      <c r="D5" s="2">
        <f>VLOOKUP(A5,'COSTOS MATERIA PRIMA'!A:D,4,FALSE)/VLOOKUP(A5,'COSTOS MATERIA PRIMA'!A:D,2,FALSE)*B5</f>
        <v>22.44</v>
      </c>
      <c r="H5" s="6">
        <v>45201</v>
      </c>
      <c r="I5" s="5"/>
    </row>
    <row r="6" spans="1:12" x14ac:dyDescent="0.2">
      <c r="A6" s="2" t="s">
        <v>53</v>
      </c>
      <c r="B6" s="2">
        <v>15</v>
      </c>
      <c r="C6" s="2" t="s">
        <v>9</v>
      </c>
      <c r="D6" s="2">
        <f>VLOOKUP(A6,'COSTOS MATERIA PRIMA'!A:D,4,FALSE)/VLOOKUP(A6,'COSTOS MATERIA PRIMA'!A:D,2,FALSE)*B6</f>
        <v>125.00000000000001</v>
      </c>
      <c r="I6" s="5"/>
      <c r="K6" s="5"/>
    </row>
    <row r="7" spans="1:12" x14ac:dyDescent="0.2">
      <c r="A7" s="2" t="s">
        <v>75</v>
      </c>
      <c r="B7" s="2">
        <v>200</v>
      </c>
      <c r="C7" s="2" t="s">
        <v>9</v>
      </c>
      <c r="D7" s="2">
        <f>VLOOKUP(A7,'COSTOS MATERIA PRIMA'!A:D,4,FALSE)/VLOOKUP(A7,'COSTOS MATERIA PRIMA'!A:D,2,FALSE)*B7</f>
        <v>542.85714285714289</v>
      </c>
      <c r="I7" s="5"/>
      <c r="K7" s="5"/>
    </row>
    <row r="8" spans="1:12" x14ac:dyDescent="0.2">
      <c r="A8" s="2" t="s">
        <v>18</v>
      </c>
      <c r="B8" s="2">
        <v>200</v>
      </c>
      <c r="C8" s="2" t="s">
        <v>9</v>
      </c>
      <c r="D8" s="2">
        <f>VLOOKUP(A8,'COSTOS MATERIA PRIMA'!A:D,4,FALSE)/VLOOKUP(A8,'COSTOS MATERIA PRIMA'!A:D,2,FALSE)*B8</f>
        <v>620</v>
      </c>
      <c r="G8" s="2" t="s">
        <v>327</v>
      </c>
      <c r="H8" s="2">
        <v>1100</v>
      </c>
      <c r="I8" s="5"/>
      <c r="K8" s="5"/>
    </row>
    <row r="9" spans="1:12" x14ac:dyDescent="0.2">
      <c r="A9" s="2" t="s">
        <v>137</v>
      </c>
      <c r="B9" s="2">
        <v>250</v>
      </c>
      <c r="C9" s="2" t="s">
        <v>9</v>
      </c>
      <c r="D9" s="2">
        <f>VLOOKUP(A9,'COSTOS MATERIA PRIMA'!A:D,4,FALSE)/VLOOKUP(A9,'COSTOS MATERIA PRIMA'!A:D,2,FALSE)*B9</f>
        <v>962.5</v>
      </c>
      <c r="G9" s="2" t="s">
        <v>328</v>
      </c>
      <c r="H9" s="2">
        <v>2000</v>
      </c>
      <c r="I9" s="5"/>
      <c r="K9" s="5"/>
    </row>
    <row r="10" spans="1:12" x14ac:dyDescent="0.2">
      <c r="A10" s="2" t="s">
        <v>54</v>
      </c>
      <c r="B10" s="2">
        <v>20</v>
      </c>
      <c r="C10" s="2" t="s">
        <v>9</v>
      </c>
      <c r="D10" s="2">
        <f>VLOOKUP(A10,'COSTOS MATERIA PRIMA'!A:D,4,FALSE)/VLOOKUP(A10,'COSTOS MATERIA PRIMA'!A:D,2,FALSE)*B10</f>
        <v>300</v>
      </c>
      <c r="I10" s="5"/>
      <c r="K10" s="5"/>
    </row>
    <row r="11" spans="1:12" x14ac:dyDescent="0.2">
      <c r="A11" s="2" t="s">
        <v>127</v>
      </c>
      <c r="B11" s="2">
        <v>10</v>
      </c>
      <c r="C11" s="2" t="s">
        <v>9</v>
      </c>
      <c r="D11" s="2">
        <f>VLOOKUP(A11,'COSTOS MATERIA PRIMA'!A:D,4,FALSE)/VLOOKUP(A11,'COSTOS MATERIA PRIMA'!A:D,2,FALSE)*B11</f>
        <v>20</v>
      </c>
      <c r="I11" s="5"/>
      <c r="K11" s="5"/>
    </row>
    <row r="12" spans="1:12" x14ac:dyDescent="0.2">
      <c r="A12" s="2" t="s">
        <v>8</v>
      </c>
      <c r="B12" s="2">
        <v>100</v>
      </c>
      <c r="C12" s="2" t="s">
        <v>9</v>
      </c>
      <c r="D12" s="2">
        <f>VLOOKUP(A12,'COSTOS MATERIA PRIMA'!A:D,4,FALSE)/VLOOKUP(A12,'COSTOS MATERIA PRIMA'!A:D,2,FALSE)*B12</f>
        <v>465.00000000000006</v>
      </c>
      <c r="I12" s="5"/>
      <c r="K12" s="5"/>
    </row>
    <row r="13" spans="1:12" x14ac:dyDescent="0.2">
      <c r="A13" s="2" t="s">
        <v>107</v>
      </c>
      <c r="B13" s="2">
        <v>30</v>
      </c>
      <c r="C13" s="2" t="s">
        <v>9</v>
      </c>
      <c r="D13" s="2">
        <f>VLOOKUP(A13,'COSTOS MATERIA PRIMA'!A:D,4,FALSE)/VLOOKUP(A13,'COSTOS MATERIA PRIMA'!A:D,2,FALSE)*B13</f>
        <v>33</v>
      </c>
      <c r="I13" s="5"/>
      <c r="K13" s="5"/>
    </row>
    <row r="14" spans="1:12" x14ac:dyDescent="0.2">
      <c r="A14" s="2" t="s">
        <v>257</v>
      </c>
      <c r="B14" s="2">
        <v>1</v>
      </c>
      <c r="C14" s="2" t="s">
        <v>329</v>
      </c>
      <c r="D14" s="2">
        <f>VLOOKUP(A14,'COSTOS MATERIA PRIMA'!A:D,4,FALSE)/VLOOKUP(A14,'COSTOS MATERIA PRIMA'!A:D,2,FALSE)*B14</f>
        <v>163.19999999999999</v>
      </c>
      <c r="E14" s="2"/>
      <c r="I14" s="5"/>
      <c r="K14" s="5"/>
    </row>
    <row r="15" spans="1:12" x14ac:dyDescent="0.2">
      <c r="A15" s="2" t="s">
        <v>330</v>
      </c>
      <c r="B15" s="2" t="s">
        <v>331</v>
      </c>
      <c r="D15" s="2">
        <v>60</v>
      </c>
      <c r="E15" s="2" t="s">
        <v>253</v>
      </c>
      <c r="I15" s="5"/>
      <c r="K15" s="5"/>
    </row>
    <row r="16" spans="1:12" x14ac:dyDescent="0.2">
      <c r="A16" s="2" t="s">
        <v>332</v>
      </c>
      <c r="B16" s="2" t="s">
        <v>333</v>
      </c>
      <c r="C16" s="2">
        <v>2000</v>
      </c>
      <c r="E16" s="2" t="s">
        <v>248</v>
      </c>
      <c r="I16" s="5"/>
      <c r="K16" s="5"/>
    </row>
    <row r="17" spans="1:11" x14ac:dyDescent="0.2">
      <c r="A17" s="2" t="s">
        <v>334</v>
      </c>
      <c r="B17" s="2" t="s">
        <v>335</v>
      </c>
      <c r="C17" s="2">
        <v>1500</v>
      </c>
      <c r="D17" s="2">
        <v>1500</v>
      </c>
      <c r="E17" s="2" t="s">
        <v>248</v>
      </c>
      <c r="I17" s="5"/>
      <c r="K17" s="5"/>
    </row>
    <row r="18" spans="1:11" x14ac:dyDescent="0.2">
      <c r="I18" s="5"/>
      <c r="K18" s="5"/>
    </row>
    <row r="19" spans="1:11" x14ac:dyDescent="0.2">
      <c r="I19" s="5"/>
      <c r="K19" s="5"/>
    </row>
    <row r="20" spans="1:11" x14ac:dyDescent="0.2">
      <c r="I20" s="5"/>
      <c r="K20" s="5"/>
    </row>
    <row r="21" spans="1:11" x14ac:dyDescent="0.2">
      <c r="I21" s="5"/>
      <c r="K21" s="5"/>
    </row>
    <row r="22" spans="1:11" x14ac:dyDescent="0.2">
      <c r="I22" s="5"/>
      <c r="K22" s="5"/>
    </row>
    <row r="23" spans="1:11" x14ac:dyDescent="0.2">
      <c r="I23" s="5"/>
      <c r="K23" s="5"/>
    </row>
    <row r="24" spans="1:11" x14ac:dyDescent="0.2">
      <c r="I24" s="5"/>
      <c r="K24" s="5"/>
    </row>
    <row r="25" spans="1:11" x14ac:dyDescent="0.2">
      <c r="I25" s="5"/>
      <c r="K25" s="5"/>
    </row>
    <row r="26" spans="1:11" x14ac:dyDescent="0.2">
      <c r="I26" s="5"/>
      <c r="K26" s="5"/>
    </row>
    <row r="27" spans="1:11" x14ac:dyDescent="0.2">
      <c r="I27" s="5"/>
      <c r="K27" s="5"/>
    </row>
    <row r="28" spans="1:11" x14ac:dyDescent="0.2">
      <c r="I28" s="5"/>
      <c r="K28" s="5"/>
    </row>
    <row r="29" spans="1:11" x14ac:dyDescent="0.2">
      <c r="I29" s="5"/>
      <c r="K29" s="5"/>
    </row>
    <row r="30" spans="1:11" x14ac:dyDescent="0.2">
      <c r="I30" s="5"/>
      <c r="K30" s="5"/>
    </row>
    <row r="31" spans="1:11" x14ac:dyDescent="0.2">
      <c r="I31" s="5"/>
      <c r="K31" s="5"/>
    </row>
    <row r="32" spans="1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2:11" x14ac:dyDescent="0.2">
      <c r="B129" t="s">
        <v>864</v>
      </c>
      <c r="I129" s="5"/>
      <c r="K129" s="5"/>
    </row>
    <row r="130" spans="2:11" x14ac:dyDescent="0.2">
      <c r="B130" t="s">
        <v>864</v>
      </c>
      <c r="I130" s="5"/>
      <c r="K130" s="5"/>
    </row>
    <row r="131" spans="2:11" x14ac:dyDescent="0.2">
      <c r="B131" t="s">
        <v>864</v>
      </c>
      <c r="I131" s="5"/>
      <c r="K131" s="5"/>
    </row>
    <row r="132" spans="2:11" x14ac:dyDescent="0.2">
      <c r="B132" t="s">
        <v>864</v>
      </c>
      <c r="I132" s="5"/>
      <c r="K132" s="5"/>
    </row>
    <row r="133" spans="2:11" x14ac:dyDescent="0.2">
      <c r="B133" t="s">
        <v>864</v>
      </c>
      <c r="I133" s="5"/>
      <c r="K133" s="5"/>
    </row>
    <row r="134" spans="2:11" x14ac:dyDescent="0.2">
      <c r="B134" t="s">
        <v>864</v>
      </c>
      <c r="I134" s="5"/>
      <c r="K134" s="5"/>
    </row>
    <row r="135" spans="2:11" x14ac:dyDescent="0.2">
      <c r="B135" t="s">
        <v>864</v>
      </c>
      <c r="I135" s="5"/>
      <c r="K135" s="5"/>
    </row>
    <row r="136" spans="2:11" x14ac:dyDescent="0.2">
      <c r="B136" t="s">
        <v>864</v>
      </c>
      <c r="I136" s="5"/>
      <c r="K136" s="5"/>
    </row>
    <row r="137" spans="2:11" x14ac:dyDescent="0.2">
      <c r="B137" t="s">
        <v>864</v>
      </c>
      <c r="I137" s="5"/>
      <c r="K137" s="5"/>
    </row>
    <row r="138" spans="2:11" x14ac:dyDescent="0.2">
      <c r="B138" t="s">
        <v>864</v>
      </c>
      <c r="I138" s="5"/>
      <c r="K138" s="5"/>
    </row>
    <row r="139" spans="2:11" x14ac:dyDescent="0.2">
      <c r="B139" t="s">
        <v>864</v>
      </c>
      <c r="I139" s="5"/>
      <c r="K139" s="5"/>
    </row>
    <row r="140" spans="2:11" x14ac:dyDescent="0.2">
      <c r="B140" t="s">
        <v>864</v>
      </c>
      <c r="I140" s="5"/>
      <c r="K140" s="5"/>
    </row>
    <row r="141" spans="2:11" x14ac:dyDescent="0.2">
      <c r="B141" t="s">
        <v>864</v>
      </c>
      <c r="I141" s="5"/>
      <c r="K141" s="5"/>
    </row>
    <row r="142" spans="2:11" x14ac:dyDescent="0.2">
      <c r="I142" s="5"/>
      <c r="K142" s="5"/>
    </row>
    <row r="143" spans="2:11" x14ac:dyDescent="0.2">
      <c r="I143" s="5"/>
      <c r="K143" s="5"/>
    </row>
    <row r="144" spans="2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  <row r="1001" spans="9:11" x14ac:dyDescent="0.2">
      <c r="I1001" s="5"/>
      <c r="K1001" s="5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FF9900"/>
    <outlinePr summaryBelow="0" summaryRight="0"/>
  </sheetPr>
  <dimension ref="A1:L1000"/>
  <sheetViews>
    <sheetView workbookViewId="0">
      <selection activeCell="A2" sqref="A2:B11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119</v>
      </c>
      <c r="B2" s="2">
        <v>6</v>
      </c>
      <c r="C2" s="2" t="s">
        <v>56</v>
      </c>
      <c r="D2" s="2">
        <f>VLOOKUP(A2,'COSTOS MATERIA PRIMA'!A:D,4,FALSE)/VLOOKUP(A2,'COSTOS MATERIA PRIMA'!A:D,2,FALSE)*B2</f>
        <v>510</v>
      </c>
      <c r="F2" s="2">
        <v>1</v>
      </c>
      <c r="G2" s="2">
        <f>SUM(D:D)</f>
        <v>4503.5508571428572</v>
      </c>
      <c r="H2" s="2">
        <f>G2/F2</f>
        <v>4503.5508571428572</v>
      </c>
      <c r="I2" s="5">
        <v>0.1</v>
      </c>
      <c r="J2" s="2">
        <f>H2*(1+I2)</f>
        <v>4953.9059428571436</v>
      </c>
      <c r="K2" s="5">
        <v>0.6</v>
      </c>
      <c r="L2" s="2">
        <f>J2*(K2+1)</f>
        <v>7926.2495085714299</v>
      </c>
    </row>
    <row r="3" spans="1:12" x14ac:dyDescent="0.2">
      <c r="A3" s="2" t="s">
        <v>114</v>
      </c>
      <c r="B3" s="2">
        <v>120</v>
      </c>
      <c r="C3" s="2" t="s">
        <v>9</v>
      </c>
      <c r="D3" s="2">
        <f>VLOOKUP(A3,'COSTOS MATERIA PRIMA'!A:D,4,FALSE)/VLOOKUP(A3,'COSTOS MATERIA PRIMA'!A:D,2,FALSE)*B3</f>
        <v>48</v>
      </c>
      <c r="I3" s="5"/>
      <c r="K3" s="5"/>
    </row>
    <row r="4" spans="1:12" x14ac:dyDescent="0.2">
      <c r="A4" s="2" t="s">
        <v>24</v>
      </c>
      <c r="B4" s="2">
        <v>60</v>
      </c>
      <c r="C4" s="2" t="s">
        <v>9</v>
      </c>
      <c r="D4" s="2">
        <f>VLOOKUP(A4,'COSTOS MATERIA PRIMA'!A:D,4,FALSE)/VLOOKUP(A4,'COSTOS MATERIA PRIMA'!A:D,2,FALSE)*B4</f>
        <v>51</v>
      </c>
      <c r="I4" s="5"/>
      <c r="K4" s="5"/>
    </row>
    <row r="5" spans="1:12" x14ac:dyDescent="0.2">
      <c r="A5" s="2" t="s">
        <v>149</v>
      </c>
      <c r="B5" s="2">
        <v>22</v>
      </c>
      <c r="C5" s="2" t="s">
        <v>9</v>
      </c>
      <c r="D5" s="2">
        <f>VLOOKUP(A5,'COSTOS MATERIA PRIMA'!A:D,4,FALSE)/VLOOKUP(A5,'COSTOS MATERIA PRIMA'!A:D,2,FALSE)*B5</f>
        <v>49.368000000000002</v>
      </c>
      <c r="I5" s="5"/>
    </row>
    <row r="6" spans="1:12" x14ac:dyDescent="0.2">
      <c r="A6" s="2" t="s">
        <v>336</v>
      </c>
      <c r="B6" s="2">
        <v>7</v>
      </c>
      <c r="C6" s="2" t="s">
        <v>9</v>
      </c>
      <c r="D6" s="2">
        <f>VLOOKUP(A6,'COSTOS MATERIA PRIMA'!A:D,4,FALSE)/VLOOKUP(A6,'COSTOS MATERIA PRIMA'!A:D,2,FALSE)*B6</f>
        <v>9.24</v>
      </c>
      <c r="I6" s="2" t="s">
        <v>337</v>
      </c>
      <c r="J6" s="2">
        <v>6800</v>
      </c>
      <c r="K6" s="2" t="s">
        <v>338</v>
      </c>
    </row>
    <row r="7" spans="1:12" x14ac:dyDescent="0.2">
      <c r="A7" s="2" t="s">
        <v>339</v>
      </c>
      <c r="B7" s="2">
        <v>500</v>
      </c>
      <c r="C7" s="2" t="s">
        <v>9</v>
      </c>
      <c r="D7" s="2">
        <f>VLOOKUP(A7,'COSTOS MATERIA PRIMA'!A:D,4,FALSE)/VLOOKUP(A7,'COSTOS MATERIA PRIMA'!A:D,2,FALSE)*B7</f>
        <v>1357.1428571428571</v>
      </c>
      <c r="I7" s="2" t="s">
        <v>340</v>
      </c>
      <c r="J7" s="2">
        <v>1500</v>
      </c>
      <c r="K7" s="2" t="s">
        <v>341</v>
      </c>
    </row>
    <row r="8" spans="1:12" x14ac:dyDescent="0.2">
      <c r="A8" s="2" t="s">
        <v>342</v>
      </c>
      <c r="B8" s="2">
        <v>6</v>
      </c>
      <c r="C8" s="2" t="s">
        <v>46</v>
      </c>
      <c r="D8" s="2">
        <f>VLOOKUP(A8,'COSTOS MATERIA PRIMA'!A:D,4,FALSE)/VLOOKUP(A8,'COSTOS MATERIA PRIMA'!A:D,2,FALSE)*B8</f>
        <v>32.400000000000006</v>
      </c>
      <c r="I8" s="2" t="s">
        <v>343</v>
      </c>
      <c r="J8" s="2">
        <v>2700</v>
      </c>
      <c r="K8" s="2" t="s">
        <v>318</v>
      </c>
    </row>
    <row r="9" spans="1:12" x14ac:dyDescent="0.2">
      <c r="A9" s="2" t="s">
        <v>94</v>
      </c>
      <c r="B9" s="2">
        <v>400</v>
      </c>
      <c r="C9" s="2" t="s">
        <v>9</v>
      </c>
      <c r="D9" s="2">
        <f>VLOOKUP(A9,'COSTOS MATERIA PRIMA'!A:D,4,FALSE)/VLOOKUP(A9,'COSTOS MATERIA PRIMA'!A:D,2,FALSE)*B9</f>
        <v>680</v>
      </c>
      <c r="G9" s="6">
        <v>45201</v>
      </c>
      <c r="I9" s="2" t="s">
        <v>344</v>
      </c>
      <c r="J9" s="2">
        <v>5300</v>
      </c>
      <c r="K9" s="2" t="s">
        <v>345</v>
      </c>
    </row>
    <row r="10" spans="1:12" x14ac:dyDescent="0.2">
      <c r="A10" s="2" t="s">
        <v>346</v>
      </c>
      <c r="B10" s="2">
        <v>24</v>
      </c>
      <c r="C10" s="2" t="s">
        <v>157</v>
      </c>
      <c r="D10" s="2">
        <f>VLOOKUP(A10,'COSTOS MATERIA PRIMA'!A:D,4,FALSE)/VLOOKUP(A10,'COSTOS MATERIA PRIMA'!A:D,2,FALSE)*B10</f>
        <v>240</v>
      </c>
      <c r="I10" s="2" t="s">
        <v>347</v>
      </c>
      <c r="J10" s="2">
        <v>340</v>
      </c>
      <c r="K10" s="2" t="s">
        <v>348</v>
      </c>
    </row>
    <row r="11" spans="1:12" x14ac:dyDescent="0.2">
      <c r="A11" s="2" t="s">
        <v>257</v>
      </c>
      <c r="B11" s="2">
        <v>2</v>
      </c>
      <c r="C11" s="2" t="s">
        <v>258</v>
      </c>
      <c r="D11" s="2">
        <f>VLOOKUP(A11,'COSTOS MATERIA PRIMA'!A:D,4,FALSE)/VLOOKUP(A11,'COSTOS MATERIA PRIMA'!A:D,2,FALSE)*B11</f>
        <v>326.39999999999998</v>
      </c>
      <c r="F11" s="2"/>
      <c r="I11" s="5"/>
      <c r="K11" s="5"/>
    </row>
    <row r="12" spans="1:12" x14ac:dyDescent="0.2">
      <c r="A12" s="2" t="s">
        <v>349</v>
      </c>
      <c r="B12" s="2" t="s">
        <v>350</v>
      </c>
      <c r="C12" s="2">
        <v>700</v>
      </c>
      <c r="F12" s="2" t="s">
        <v>248</v>
      </c>
      <c r="I12" s="5"/>
      <c r="K12" s="5"/>
    </row>
    <row r="13" spans="1:12" x14ac:dyDescent="0.2">
      <c r="F13" s="2" t="s">
        <v>253</v>
      </c>
      <c r="I13" s="5"/>
      <c r="K13" s="5"/>
    </row>
    <row r="14" spans="1:12" x14ac:dyDescent="0.2">
      <c r="A14" s="2" t="s">
        <v>323</v>
      </c>
      <c r="B14" s="2" t="s">
        <v>351</v>
      </c>
      <c r="C14" s="2">
        <v>1500</v>
      </c>
      <c r="I14" s="5"/>
      <c r="K14" s="5"/>
    </row>
    <row r="15" spans="1:12" x14ac:dyDescent="0.2">
      <c r="I15" s="5"/>
      <c r="K15" s="5"/>
    </row>
    <row r="16" spans="1:12" x14ac:dyDescent="0.2">
      <c r="A16" s="2" t="s">
        <v>325</v>
      </c>
      <c r="B16" s="2" t="s">
        <v>352</v>
      </c>
      <c r="C16" s="2">
        <v>1800</v>
      </c>
      <c r="I16" s="5"/>
      <c r="K16" s="5"/>
    </row>
    <row r="17" spans="1:11" x14ac:dyDescent="0.2">
      <c r="I17" s="5"/>
      <c r="K17" s="5"/>
    </row>
    <row r="18" spans="1:11" x14ac:dyDescent="0.2">
      <c r="A18" s="2" t="s">
        <v>353</v>
      </c>
      <c r="B18" s="2" t="s">
        <v>354</v>
      </c>
      <c r="C18" s="2">
        <v>715</v>
      </c>
      <c r="I18" s="5"/>
      <c r="K18" s="5"/>
    </row>
    <row r="19" spans="1:11" x14ac:dyDescent="0.2">
      <c r="I19" s="5"/>
      <c r="K19" s="5"/>
    </row>
    <row r="20" spans="1:11" x14ac:dyDescent="0.2">
      <c r="A20" s="2" t="s">
        <v>355</v>
      </c>
      <c r="B20" s="2" t="s">
        <v>356</v>
      </c>
      <c r="C20" s="2">
        <v>1200</v>
      </c>
      <c r="D20" s="2">
        <v>1200</v>
      </c>
      <c r="I20" s="5"/>
      <c r="K20" s="5"/>
    </row>
    <row r="21" spans="1:11" x14ac:dyDescent="0.2">
      <c r="I21" s="5"/>
      <c r="K21" s="5"/>
    </row>
    <row r="22" spans="1:11" x14ac:dyDescent="0.2">
      <c r="I22" s="5"/>
      <c r="K22" s="5"/>
    </row>
    <row r="23" spans="1:11" x14ac:dyDescent="0.2">
      <c r="I23" s="5"/>
      <c r="K23" s="5"/>
    </row>
    <row r="24" spans="1:11" x14ac:dyDescent="0.2">
      <c r="I24" s="5"/>
      <c r="K24" s="5"/>
    </row>
    <row r="25" spans="1:11" x14ac:dyDescent="0.2">
      <c r="I25" s="5"/>
      <c r="K25" s="5"/>
    </row>
    <row r="26" spans="1:11" x14ac:dyDescent="0.2">
      <c r="I26" s="5"/>
      <c r="K26" s="5"/>
    </row>
    <row r="27" spans="1:11" x14ac:dyDescent="0.2">
      <c r="I27" s="5"/>
      <c r="K27" s="5"/>
    </row>
    <row r="28" spans="1:11" x14ac:dyDescent="0.2">
      <c r="I28" s="5"/>
      <c r="K28" s="5"/>
    </row>
    <row r="29" spans="1:11" x14ac:dyDescent="0.2">
      <c r="I29" s="5"/>
      <c r="K29" s="5"/>
    </row>
    <row r="30" spans="1:11" x14ac:dyDescent="0.2">
      <c r="I30" s="5"/>
      <c r="K30" s="5"/>
    </row>
    <row r="31" spans="1:11" x14ac:dyDescent="0.2">
      <c r="I31" s="5"/>
      <c r="K31" s="5"/>
    </row>
    <row r="32" spans="1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999999"/>
    <outlinePr summaryBelow="0" summaryRight="0"/>
  </sheetPr>
  <dimension ref="A1:L1002"/>
  <sheetViews>
    <sheetView workbookViewId="0">
      <selection activeCell="A2" sqref="A2:B10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119</v>
      </c>
      <c r="B2" s="2">
        <v>2</v>
      </c>
      <c r="C2" s="2" t="s">
        <v>56</v>
      </c>
      <c r="D2" s="2">
        <f>VLOOKUP(A2,'COSTOS MATERIA PRIMA'!A:D,4,FALSE)/VLOOKUP(A2,'COSTOS MATERIA PRIMA'!A:D,2,FALSE)*B2</f>
        <v>170</v>
      </c>
      <c r="F2" s="2">
        <v>6</v>
      </c>
      <c r="G2" s="2">
        <f>SUM(D:D)</f>
        <v>2033.3999999999999</v>
      </c>
      <c r="H2" s="2">
        <f>G2/F2</f>
        <v>338.9</v>
      </c>
      <c r="I2" s="5">
        <v>0.1</v>
      </c>
      <c r="J2" s="2">
        <f>H2*(1+I2)</f>
        <v>372.79</v>
      </c>
      <c r="K2" s="5">
        <v>0.6</v>
      </c>
      <c r="L2" s="2">
        <f>J2*(K2+1)</f>
        <v>596.46400000000006</v>
      </c>
    </row>
    <row r="3" spans="1:12" x14ac:dyDescent="0.2">
      <c r="A3" s="2" t="s">
        <v>178</v>
      </c>
      <c r="B3" s="2">
        <v>7</v>
      </c>
      <c r="C3" s="2" t="s">
        <v>9</v>
      </c>
      <c r="D3" s="2">
        <f>VLOOKUP(A3,'COSTOS MATERIA PRIMA'!A:D,4,FALSE)/VLOOKUP(A3,'COSTOS MATERIA PRIMA'!A:D,2,FALSE)*B3</f>
        <v>28</v>
      </c>
      <c r="F3" s="2" t="s">
        <v>357</v>
      </c>
      <c r="I3" s="5"/>
      <c r="K3" s="5"/>
    </row>
    <row r="4" spans="1:12" x14ac:dyDescent="0.2">
      <c r="A4" s="2" t="s">
        <v>72</v>
      </c>
      <c r="B4" s="2">
        <v>100</v>
      </c>
      <c r="C4" s="2" t="s">
        <v>358</v>
      </c>
      <c r="D4" s="2">
        <f>VLOOKUP(A4,'COSTOS MATERIA PRIMA'!A:D,4,FALSE)/VLOOKUP(A4,'COSTOS MATERIA PRIMA'!A:D,2,FALSE)*B4</f>
        <v>459.99999999999994</v>
      </c>
      <c r="I4" s="5"/>
      <c r="K4" s="5"/>
    </row>
    <row r="5" spans="1:12" x14ac:dyDescent="0.2">
      <c r="A5" s="2" t="s">
        <v>207</v>
      </c>
      <c r="B5" s="2">
        <v>210</v>
      </c>
      <c r="C5" s="2" t="s">
        <v>9</v>
      </c>
      <c r="D5" s="2">
        <f>VLOOKUP(A5,'COSTOS MATERIA PRIMA'!A:D,4,FALSE)/VLOOKUP(A5,'COSTOS MATERIA PRIMA'!A:D,2,FALSE)*B5</f>
        <v>500</v>
      </c>
      <c r="I5" s="5"/>
      <c r="K5" s="2">
        <v>600</v>
      </c>
    </row>
    <row r="6" spans="1:12" x14ac:dyDescent="0.2">
      <c r="A6" s="2" t="s">
        <v>96</v>
      </c>
      <c r="B6" s="2">
        <v>15</v>
      </c>
      <c r="C6" s="2" t="s">
        <v>9</v>
      </c>
      <c r="D6" s="2">
        <f>VLOOKUP(A6,'COSTOS MATERIA PRIMA'!A:D,4,FALSE)/VLOOKUP(A6,'COSTOS MATERIA PRIMA'!A:D,2,FALSE)*B6</f>
        <v>58.8</v>
      </c>
      <c r="G6" s="6">
        <v>45201</v>
      </c>
      <c r="I6" s="5"/>
      <c r="K6" s="5"/>
    </row>
    <row r="7" spans="1:12" x14ac:dyDescent="0.2">
      <c r="A7" s="2" t="s">
        <v>172</v>
      </c>
      <c r="B7" s="2">
        <v>7</v>
      </c>
      <c r="C7" s="2" t="s">
        <v>2</v>
      </c>
      <c r="D7" s="2">
        <f>VLOOKUP(A7,'COSTOS MATERIA PRIMA'!A:D,4,FALSE)/VLOOKUP(A7,'COSTOS MATERIA PRIMA'!A:D,2,FALSE)*B7</f>
        <v>105</v>
      </c>
      <c r="I7" s="5"/>
      <c r="K7" s="5"/>
    </row>
    <row r="8" spans="1:12" x14ac:dyDescent="0.2">
      <c r="A8" s="2" t="s">
        <v>93</v>
      </c>
      <c r="B8" s="2">
        <v>60</v>
      </c>
      <c r="C8" s="2" t="s">
        <v>9</v>
      </c>
      <c r="D8" s="2">
        <f>VLOOKUP(A8,'COSTOS MATERIA PRIMA'!A:D,4,FALSE)/VLOOKUP(A8,'COSTOS MATERIA PRIMA'!A:D,2,FALSE)*B8</f>
        <v>405</v>
      </c>
      <c r="I8" s="5"/>
      <c r="K8" s="5"/>
    </row>
    <row r="9" spans="1:12" x14ac:dyDescent="0.2">
      <c r="A9" s="2" t="s">
        <v>152</v>
      </c>
      <c r="B9" s="2">
        <v>100</v>
      </c>
      <c r="C9" s="2" t="s">
        <v>9</v>
      </c>
      <c r="D9" s="2">
        <f>VLOOKUP(A9,'COSTOS MATERIA PRIMA'!A:D,4,FALSE)/VLOOKUP(A9,'COSTOS MATERIA PRIMA'!A:D,2,FALSE)*B9</f>
        <v>60</v>
      </c>
      <c r="F9" s="2"/>
      <c r="I9" s="5"/>
      <c r="K9" s="5"/>
    </row>
    <row r="10" spans="1:12" x14ac:dyDescent="0.2">
      <c r="A10" s="2" t="s">
        <v>98</v>
      </c>
      <c r="B10" s="2">
        <v>5</v>
      </c>
      <c r="C10" s="2" t="s">
        <v>9</v>
      </c>
      <c r="D10" s="2">
        <f>VLOOKUP(A10,'COSTOS MATERIA PRIMA'!A:D,4,FALSE)/VLOOKUP(A10,'COSTOS MATERIA PRIMA'!A:D,2,FALSE)*B10</f>
        <v>6.6000000000000005</v>
      </c>
      <c r="F10" s="2"/>
      <c r="I10" s="5"/>
      <c r="K10" s="5"/>
    </row>
    <row r="11" spans="1:12" x14ac:dyDescent="0.2">
      <c r="A11" s="2" t="s">
        <v>254</v>
      </c>
      <c r="C11" s="2" t="s">
        <v>359</v>
      </c>
      <c r="D11" s="2">
        <v>240</v>
      </c>
      <c r="F11" s="2" t="s">
        <v>248</v>
      </c>
      <c r="I11" s="5"/>
      <c r="K11" s="5"/>
    </row>
    <row r="12" spans="1:12" x14ac:dyDescent="0.2"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  <row r="1001" spans="9:11" x14ac:dyDescent="0.2">
      <c r="I1001" s="5"/>
      <c r="K1001" s="5"/>
    </row>
    <row r="1002" spans="9:11" x14ac:dyDescent="0.2">
      <c r="I1002" s="5"/>
      <c r="K1002" s="5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999999"/>
    <outlinePr summaryBelow="0" summaryRight="0"/>
  </sheetPr>
  <dimension ref="A1:L1000"/>
  <sheetViews>
    <sheetView workbookViewId="0">
      <selection activeCell="A2" sqref="A2:B11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119</v>
      </c>
      <c r="B2" s="2">
        <v>6</v>
      </c>
      <c r="C2" s="2" t="s">
        <v>56</v>
      </c>
      <c r="D2" s="2">
        <f>VLOOKUP(A2,'COSTOS MATERIA PRIMA'!A:D,4,FALSE)/VLOOKUP(A2,'COSTOS MATERIA PRIMA'!A:D,2,FALSE)*B2</f>
        <v>510</v>
      </c>
      <c r="F2" s="2">
        <v>10</v>
      </c>
      <c r="G2" s="2">
        <f>SUM(D:D)</f>
        <v>1825.8466666666666</v>
      </c>
      <c r="H2" s="2">
        <f>G2/F2</f>
        <v>182.58466666666666</v>
      </c>
      <c r="I2" s="5">
        <v>0.1</v>
      </c>
      <c r="J2" s="2">
        <f>H2*(1+I2)</f>
        <v>200.84313333333336</v>
      </c>
      <c r="K2" s="5">
        <v>0.6</v>
      </c>
      <c r="L2" s="2">
        <f>J2*(K2+1)</f>
        <v>321.3490133333334</v>
      </c>
    </row>
    <row r="3" spans="1:12" x14ac:dyDescent="0.2">
      <c r="A3" s="2" t="s">
        <v>360</v>
      </c>
      <c r="B3" s="2">
        <v>100</v>
      </c>
      <c r="C3" s="2" t="s">
        <v>361</v>
      </c>
      <c r="D3" s="2">
        <f>VLOOKUP(A3,'COSTOS MATERIA PRIMA'!A:D,4,FALSE)/VLOOKUP(A3,'COSTOS MATERIA PRIMA'!A:D,2,FALSE)*B3</f>
        <v>66.666666666666657</v>
      </c>
      <c r="I3" s="5"/>
      <c r="K3" s="5"/>
    </row>
    <row r="4" spans="1:12" x14ac:dyDescent="0.2">
      <c r="A4" s="2" t="s">
        <v>362</v>
      </c>
      <c r="B4" s="2">
        <v>65</v>
      </c>
      <c r="C4" s="2" t="s">
        <v>46</v>
      </c>
      <c r="D4" s="2">
        <f>VLOOKUP(A4,'COSTOS MATERIA PRIMA'!A:D,4,FALSE)/VLOOKUP(A4,'COSTOS MATERIA PRIMA'!A:D,2,FALSE)*B4</f>
        <v>422.5</v>
      </c>
      <c r="I4" s="5"/>
      <c r="K4" s="5"/>
    </row>
    <row r="5" spans="1:12" x14ac:dyDescent="0.2">
      <c r="A5" s="2" t="s">
        <v>363</v>
      </c>
      <c r="B5" s="2">
        <v>50</v>
      </c>
      <c r="C5" s="2" t="s">
        <v>46</v>
      </c>
      <c r="D5" s="2">
        <f>VLOOKUP(A5,'COSTOS MATERIA PRIMA'!A:D,4,FALSE)/VLOOKUP(A5,'COSTOS MATERIA PRIMA'!A:D,2,FALSE)*B5</f>
        <v>150</v>
      </c>
      <c r="G5" s="2" t="s">
        <v>364</v>
      </c>
      <c r="I5" s="5"/>
      <c r="K5" s="2">
        <v>330</v>
      </c>
    </row>
    <row r="6" spans="1:12" x14ac:dyDescent="0.2">
      <c r="A6" s="2" t="s">
        <v>365</v>
      </c>
      <c r="B6" s="2">
        <v>4</v>
      </c>
      <c r="C6" s="2" t="s">
        <v>46</v>
      </c>
      <c r="D6" s="2">
        <f>VLOOKUP(A6,'COSTOS MATERIA PRIMA'!A:D,4,FALSE)/VLOOKUP(A6,'COSTOS MATERIA PRIMA'!A:D,2,FALSE)*B6</f>
        <v>15.68</v>
      </c>
      <c r="I6" s="5"/>
      <c r="K6" s="5"/>
    </row>
    <row r="7" spans="1:12" x14ac:dyDescent="0.2">
      <c r="A7" s="2" t="s">
        <v>366</v>
      </c>
      <c r="B7" s="2">
        <v>10</v>
      </c>
      <c r="C7" s="2" t="s">
        <v>46</v>
      </c>
      <c r="D7" s="2">
        <f>VLOOKUP(A7,'COSTOS MATERIA PRIMA'!A:D,4,FALSE)/VLOOKUP(A7,'COSTOS MATERIA PRIMA'!A:D,2,FALSE)*B7</f>
        <v>40</v>
      </c>
      <c r="I7" s="5"/>
      <c r="K7" s="5"/>
    </row>
    <row r="8" spans="1:12" x14ac:dyDescent="0.2">
      <c r="A8" s="2" t="s">
        <v>367</v>
      </c>
      <c r="B8" s="2">
        <v>2</v>
      </c>
      <c r="C8" s="2" t="s">
        <v>46</v>
      </c>
      <c r="D8" s="2">
        <f>VLOOKUP(A8,'COSTOS MATERIA PRIMA'!A:D,4,FALSE)/VLOOKUP(A8,'COSTOS MATERIA PRIMA'!A:D,2,FALSE)*B8</f>
        <v>40</v>
      </c>
      <c r="G8" s="6">
        <v>45201</v>
      </c>
      <c r="I8" s="5"/>
      <c r="K8" s="5"/>
    </row>
    <row r="9" spans="1:12" x14ac:dyDescent="0.2">
      <c r="A9" s="2" t="s">
        <v>368</v>
      </c>
      <c r="B9" s="2">
        <v>2</v>
      </c>
      <c r="C9" s="2" t="s">
        <v>46</v>
      </c>
      <c r="D9" s="2">
        <f>VLOOKUP(A9,'COSTOS MATERIA PRIMA'!A:D,4,FALSE)/VLOOKUP(A9,'COSTOS MATERIA PRIMA'!A:D,2,FALSE)*B9</f>
        <v>1</v>
      </c>
      <c r="I9" s="5"/>
      <c r="K9" s="5"/>
    </row>
    <row r="10" spans="1:12" x14ac:dyDescent="0.2">
      <c r="A10" s="2" t="s">
        <v>369</v>
      </c>
      <c r="B10" s="2">
        <v>2</v>
      </c>
      <c r="C10" s="2" t="s">
        <v>46</v>
      </c>
      <c r="D10" s="2">
        <f>VLOOKUP(A10,'COSTOS MATERIA PRIMA'!A:D,4,FALSE)/VLOOKUP(A10,'COSTOS MATERIA PRIMA'!A:D,2,FALSE)*B10</f>
        <v>10</v>
      </c>
      <c r="I10" s="5"/>
      <c r="K10" s="5"/>
    </row>
    <row r="11" spans="1:12" x14ac:dyDescent="0.2">
      <c r="A11" s="2" t="s">
        <v>172</v>
      </c>
      <c r="B11" s="2">
        <v>10</v>
      </c>
      <c r="C11" s="2" t="s">
        <v>370</v>
      </c>
      <c r="D11" s="2">
        <f>VLOOKUP(A11,'COSTOS MATERIA PRIMA'!A:D,4,FALSE)/VLOOKUP(A11,'COSTOS MATERIA PRIMA'!A:D,2,FALSE)*B11</f>
        <v>150</v>
      </c>
      <c r="I11" s="5"/>
      <c r="K11" s="5"/>
    </row>
    <row r="12" spans="1:12" x14ac:dyDescent="0.2">
      <c r="A12" s="2" t="s">
        <v>371</v>
      </c>
      <c r="B12" s="2">
        <v>10</v>
      </c>
      <c r="C12" s="2" t="s">
        <v>9</v>
      </c>
      <c r="D12" s="2">
        <v>20</v>
      </c>
      <c r="I12" s="5"/>
      <c r="K12" s="5"/>
    </row>
    <row r="13" spans="1:12" x14ac:dyDescent="0.2">
      <c r="A13" s="2" t="s">
        <v>254</v>
      </c>
      <c r="B13" s="2" t="s">
        <v>372</v>
      </c>
      <c r="D13" s="2">
        <v>400</v>
      </c>
      <c r="F13" s="2" t="s">
        <v>248</v>
      </c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0000"/>
    <outlinePr summaryBelow="0" summaryRight="0"/>
  </sheetPr>
  <dimension ref="A1:L1000"/>
  <sheetViews>
    <sheetView workbookViewId="0">
      <selection activeCell="A2" sqref="A2:B18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114</v>
      </c>
      <c r="B2" s="2">
        <v>150</v>
      </c>
      <c r="C2" s="2" t="s">
        <v>9</v>
      </c>
      <c r="D2" s="2">
        <f>VLOOKUP(A2,'COSTOS MATERIA PRIMA'!A:D,4,FALSE)/VLOOKUP(A2,'COSTOS MATERIA PRIMA'!A:D,2,FALSE)*B2</f>
        <v>60</v>
      </c>
      <c r="F2" s="2">
        <v>12</v>
      </c>
      <c r="G2" s="2">
        <f>SUM(D:D)</f>
        <v>4009.82</v>
      </c>
      <c r="H2" s="2">
        <f>G2/F2</f>
        <v>334.1516666666667</v>
      </c>
      <c r="I2" s="5">
        <v>0.1</v>
      </c>
      <c r="J2" s="2">
        <f>H2*(1+I2)</f>
        <v>367.56683333333342</v>
      </c>
      <c r="K2" s="5">
        <v>0.7</v>
      </c>
      <c r="L2" s="2">
        <f>J2*(K2+1)</f>
        <v>624.86361666666676</v>
      </c>
    </row>
    <row r="3" spans="1:12" x14ac:dyDescent="0.2">
      <c r="A3" s="2" t="s">
        <v>192</v>
      </c>
      <c r="B3" s="2">
        <v>2</v>
      </c>
      <c r="C3" s="2" t="s">
        <v>9</v>
      </c>
      <c r="D3" s="2">
        <f>VLOOKUP(A3,'COSTOS MATERIA PRIMA'!A:D,4,FALSE)/VLOOKUP(A3,'COSTOS MATERIA PRIMA'!A:D,2,FALSE)*B3</f>
        <v>1</v>
      </c>
      <c r="F3" s="2" t="s">
        <v>373</v>
      </c>
      <c r="I3" s="5"/>
      <c r="K3" s="5"/>
    </row>
    <row r="4" spans="1:12" x14ac:dyDescent="0.2">
      <c r="A4" s="2" t="s">
        <v>206</v>
      </c>
      <c r="B4" s="2">
        <v>3</v>
      </c>
      <c r="C4" s="2" t="s">
        <v>5</v>
      </c>
      <c r="D4" s="2">
        <f>VLOOKUP(A4,'COSTOS MATERIA PRIMA'!A:D,4,FALSE)/VLOOKUP(A4,'COSTOS MATERIA PRIMA'!A:D,2,FALSE)*B4</f>
        <v>1.7999999999999998</v>
      </c>
      <c r="F4" s="2" t="s">
        <v>374</v>
      </c>
      <c r="I4" s="5"/>
      <c r="K4" s="5"/>
      <c r="L4" s="2">
        <v>610</v>
      </c>
    </row>
    <row r="5" spans="1:12" x14ac:dyDescent="0.2">
      <c r="A5" s="2" t="s">
        <v>4</v>
      </c>
      <c r="B5" s="2">
        <v>6</v>
      </c>
      <c r="C5" s="2" t="s">
        <v>5</v>
      </c>
      <c r="D5" s="2">
        <f>VLOOKUP(A5,'COSTOS MATERIA PRIMA'!A:D,4,FALSE)/VLOOKUP(A5,'COSTOS MATERIA PRIMA'!A:D,2,FALSE)*B5</f>
        <v>4</v>
      </c>
      <c r="I5" s="5"/>
      <c r="K5" s="5"/>
    </row>
    <row r="6" spans="1:12" x14ac:dyDescent="0.2">
      <c r="A6" s="2" t="s">
        <v>131</v>
      </c>
      <c r="B6" s="2">
        <v>100</v>
      </c>
      <c r="C6" s="2" t="s">
        <v>9</v>
      </c>
      <c r="D6" s="2">
        <f>VLOOKUP(A6,'COSTOS MATERIA PRIMA'!A:D,4,FALSE)/VLOOKUP(A6,'COSTOS MATERIA PRIMA'!A:D,2,FALSE)*B6</f>
        <v>110.00000000000001</v>
      </c>
      <c r="I6" s="5"/>
      <c r="K6" s="5"/>
    </row>
    <row r="7" spans="1:12" x14ac:dyDescent="0.2">
      <c r="A7" s="2" t="s">
        <v>153</v>
      </c>
      <c r="B7" s="2">
        <v>125</v>
      </c>
      <c r="C7" s="2" t="s">
        <v>9</v>
      </c>
      <c r="D7" s="2">
        <f>VLOOKUP(A7,'COSTOS MATERIA PRIMA'!A:D,4,FALSE)/VLOOKUP(A7,'COSTOS MATERIA PRIMA'!A:D,2,FALSE)*B7</f>
        <v>1250</v>
      </c>
      <c r="I7" s="5"/>
      <c r="K7" s="5"/>
    </row>
    <row r="8" spans="1:12" x14ac:dyDescent="0.2">
      <c r="A8" s="2" t="s">
        <v>15</v>
      </c>
      <c r="B8" s="2">
        <v>50</v>
      </c>
      <c r="C8" s="2" t="s">
        <v>9</v>
      </c>
      <c r="D8" s="2">
        <f>VLOOKUP(A8,'COSTOS MATERIA PRIMA'!A:D,4,FALSE)/VLOOKUP(A8,'COSTOS MATERIA PRIMA'!A:D,2,FALSE)*B8</f>
        <v>500</v>
      </c>
      <c r="I8" s="5"/>
      <c r="K8" s="5"/>
    </row>
    <row r="9" spans="1:12" x14ac:dyDescent="0.2">
      <c r="A9" s="2" t="s">
        <v>163</v>
      </c>
      <c r="B9" s="2">
        <v>50</v>
      </c>
      <c r="C9" s="2" t="s">
        <v>9</v>
      </c>
      <c r="D9" s="2">
        <f>VLOOKUP(A9,'COSTOS MATERIA PRIMA'!A:D,4,FALSE)/VLOOKUP(A9,'COSTOS MATERIA PRIMA'!A:D,2,FALSE)*B9</f>
        <v>150</v>
      </c>
      <c r="I9" s="5"/>
      <c r="K9" s="5"/>
    </row>
    <row r="10" spans="1:12" x14ac:dyDescent="0.2">
      <c r="A10" s="2" t="s">
        <v>59</v>
      </c>
      <c r="B10" s="2">
        <v>50</v>
      </c>
      <c r="C10" s="2" t="s">
        <v>9</v>
      </c>
      <c r="D10" s="2">
        <f>VLOOKUP(A10,'COSTOS MATERIA PRIMA'!A:D,4,FALSE)/VLOOKUP(A10,'COSTOS MATERIA PRIMA'!A:D,2,FALSE)*B10</f>
        <v>250</v>
      </c>
      <c r="I10" s="5"/>
      <c r="K10" s="5"/>
    </row>
    <row r="11" spans="1:12" x14ac:dyDescent="0.2">
      <c r="A11" s="2" t="s">
        <v>69</v>
      </c>
      <c r="B11" s="2">
        <v>30</v>
      </c>
      <c r="C11" s="2" t="s">
        <v>9</v>
      </c>
      <c r="D11" s="2">
        <f>VLOOKUP(A11,'COSTOS MATERIA PRIMA'!A:D,4,FALSE)/VLOOKUP(A11,'COSTOS MATERIA PRIMA'!A:D,2,FALSE)*B11</f>
        <v>54</v>
      </c>
      <c r="I11" s="5"/>
      <c r="K11" s="5"/>
    </row>
    <row r="12" spans="1:12" x14ac:dyDescent="0.2">
      <c r="A12" s="2" t="s">
        <v>149</v>
      </c>
      <c r="B12" s="2">
        <v>80</v>
      </c>
      <c r="C12" s="2" t="s">
        <v>9</v>
      </c>
      <c r="D12" s="2">
        <f>VLOOKUP(A12,'COSTOS MATERIA PRIMA'!A:D,4,FALSE)/VLOOKUP(A12,'COSTOS MATERIA PRIMA'!A:D,2,FALSE)*B12</f>
        <v>179.52</v>
      </c>
      <c r="I12" s="5"/>
      <c r="K12" s="5"/>
    </row>
    <row r="13" spans="1:12" x14ac:dyDescent="0.2">
      <c r="A13" s="2" t="s">
        <v>137</v>
      </c>
      <c r="B13" s="2">
        <v>200</v>
      </c>
      <c r="C13" s="2" t="s">
        <v>9</v>
      </c>
      <c r="D13" s="2">
        <f>VLOOKUP(A13,'COSTOS MATERIA PRIMA'!A:D,4,FALSE)/VLOOKUP(A13,'COSTOS MATERIA PRIMA'!A:D,2,FALSE)*B13</f>
        <v>770</v>
      </c>
      <c r="H13" s="6">
        <v>45201</v>
      </c>
      <c r="I13" s="5"/>
      <c r="K13" s="5"/>
    </row>
    <row r="14" spans="1:12" x14ac:dyDescent="0.2">
      <c r="A14" s="2" t="s">
        <v>24</v>
      </c>
      <c r="B14" s="2">
        <v>200</v>
      </c>
      <c r="C14" s="2" t="s">
        <v>9</v>
      </c>
      <c r="D14" s="2">
        <f>VLOOKUP(A14,'COSTOS MATERIA PRIMA'!A:D,4,FALSE)/VLOOKUP(A14,'COSTOS MATERIA PRIMA'!A:D,2,FALSE)*B14</f>
        <v>170</v>
      </c>
      <c r="I14" s="5"/>
      <c r="K14" s="5"/>
    </row>
    <row r="15" spans="1:12" x14ac:dyDescent="0.2">
      <c r="A15" s="2" t="s">
        <v>70</v>
      </c>
      <c r="B15" s="2">
        <v>1</v>
      </c>
      <c r="C15" s="2" t="s">
        <v>9</v>
      </c>
      <c r="D15" s="2">
        <f>VLOOKUP(A15,'COSTOS MATERIA PRIMA'!A:D,4,FALSE)/VLOOKUP(A15,'COSTOS MATERIA PRIMA'!A:D,2,FALSE)*B15</f>
        <v>8.5</v>
      </c>
      <c r="I15" s="5"/>
      <c r="K15" s="5"/>
    </row>
    <row r="16" spans="1:12" x14ac:dyDescent="0.2">
      <c r="A16" s="2" t="s">
        <v>19</v>
      </c>
      <c r="B16" s="2">
        <v>1</v>
      </c>
      <c r="C16" s="2" t="s">
        <v>9</v>
      </c>
      <c r="D16" s="2">
        <f>VLOOKUP(A16,'COSTOS MATERIA PRIMA'!A:D,4,FALSE)/VLOOKUP(A16,'COSTOS MATERIA PRIMA'!A:D,2,FALSE)*B16</f>
        <v>6</v>
      </c>
      <c r="I16" s="5"/>
      <c r="K16" s="5"/>
    </row>
    <row r="17" spans="1:11" x14ac:dyDescent="0.2">
      <c r="A17" s="2" t="s">
        <v>128</v>
      </c>
      <c r="B17" s="2">
        <v>10</v>
      </c>
      <c r="C17" s="2" t="s">
        <v>9</v>
      </c>
      <c r="D17" s="2">
        <f>VLOOKUP(A17,'COSTOS MATERIA PRIMA'!A:D,4,FALSE)/VLOOKUP(A17,'COSTOS MATERIA PRIMA'!A:D,2,FALSE)*B17</f>
        <v>5</v>
      </c>
      <c r="I17" s="5"/>
      <c r="K17" s="5"/>
    </row>
    <row r="18" spans="1:11" x14ac:dyDescent="0.2">
      <c r="A18" s="2" t="s">
        <v>57</v>
      </c>
      <c r="B18" s="2">
        <v>2</v>
      </c>
      <c r="C18" s="2" t="s">
        <v>9</v>
      </c>
      <c r="D18" s="2">
        <f>VLOOKUP(A18,'COSTOS MATERIA PRIMA'!A:D,4,FALSE)/VLOOKUP(A18,'COSTOS MATERIA PRIMA'!A:D,2,FALSE)*B18</f>
        <v>10</v>
      </c>
      <c r="I18" s="5"/>
      <c r="K18" s="5"/>
    </row>
    <row r="19" spans="1:11" x14ac:dyDescent="0.2">
      <c r="A19" s="2" t="s">
        <v>254</v>
      </c>
      <c r="B19" s="2" t="s">
        <v>375</v>
      </c>
      <c r="D19" s="2">
        <v>480</v>
      </c>
      <c r="F19" s="2" t="s">
        <v>248</v>
      </c>
      <c r="I19" s="5"/>
      <c r="K19" s="5"/>
    </row>
    <row r="20" spans="1:11" x14ac:dyDescent="0.2">
      <c r="I20" s="5"/>
      <c r="K20" s="5"/>
    </row>
    <row r="21" spans="1:11" x14ac:dyDescent="0.2">
      <c r="I21" s="5"/>
      <c r="K21" s="5"/>
    </row>
    <row r="22" spans="1:11" x14ac:dyDescent="0.2">
      <c r="I22" s="5"/>
      <c r="K22" s="5"/>
    </row>
    <row r="23" spans="1:11" x14ac:dyDescent="0.2">
      <c r="I23" s="5"/>
      <c r="K23" s="5"/>
    </row>
    <row r="24" spans="1:11" x14ac:dyDescent="0.2">
      <c r="I24" s="5"/>
      <c r="K24" s="5"/>
    </row>
    <row r="25" spans="1:11" x14ac:dyDescent="0.2">
      <c r="I25" s="5"/>
      <c r="K25" s="5"/>
    </row>
    <row r="26" spans="1:11" x14ac:dyDescent="0.2">
      <c r="I26" s="5"/>
      <c r="K26" s="5"/>
    </row>
    <row r="27" spans="1:11" x14ac:dyDescent="0.2">
      <c r="I27" s="5"/>
      <c r="K27" s="5"/>
    </row>
    <row r="28" spans="1:11" x14ac:dyDescent="0.2">
      <c r="I28" s="5"/>
      <c r="K28" s="5"/>
    </row>
    <row r="29" spans="1:11" x14ac:dyDescent="0.2">
      <c r="I29" s="5"/>
      <c r="K29" s="5"/>
    </row>
    <row r="30" spans="1:11" x14ac:dyDescent="0.2">
      <c r="I30" s="5"/>
      <c r="K30" s="5"/>
    </row>
    <row r="31" spans="1:11" x14ac:dyDescent="0.2">
      <c r="I31" s="5"/>
      <c r="K31" s="5"/>
    </row>
    <row r="32" spans="1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FF00"/>
    <outlinePr summaryBelow="0" summaryRight="0"/>
  </sheetPr>
  <dimension ref="A1:L1000"/>
  <sheetViews>
    <sheetView workbookViewId="0">
      <selection activeCell="A2" sqref="A2:B4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193</v>
      </c>
      <c r="B2" s="2">
        <v>150</v>
      </c>
      <c r="C2" s="2" t="s">
        <v>9</v>
      </c>
      <c r="D2" s="2">
        <f>VLOOKUP(A2,'COSTOS MATERIA PRIMA'!A:D,4,FALSE)/VLOOKUP(A2,'COSTOS MATERIA PRIMA'!A:D,2,FALSE)*B2</f>
        <v>900</v>
      </c>
      <c r="F2" s="2">
        <v>6</v>
      </c>
      <c r="G2" s="2">
        <f>SUM(D:D)</f>
        <v>1913.8095238095239</v>
      </c>
      <c r="H2" s="2">
        <f>G2/F2</f>
        <v>318.96825396825398</v>
      </c>
      <c r="I2" s="5">
        <v>0.2</v>
      </c>
      <c r="J2" s="2">
        <f>H2*(1+I2)</f>
        <v>382.76190476190476</v>
      </c>
      <c r="K2" s="5">
        <v>0.4</v>
      </c>
      <c r="L2" s="2">
        <f>J2*(K2+1)</f>
        <v>535.86666666666667</v>
      </c>
    </row>
    <row r="3" spans="1:12" x14ac:dyDescent="0.2">
      <c r="A3" s="2" t="s">
        <v>58</v>
      </c>
      <c r="B3" s="2">
        <v>100</v>
      </c>
      <c r="C3" s="2" t="s">
        <v>9</v>
      </c>
      <c r="D3" s="2">
        <f>VLOOKUP(A3,'COSTOS MATERIA PRIMA'!A:D,4,FALSE)/VLOOKUP(A3,'COSTOS MATERIA PRIMA'!A:D,2,FALSE)*B3</f>
        <v>416.66666666666669</v>
      </c>
      <c r="F3" s="2" t="s">
        <v>376</v>
      </c>
      <c r="I3" s="5"/>
      <c r="K3" s="5"/>
    </row>
    <row r="4" spans="1:12" x14ac:dyDescent="0.2">
      <c r="A4" s="2" t="s">
        <v>75</v>
      </c>
      <c r="B4" s="2">
        <v>80</v>
      </c>
      <c r="C4" s="2" t="s">
        <v>9</v>
      </c>
      <c r="D4" s="2">
        <f>VLOOKUP(A4,'COSTOS MATERIA PRIMA'!A:D,4,FALSE)/VLOOKUP(A4,'COSTOS MATERIA PRIMA'!A:D,2,FALSE)*B4</f>
        <v>217.14285714285717</v>
      </c>
      <c r="I4" s="5"/>
      <c r="K4" s="5"/>
      <c r="L4" s="2" t="s">
        <v>377</v>
      </c>
    </row>
    <row r="5" spans="1:12" x14ac:dyDescent="0.2">
      <c r="A5" s="2" t="s">
        <v>291</v>
      </c>
      <c r="D5" s="2">
        <v>80</v>
      </c>
      <c r="F5" s="2" t="s">
        <v>378</v>
      </c>
      <c r="I5" s="5"/>
      <c r="K5" s="5"/>
    </row>
    <row r="6" spans="1:12" x14ac:dyDescent="0.2">
      <c r="A6" s="2" t="s">
        <v>254</v>
      </c>
      <c r="B6" s="2">
        <v>6</v>
      </c>
      <c r="C6" s="2" t="s">
        <v>379</v>
      </c>
      <c r="D6" s="2">
        <v>300</v>
      </c>
      <c r="F6" s="2" t="s">
        <v>380</v>
      </c>
      <c r="I6" s="5"/>
      <c r="K6" s="5"/>
    </row>
    <row r="7" spans="1:12" x14ac:dyDescent="0.2">
      <c r="I7" s="5"/>
      <c r="K7" s="5"/>
    </row>
    <row r="8" spans="1:12" x14ac:dyDescent="0.2">
      <c r="I8" s="5"/>
      <c r="K8" s="5"/>
    </row>
    <row r="9" spans="1:12" x14ac:dyDescent="0.2">
      <c r="I9" s="5"/>
      <c r="K9" s="5"/>
    </row>
    <row r="10" spans="1:12" x14ac:dyDescent="0.2">
      <c r="I10" s="5"/>
      <c r="K10" s="5"/>
    </row>
    <row r="11" spans="1:12" x14ac:dyDescent="0.2">
      <c r="I11" s="5"/>
      <c r="K11" s="5"/>
    </row>
    <row r="12" spans="1:12" x14ac:dyDescent="0.2"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FF00"/>
    <outlinePr summaryBelow="0" summaryRight="0"/>
  </sheetPr>
  <dimension ref="A1:L1000"/>
  <sheetViews>
    <sheetView workbookViewId="0">
      <selection activeCell="A2" sqref="A2:B9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114</v>
      </c>
      <c r="B2" s="2">
        <v>500</v>
      </c>
      <c r="C2" s="2" t="s">
        <v>9</v>
      </c>
      <c r="D2" s="2">
        <f>VLOOKUP(A2,'COSTOS MATERIA PRIMA'!A:D,4,FALSE)/VLOOKUP(A2,'COSTOS MATERIA PRIMA'!A:D,2,FALSE)*B2</f>
        <v>200</v>
      </c>
      <c r="F2" s="2">
        <v>17</v>
      </c>
      <c r="G2" s="2">
        <f>SUM(D:D)</f>
        <v>1379.3333333333333</v>
      </c>
      <c r="H2" s="2">
        <f>G2/F2</f>
        <v>81.137254901960773</v>
      </c>
      <c r="I2" s="5">
        <v>0.1</v>
      </c>
      <c r="J2" s="2">
        <f>H2*(1+I2)</f>
        <v>89.250980392156862</v>
      </c>
      <c r="K2" s="5">
        <v>0.6</v>
      </c>
      <c r="L2" s="2">
        <f>J2*(K2+1)</f>
        <v>142.80156862745099</v>
      </c>
    </row>
    <row r="3" spans="1:12" x14ac:dyDescent="0.2">
      <c r="A3" s="2" t="s">
        <v>192</v>
      </c>
      <c r="B3" s="2">
        <v>10</v>
      </c>
      <c r="C3" s="2" t="s">
        <v>9</v>
      </c>
      <c r="D3" s="2">
        <f>VLOOKUP(A3,'COSTOS MATERIA PRIMA'!A:D,4,FALSE)/VLOOKUP(A3,'COSTOS MATERIA PRIMA'!A:D,2,FALSE)*B3</f>
        <v>5</v>
      </c>
      <c r="F3" s="2" t="s">
        <v>381</v>
      </c>
      <c r="I3" s="5"/>
      <c r="K3" s="5"/>
    </row>
    <row r="4" spans="1:12" x14ac:dyDescent="0.2">
      <c r="A4" s="2" t="s">
        <v>4</v>
      </c>
      <c r="B4" s="2">
        <v>80</v>
      </c>
      <c r="C4" s="2" t="s">
        <v>5</v>
      </c>
      <c r="D4" s="2">
        <f>VLOOKUP(A4,'COSTOS MATERIA PRIMA'!A:D,4,FALSE)/VLOOKUP(A4,'COSTOS MATERIA PRIMA'!A:D,2,FALSE)*B4</f>
        <v>53.333333333333329</v>
      </c>
      <c r="I4" s="5"/>
      <c r="K4" s="5"/>
      <c r="L4" s="2" t="s">
        <v>382</v>
      </c>
    </row>
    <row r="5" spans="1:12" x14ac:dyDescent="0.2">
      <c r="A5" s="2" t="s">
        <v>122</v>
      </c>
      <c r="B5" s="2">
        <v>280</v>
      </c>
      <c r="C5" s="2" t="s">
        <v>5</v>
      </c>
      <c r="D5" s="2">
        <f>VLOOKUP(A5,'COSTOS MATERIA PRIMA'!A:D,4,FALSE)/VLOOKUP(A5,'COSTOS MATERIA PRIMA'!A:D,2,FALSE)*B5</f>
        <v>98</v>
      </c>
      <c r="I5" s="5"/>
      <c r="K5" s="5"/>
    </row>
    <row r="6" spans="1:12" x14ac:dyDescent="0.2">
      <c r="A6" s="2" t="s">
        <v>126</v>
      </c>
      <c r="B6" s="2">
        <v>20</v>
      </c>
      <c r="C6" s="2" t="s">
        <v>9</v>
      </c>
      <c r="D6" s="2">
        <f>VLOOKUP(A6,'COSTOS MATERIA PRIMA'!A:D,4,FALSE)/VLOOKUP(A6,'COSTOS MATERIA PRIMA'!A:D,2,FALSE)*B6</f>
        <v>40</v>
      </c>
      <c r="I6" s="5"/>
      <c r="K6" s="5"/>
    </row>
    <row r="7" spans="1:12" x14ac:dyDescent="0.2">
      <c r="A7" s="2" t="s">
        <v>170</v>
      </c>
      <c r="B7" s="2">
        <v>170</v>
      </c>
      <c r="C7" s="2" t="s">
        <v>9</v>
      </c>
      <c r="D7" s="2">
        <f>VLOOKUP(A7,'COSTOS MATERIA PRIMA'!A:D,4,FALSE)/VLOOKUP(A7,'COSTOS MATERIA PRIMA'!A:D,2,FALSE)*B7</f>
        <v>578</v>
      </c>
      <c r="G7" s="3">
        <v>44958</v>
      </c>
      <c r="I7" s="5"/>
      <c r="K7" s="5"/>
    </row>
    <row r="8" spans="1:12" x14ac:dyDescent="0.2">
      <c r="A8" s="2" t="s">
        <v>171</v>
      </c>
      <c r="B8" s="2">
        <v>100</v>
      </c>
      <c r="C8" s="2" t="s">
        <v>9</v>
      </c>
      <c r="D8" s="2">
        <f>VLOOKUP(A8,'COSTOS MATERIA PRIMA'!A:D,4,FALSE)/VLOOKUP(A8,'COSTOS MATERIA PRIMA'!A:D,2,FALSE)*B8</f>
        <v>190</v>
      </c>
      <c r="I8" s="5"/>
      <c r="K8" s="5"/>
    </row>
    <row r="9" spans="1:12" x14ac:dyDescent="0.2">
      <c r="A9" s="2" t="s">
        <v>60</v>
      </c>
      <c r="B9" s="2">
        <v>100</v>
      </c>
      <c r="C9" s="2" t="s">
        <v>9</v>
      </c>
      <c r="D9" s="2">
        <f>VLOOKUP(A9,'COSTOS MATERIA PRIMA'!A:D,4,FALSE)/VLOOKUP(A9,'COSTOS MATERIA PRIMA'!A:D,2,FALSE)*B9</f>
        <v>30</v>
      </c>
      <c r="I9" s="5"/>
      <c r="K9" s="5"/>
    </row>
    <row r="10" spans="1:12" x14ac:dyDescent="0.2">
      <c r="A10" s="2" t="s">
        <v>383</v>
      </c>
      <c r="B10" s="2" t="s">
        <v>384</v>
      </c>
      <c r="D10" s="2">
        <v>15</v>
      </c>
      <c r="F10" s="2" t="s">
        <v>248</v>
      </c>
      <c r="I10" s="5"/>
      <c r="K10" s="5"/>
    </row>
    <row r="11" spans="1:12" x14ac:dyDescent="0.2">
      <c r="A11" s="2" t="s">
        <v>246</v>
      </c>
      <c r="B11" s="2" t="s">
        <v>385</v>
      </c>
      <c r="D11" s="2">
        <v>170</v>
      </c>
      <c r="F11" s="2" t="s">
        <v>253</v>
      </c>
      <c r="I11" s="5"/>
      <c r="K11" s="5"/>
    </row>
    <row r="12" spans="1:12" x14ac:dyDescent="0.2">
      <c r="H12" s="2" t="s">
        <v>386</v>
      </c>
      <c r="I12" s="5"/>
      <c r="K12" s="5"/>
    </row>
    <row r="13" spans="1:12" x14ac:dyDescent="0.2">
      <c r="H13" s="2" t="s">
        <v>387</v>
      </c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FF00"/>
    <outlinePr summaryBelow="0" summaryRight="0"/>
  </sheetPr>
  <dimension ref="A1:L1000"/>
  <sheetViews>
    <sheetView workbookViewId="0">
      <selection activeCell="A2" sqref="A2:B7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14</v>
      </c>
      <c r="B2" s="2">
        <v>1</v>
      </c>
      <c r="C2" s="2" t="s">
        <v>2</v>
      </c>
      <c r="D2" s="2">
        <f>VLOOKUP(A2,'COSTOS MATERIA PRIMA'!A:D,4,FALSE)/VLOOKUP(A2,'COSTOS MATERIA PRIMA'!A:D,2,FALSE)*B2</f>
        <v>300</v>
      </c>
      <c r="F2" s="2">
        <v>6</v>
      </c>
      <c r="G2" s="2">
        <f>SUM(D:D)</f>
        <v>1936.6666666666667</v>
      </c>
      <c r="H2" s="2">
        <f>G2/F2</f>
        <v>322.77777777777777</v>
      </c>
      <c r="I2" s="5">
        <v>0.2</v>
      </c>
      <c r="J2" s="2">
        <f>H2*(1+I2)</f>
        <v>387.33333333333331</v>
      </c>
      <c r="K2" s="5">
        <v>0.4</v>
      </c>
      <c r="L2" s="2">
        <f>J2*(K2+1)</f>
        <v>542.26666666666665</v>
      </c>
    </row>
    <row r="3" spans="1:12" x14ac:dyDescent="0.2">
      <c r="A3" s="2" t="s">
        <v>181</v>
      </c>
      <c r="B3" s="2">
        <v>35</v>
      </c>
      <c r="C3" s="2" t="s">
        <v>9</v>
      </c>
      <c r="D3" s="2">
        <f>VLOOKUP(A3,'COSTOS MATERIA PRIMA'!A:D,4,FALSE)/VLOOKUP(A3,'COSTOS MATERIA PRIMA'!A:D,2,FALSE)*B3</f>
        <v>300</v>
      </c>
      <c r="F3" s="2" t="s">
        <v>376</v>
      </c>
      <c r="I3" s="5"/>
      <c r="K3" s="5"/>
    </row>
    <row r="4" spans="1:12" x14ac:dyDescent="0.2">
      <c r="A4" s="2" t="s">
        <v>142</v>
      </c>
      <c r="B4" s="2">
        <v>100</v>
      </c>
      <c r="C4" s="2" t="s">
        <v>9</v>
      </c>
      <c r="D4" s="2">
        <f>VLOOKUP(A4,'COSTOS MATERIA PRIMA'!A:D,4,FALSE)/VLOOKUP(A4,'COSTOS MATERIA PRIMA'!A:D,2,FALSE)*B4</f>
        <v>100</v>
      </c>
      <c r="I4" s="5"/>
      <c r="K4" s="5"/>
      <c r="L4" s="2" t="s">
        <v>388</v>
      </c>
    </row>
    <row r="5" spans="1:12" x14ac:dyDescent="0.2">
      <c r="A5" s="2" t="s">
        <v>58</v>
      </c>
      <c r="B5" s="2">
        <v>200</v>
      </c>
      <c r="C5" s="2" t="s">
        <v>9</v>
      </c>
      <c r="D5" s="2">
        <f>VLOOKUP(A5,'COSTOS MATERIA PRIMA'!A:D,4,FALSE)/VLOOKUP(A5,'COSTOS MATERIA PRIMA'!A:D,2,FALSE)*B5</f>
        <v>833.33333333333337</v>
      </c>
      <c r="I5" s="5"/>
      <c r="K5" s="5"/>
    </row>
    <row r="6" spans="1:12" x14ac:dyDescent="0.2">
      <c r="A6" s="2" t="s">
        <v>188</v>
      </c>
      <c r="B6" s="2">
        <v>50</v>
      </c>
      <c r="C6" s="2" t="s">
        <v>9</v>
      </c>
      <c r="D6" s="2">
        <f>VLOOKUP(A6,'COSTOS MATERIA PRIMA'!A:D,4,FALSE)/VLOOKUP(A6,'COSTOS MATERIA PRIMA'!A:D,2,FALSE)*B6</f>
        <v>90</v>
      </c>
      <c r="I6" s="5"/>
      <c r="K6" s="5"/>
    </row>
    <row r="7" spans="1:12" x14ac:dyDescent="0.2">
      <c r="A7" s="2" t="s">
        <v>4</v>
      </c>
      <c r="B7" s="2">
        <v>20</v>
      </c>
      <c r="C7" s="2" t="s">
        <v>9</v>
      </c>
      <c r="D7" s="2">
        <f>VLOOKUP(A7,'COSTOS MATERIA PRIMA'!A:D,4,FALSE)/VLOOKUP(A7,'COSTOS MATERIA PRIMA'!A:D,2,FALSE)*B7</f>
        <v>13.333333333333332</v>
      </c>
      <c r="I7" s="5"/>
      <c r="K7" s="5"/>
    </row>
    <row r="8" spans="1:12" x14ac:dyDescent="0.2">
      <c r="A8" s="2" t="s">
        <v>254</v>
      </c>
      <c r="B8" s="2" t="s">
        <v>389</v>
      </c>
      <c r="C8" s="2" t="s">
        <v>56</v>
      </c>
      <c r="D8" s="2">
        <v>300</v>
      </c>
      <c r="F8" s="2" t="s">
        <v>390</v>
      </c>
      <c r="I8" s="5"/>
      <c r="K8" s="5"/>
    </row>
    <row r="9" spans="1:12" x14ac:dyDescent="0.2">
      <c r="I9" s="5"/>
      <c r="K9" s="5"/>
    </row>
    <row r="10" spans="1:12" x14ac:dyDescent="0.2">
      <c r="I10" s="5"/>
      <c r="K10" s="5"/>
    </row>
    <row r="11" spans="1:12" x14ac:dyDescent="0.2">
      <c r="I11" s="5"/>
      <c r="K11" s="5"/>
    </row>
    <row r="12" spans="1:12" x14ac:dyDescent="0.2"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FF00"/>
    <outlinePr summaryBelow="0" summaryRight="0"/>
  </sheetPr>
  <dimension ref="A1:L1000"/>
  <sheetViews>
    <sheetView workbookViewId="0">
      <selection activeCell="A2" sqref="A2:B5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114</v>
      </c>
      <c r="B2" s="2">
        <v>80</v>
      </c>
      <c r="C2" s="2" t="s">
        <v>9</v>
      </c>
      <c r="D2" s="2">
        <f>VLOOKUP(A2,'COSTOS MATERIA PRIMA'!A:D,4,FALSE)/VLOOKUP(A2,'COSTOS MATERIA PRIMA'!A:D,2,FALSE)*B2</f>
        <v>32</v>
      </c>
      <c r="F2" s="2">
        <v>2</v>
      </c>
      <c r="G2" s="2">
        <f>SUM(D:D)</f>
        <v>740.5</v>
      </c>
      <c r="H2" s="2">
        <f>G2/F2</f>
        <v>370.25</v>
      </c>
      <c r="I2" s="5">
        <v>0.2</v>
      </c>
      <c r="J2" s="2">
        <f>H2*(1+I2)</f>
        <v>444.3</v>
      </c>
      <c r="K2" s="5">
        <v>0.4</v>
      </c>
      <c r="L2" s="2">
        <f>J2*(K2+1)</f>
        <v>622.02</v>
      </c>
    </row>
    <row r="3" spans="1:12" x14ac:dyDescent="0.2">
      <c r="A3" s="2" t="s">
        <v>192</v>
      </c>
      <c r="B3" s="2">
        <v>3</v>
      </c>
      <c r="C3" s="2" t="s">
        <v>9</v>
      </c>
      <c r="D3" s="2">
        <f>VLOOKUP(A3,'COSTOS MATERIA PRIMA'!A:D,4,FALSE)/VLOOKUP(A3,'COSTOS MATERIA PRIMA'!A:D,2,FALSE)*B3</f>
        <v>1.5</v>
      </c>
      <c r="F3" s="2" t="s">
        <v>376</v>
      </c>
      <c r="I3" s="5"/>
      <c r="K3" s="5"/>
    </row>
    <row r="4" spans="1:12" x14ac:dyDescent="0.2">
      <c r="A4" s="2" t="s">
        <v>137</v>
      </c>
      <c r="B4" s="2">
        <v>20</v>
      </c>
      <c r="C4" s="2" t="s">
        <v>9</v>
      </c>
      <c r="D4" s="2">
        <f>VLOOKUP(A4,'COSTOS MATERIA PRIMA'!A:D,4,FALSE)/VLOOKUP(A4,'COSTOS MATERIA PRIMA'!A:D,2,FALSE)*B4</f>
        <v>77</v>
      </c>
      <c r="I4" s="5"/>
      <c r="K4" s="5"/>
      <c r="L4" s="2" t="s">
        <v>391</v>
      </c>
    </row>
    <row r="5" spans="1:12" x14ac:dyDescent="0.2">
      <c r="A5" s="2" t="s">
        <v>181</v>
      </c>
      <c r="B5" s="2">
        <v>70</v>
      </c>
      <c r="C5" s="2" t="s">
        <v>9</v>
      </c>
      <c r="D5" s="2">
        <f>VLOOKUP(A5,'COSTOS MATERIA PRIMA'!A:D,4,FALSE)/VLOOKUP(A5,'COSTOS MATERIA PRIMA'!A:D,2,FALSE)*B5</f>
        <v>600</v>
      </c>
      <c r="I5" s="5"/>
      <c r="K5" s="2" t="s">
        <v>392</v>
      </c>
    </row>
    <row r="6" spans="1:12" x14ac:dyDescent="0.2">
      <c r="A6" s="2" t="s">
        <v>254</v>
      </c>
      <c r="B6" s="2" t="s">
        <v>393</v>
      </c>
      <c r="D6" s="2">
        <v>30</v>
      </c>
      <c r="F6" s="2" t="s">
        <v>394</v>
      </c>
      <c r="I6" s="5"/>
      <c r="K6" s="2" t="s">
        <v>395</v>
      </c>
    </row>
    <row r="7" spans="1:12" x14ac:dyDescent="0.2">
      <c r="I7" s="5"/>
      <c r="K7" s="2">
        <v>250</v>
      </c>
    </row>
    <row r="8" spans="1:12" x14ac:dyDescent="0.2">
      <c r="I8" s="5"/>
      <c r="K8" s="5"/>
    </row>
    <row r="9" spans="1:12" x14ac:dyDescent="0.2">
      <c r="I9" s="5"/>
      <c r="K9" s="5"/>
    </row>
    <row r="10" spans="1:12" x14ac:dyDescent="0.2">
      <c r="I10" s="5"/>
      <c r="K10" s="5"/>
    </row>
    <row r="11" spans="1:12" x14ac:dyDescent="0.2">
      <c r="I11" s="5"/>
      <c r="K11" s="5"/>
    </row>
    <row r="12" spans="1:12" x14ac:dyDescent="0.2"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0000"/>
    <outlinePr summaryBelow="0" summaryRight="0"/>
  </sheetPr>
  <dimension ref="A1:L1000"/>
  <sheetViews>
    <sheetView workbookViewId="0">
      <selection activeCell="A2" sqref="A2:B8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137</v>
      </c>
      <c r="B2" s="2">
        <v>100</v>
      </c>
      <c r="C2" s="2" t="s">
        <v>9</v>
      </c>
      <c r="D2" s="2">
        <f>VLOOKUP(A2,'COSTOS MATERIA PRIMA'!A:D,4,FALSE)/VLOOKUP(A2,'COSTOS MATERIA PRIMA'!A:D,2,FALSE)*B2</f>
        <v>385</v>
      </c>
      <c r="F2" s="2">
        <v>33</v>
      </c>
      <c r="G2" s="2">
        <f>SUM(D:D)</f>
        <v>4401.25</v>
      </c>
      <c r="H2" s="2">
        <f>G2/F2</f>
        <v>133.37121212121212</v>
      </c>
      <c r="I2" s="5">
        <v>0.1</v>
      </c>
      <c r="J2" s="2">
        <f>H2*(1+I2)</f>
        <v>146.70833333333334</v>
      </c>
      <c r="K2" s="5">
        <v>0.6</v>
      </c>
      <c r="L2" s="2">
        <f>J2*(K2+1)</f>
        <v>234.73333333333335</v>
      </c>
    </row>
    <row r="3" spans="1:12" x14ac:dyDescent="0.2">
      <c r="A3" s="2" t="s">
        <v>192</v>
      </c>
      <c r="B3" s="2">
        <v>3</v>
      </c>
      <c r="C3" s="2" t="s">
        <v>9</v>
      </c>
      <c r="D3" s="2">
        <f>VLOOKUP(A3,'COSTOS MATERIA PRIMA'!A:D,4,FALSE)/VLOOKUP(A3,'COSTOS MATERIA PRIMA'!A:D,2,FALSE)*B3</f>
        <v>1.5</v>
      </c>
      <c r="I3" s="5"/>
      <c r="K3" s="5"/>
    </row>
    <row r="4" spans="1:12" x14ac:dyDescent="0.2">
      <c r="A4" s="2" t="s">
        <v>24</v>
      </c>
      <c r="B4" s="2">
        <v>5</v>
      </c>
      <c r="C4" s="2" t="s">
        <v>9</v>
      </c>
      <c r="D4" s="2">
        <f>VLOOKUP(A4,'COSTOS MATERIA PRIMA'!A:D,4,FALSE)/VLOOKUP(A4,'COSTOS MATERIA PRIMA'!A:D,2,FALSE)*B4</f>
        <v>4.25</v>
      </c>
      <c r="I4" s="5"/>
      <c r="K4" s="2">
        <v>260</v>
      </c>
    </row>
    <row r="5" spans="1:12" x14ac:dyDescent="0.2">
      <c r="A5" s="2" t="s">
        <v>114</v>
      </c>
      <c r="B5" s="2">
        <v>150</v>
      </c>
      <c r="C5" s="2" t="s">
        <v>9</v>
      </c>
      <c r="D5" s="2">
        <f>VLOOKUP(A5,'COSTOS MATERIA PRIMA'!A:D,4,FALSE)/VLOOKUP(A5,'COSTOS MATERIA PRIMA'!A:D,2,FALSE)*B5</f>
        <v>60</v>
      </c>
      <c r="F5" s="2" t="s">
        <v>287</v>
      </c>
      <c r="G5" s="2" t="s">
        <v>396</v>
      </c>
      <c r="I5" s="5"/>
      <c r="K5" s="5"/>
    </row>
    <row r="6" spans="1:12" x14ac:dyDescent="0.2">
      <c r="A6" s="2" t="s">
        <v>119</v>
      </c>
      <c r="B6" s="2">
        <v>3</v>
      </c>
      <c r="C6" s="2" t="s">
        <v>2</v>
      </c>
      <c r="D6" s="2">
        <f>VLOOKUP(A6,'COSTOS MATERIA PRIMA'!A:D,4,FALSE)/VLOOKUP(A6,'COSTOS MATERIA PRIMA'!A:D,2,FALSE)*B6</f>
        <v>255</v>
      </c>
      <c r="F6" s="2" t="s">
        <v>397</v>
      </c>
      <c r="G6" s="2" t="s">
        <v>398</v>
      </c>
      <c r="I6" s="5"/>
      <c r="K6" s="5"/>
    </row>
    <row r="7" spans="1:12" x14ac:dyDescent="0.2">
      <c r="A7" s="2" t="s">
        <v>94</v>
      </c>
      <c r="B7" s="2">
        <v>825</v>
      </c>
      <c r="C7" s="2" t="s">
        <v>9</v>
      </c>
      <c r="D7" s="2">
        <f>VLOOKUP(A7,'COSTOS MATERIA PRIMA'!A:D,4,FALSE)/VLOOKUP(A7,'COSTOS MATERIA PRIMA'!A:D,2,FALSE)*B7</f>
        <v>1402.5</v>
      </c>
      <c r="F7" s="2" t="s">
        <v>399</v>
      </c>
      <c r="I7" s="5"/>
      <c r="K7" s="5"/>
    </row>
    <row r="8" spans="1:12" x14ac:dyDescent="0.2">
      <c r="A8" s="2" t="s">
        <v>18</v>
      </c>
      <c r="B8" s="2">
        <v>330</v>
      </c>
      <c r="C8" s="2" t="s">
        <v>9</v>
      </c>
      <c r="D8" s="2">
        <f>VLOOKUP(A8,'COSTOS MATERIA PRIMA'!A:D,4,FALSE)/VLOOKUP(A8,'COSTOS MATERIA PRIMA'!A:D,2,FALSE)*B8</f>
        <v>1023</v>
      </c>
      <c r="H8" s="6">
        <v>45201</v>
      </c>
      <c r="I8" s="5"/>
      <c r="K8" s="5"/>
    </row>
    <row r="9" spans="1:12" x14ac:dyDescent="0.2">
      <c r="A9" s="2" t="s">
        <v>321</v>
      </c>
      <c r="B9" s="2" t="s">
        <v>400</v>
      </c>
      <c r="D9" s="2">
        <v>610</v>
      </c>
      <c r="F9" s="2" t="s">
        <v>401</v>
      </c>
      <c r="I9" s="5"/>
      <c r="K9" s="5"/>
    </row>
    <row r="10" spans="1:12" x14ac:dyDescent="0.2">
      <c r="A10" s="2" t="s">
        <v>254</v>
      </c>
      <c r="B10" s="2" t="s">
        <v>402</v>
      </c>
      <c r="D10" s="2">
        <v>660</v>
      </c>
      <c r="F10" s="2" t="s">
        <v>253</v>
      </c>
      <c r="I10" s="5"/>
      <c r="K10" s="5"/>
    </row>
    <row r="11" spans="1:12" x14ac:dyDescent="0.2">
      <c r="I11" s="5"/>
      <c r="K11" s="5"/>
    </row>
    <row r="12" spans="1:12" x14ac:dyDescent="0.2"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FF9900"/>
    <outlinePr summaryBelow="0" summaryRight="0"/>
  </sheetPr>
  <dimension ref="A1:L1001"/>
  <sheetViews>
    <sheetView workbookViewId="0">
      <selection activeCell="A2" sqref="A2:B15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119</v>
      </c>
      <c r="B2" s="2">
        <v>8</v>
      </c>
      <c r="C2" s="2" t="s">
        <v>2</v>
      </c>
      <c r="D2" s="2">
        <f>VLOOKUP(A2,'COSTOS MATERIA PRIMA'!A:D,4,FALSE)/VLOOKUP(A2,'COSTOS MATERIA PRIMA'!A:D,2,FALSE)*B2</f>
        <v>680</v>
      </c>
      <c r="F2" s="2">
        <v>1</v>
      </c>
      <c r="G2" s="2">
        <f>SUM(D:D)</f>
        <v>4293.4866666666667</v>
      </c>
      <c r="H2" s="2">
        <f>G2/F2</f>
        <v>4293.4866666666667</v>
      </c>
      <c r="I2" s="5">
        <v>0.1</v>
      </c>
      <c r="J2" s="2">
        <f>H2*(1+I2)</f>
        <v>4722.8353333333334</v>
      </c>
      <c r="K2" s="5">
        <v>0.6</v>
      </c>
      <c r="L2" s="2">
        <f>J2*(K2+1)</f>
        <v>7556.5365333333339</v>
      </c>
    </row>
    <row r="3" spans="1:12" x14ac:dyDescent="0.2">
      <c r="A3" s="2" t="s">
        <v>24</v>
      </c>
      <c r="B3" s="2">
        <v>180</v>
      </c>
      <c r="C3" s="2" t="s">
        <v>9</v>
      </c>
      <c r="D3" s="2">
        <f>VLOOKUP(A3,'COSTOS MATERIA PRIMA'!A:D,4,FALSE)/VLOOKUP(A3,'COSTOS MATERIA PRIMA'!A:D,2,FALSE)*B3</f>
        <v>153</v>
      </c>
      <c r="I3" s="5"/>
      <c r="K3" s="5"/>
    </row>
    <row r="4" spans="1:12" x14ac:dyDescent="0.2">
      <c r="A4" s="2" t="s">
        <v>192</v>
      </c>
      <c r="B4" s="2">
        <v>3</v>
      </c>
      <c r="C4" s="2" t="s">
        <v>9</v>
      </c>
      <c r="D4" s="2">
        <f>VLOOKUP(A4,'COSTOS MATERIA PRIMA'!A:D,4,FALSE)/VLOOKUP(A4,'COSTOS MATERIA PRIMA'!A:D,2,FALSE)*B4</f>
        <v>1.5</v>
      </c>
      <c r="F4" s="2" t="s">
        <v>403</v>
      </c>
      <c r="I4" s="5"/>
      <c r="K4" s="2">
        <v>7700</v>
      </c>
    </row>
    <row r="5" spans="1:12" x14ac:dyDescent="0.2">
      <c r="A5" s="2" t="s">
        <v>4</v>
      </c>
      <c r="B5" s="2">
        <v>100</v>
      </c>
      <c r="C5" s="2" t="s">
        <v>9</v>
      </c>
      <c r="D5" s="2">
        <f>VLOOKUP(A5,'COSTOS MATERIA PRIMA'!A:D,4,FALSE)/VLOOKUP(A5,'COSTOS MATERIA PRIMA'!A:D,2,FALSE)*B5</f>
        <v>66.666666666666657</v>
      </c>
      <c r="I5" s="5"/>
      <c r="K5" s="5"/>
    </row>
    <row r="6" spans="1:12" x14ac:dyDescent="0.2">
      <c r="A6" s="2" t="s">
        <v>122</v>
      </c>
      <c r="B6" s="2">
        <v>140</v>
      </c>
      <c r="C6" s="2" t="s">
        <v>9</v>
      </c>
      <c r="D6" s="2">
        <f>VLOOKUP(A6,'COSTOS MATERIA PRIMA'!A:D,4,FALSE)/VLOOKUP(A6,'COSTOS MATERIA PRIMA'!A:D,2,FALSE)*B6</f>
        <v>49</v>
      </c>
      <c r="I6" s="5"/>
      <c r="K6" s="5"/>
    </row>
    <row r="7" spans="1:12" x14ac:dyDescent="0.2">
      <c r="A7" s="2" t="s">
        <v>98</v>
      </c>
      <c r="B7" s="2">
        <v>6</v>
      </c>
      <c r="C7" s="2" t="s">
        <v>9</v>
      </c>
      <c r="D7" s="2">
        <f>VLOOKUP(A7,'COSTOS MATERIA PRIMA'!A:D,4,FALSE)/VLOOKUP(A7,'COSTOS MATERIA PRIMA'!A:D,2,FALSE)*B7</f>
        <v>7.92</v>
      </c>
      <c r="I7" s="5"/>
      <c r="K7" s="5"/>
    </row>
    <row r="8" spans="1:12" x14ac:dyDescent="0.2">
      <c r="A8" s="2" t="s">
        <v>114</v>
      </c>
      <c r="B8" s="2">
        <v>200</v>
      </c>
      <c r="C8" s="2" t="s">
        <v>9</v>
      </c>
      <c r="D8" s="2">
        <f>VLOOKUP(A8,'COSTOS MATERIA PRIMA'!A:D,4,FALSE)/VLOOKUP(A8,'COSTOS MATERIA PRIMA'!A:D,2,FALSE)*B8</f>
        <v>80</v>
      </c>
      <c r="H8" s="6">
        <v>45201</v>
      </c>
      <c r="I8" s="5"/>
      <c r="K8" s="5"/>
    </row>
    <row r="9" spans="1:12" x14ac:dyDescent="0.2">
      <c r="A9" s="2" t="s">
        <v>206</v>
      </c>
      <c r="B9" s="2">
        <v>5</v>
      </c>
      <c r="C9" s="2" t="s">
        <v>9</v>
      </c>
      <c r="D9" s="2">
        <f>VLOOKUP(A9,'COSTOS MATERIA PRIMA'!A:D,4,FALSE)/VLOOKUP(A9,'COSTOS MATERIA PRIMA'!A:D,2,FALSE)*B9</f>
        <v>3</v>
      </c>
      <c r="I9" s="5"/>
      <c r="K9" s="5"/>
    </row>
    <row r="10" spans="1:12" x14ac:dyDescent="0.2">
      <c r="A10" s="2" t="s">
        <v>40</v>
      </c>
      <c r="B10" s="2">
        <v>1</v>
      </c>
      <c r="C10" s="2" t="s">
        <v>2</v>
      </c>
      <c r="D10" s="2">
        <f>VLOOKUP(A10,'COSTOS MATERIA PRIMA'!A:D,4,FALSE)/VLOOKUP(A10,'COSTOS MATERIA PRIMA'!A:D,2,FALSE)*B10</f>
        <v>110</v>
      </c>
      <c r="I10" s="5"/>
      <c r="K10" s="5"/>
    </row>
    <row r="11" spans="1:12" x14ac:dyDescent="0.2">
      <c r="A11" s="2" t="s">
        <v>75</v>
      </c>
      <c r="B11" s="2">
        <v>350</v>
      </c>
      <c r="C11" s="2" t="s">
        <v>9</v>
      </c>
      <c r="D11" s="2">
        <f>VLOOKUP(A11,'COSTOS MATERIA PRIMA'!A:D,4,FALSE)/VLOOKUP(A11,'COSTOS MATERIA PRIMA'!A:D,2,FALSE)*B11</f>
        <v>950</v>
      </c>
      <c r="I11" s="5"/>
      <c r="K11" s="5"/>
    </row>
    <row r="12" spans="1:12" x14ac:dyDescent="0.2">
      <c r="A12" s="2" t="s">
        <v>25</v>
      </c>
      <c r="B12" s="2">
        <v>180</v>
      </c>
      <c r="C12" s="2" t="s">
        <v>9</v>
      </c>
      <c r="D12" s="2">
        <f>VLOOKUP(A12,'COSTOS MATERIA PRIMA'!A:D,4,FALSE)/VLOOKUP(A12,'COSTOS MATERIA PRIMA'!A:D,2,FALSE)*B12</f>
        <v>396.00000000000006</v>
      </c>
      <c r="I12" s="5"/>
      <c r="K12" s="5"/>
    </row>
    <row r="13" spans="1:12" x14ac:dyDescent="0.2">
      <c r="A13" s="2" t="s">
        <v>95</v>
      </c>
      <c r="B13" s="2">
        <v>4</v>
      </c>
      <c r="C13" s="2" t="s">
        <v>56</v>
      </c>
      <c r="D13" s="2">
        <f>VLOOKUP(A13,'COSTOS MATERIA PRIMA'!A:D,4,FALSE)/VLOOKUP(A13,'COSTOS MATERIA PRIMA'!A:D,2,FALSE)*B13</f>
        <v>600</v>
      </c>
      <c r="I13" s="5"/>
      <c r="K13" s="5"/>
    </row>
    <row r="14" spans="1:12" x14ac:dyDescent="0.2">
      <c r="A14" s="2" t="s">
        <v>145</v>
      </c>
      <c r="B14" s="2">
        <v>2</v>
      </c>
      <c r="C14" s="2" t="s">
        <v>267</v>
      </c>
      <c r="D14" s="2">
        <f>VLOOKUP(A14,'COSTOS MATERIA PRIMA'!A:D,4,FALSE)/VLOOKUP(A14,'COSTOS MATERIA PRIMA'!A:D,2,FALSE)*B14</f>
        <v>326.39999999999998</v>
      </c>
      <c r="I14" s="5"/>
      <c r="K14" s="5"/>
    </row>
    <row r="15" spans="1:12" x14ac:dyDescent="0.2">
      <c r="A15" s="2" t="s">
        <v>16</v>
      </c>
      <c r="B15" s="2">
        <v>150</v>
      </c>
      <c r="C15" s="2" t="s">
        <v>9</v>
      </c>
      <c r="D15" s="2">
        <f>VLOOKUP(A15,'COSTOS MATERIA PRIMA'!A:D,4,FALSE)/VLOOKUP(A15,'COSTOS MATERIA PRIMA'!A:D,2,FALSE)*B15</f>
        <v>120</v>
      </c>
      <c r="F15" s="2"/>
      <c r="I15" s="5"/>
      <c r="K15" s="5"/>
    </row>
    <row r="16" spans="1:12" x14ac:dyDescent="0.2">
      <c r="I16" s="5"/>
      <c r="K16" s="5"/>
    </row>
    <row r="17" spans="1:11" x14ac:dyDescent="0.2">
      <c r="A17" s="2" t="s">
        <v>246</v>
      </c>
      <c r="B17" s="2" t="s">
        <v>404</v>
      </c>
      <c r="C17" s="2" t="s">
        <v>405</v>
      </c>
      <c r="D17" s="2">
        <v>750</v>
      </c>
      <c r="F17" s="2" t="s">
        <v>248</v>
      </c>
      <c r="I17" s="5"/>
      <c r="K17" s="5"/>
    </row>
    <row r="18" spans="1:11" x14ac:dyDescent="0.2">
      <c r="I18" s="5"/>
      <c r="K18" s="5"/>
    </row>
    <row r="19" spans="1:11" x14ac:dyDescent="0.2">
      <c r="I19" s="5"/>
      <c r="K19" s="5"/>
    </row>
    <row r="20" spans="1:11" x14ac:dyDescent="0.2">
      <c r="I20" s="5"/>
      <c r="K20" s="5"/>
    </row>
    <row r="21" spans="1:11" x14ac:dyDescent="0.2">
      <c r="I21" s="5"/>
      <c r="K21" s="5"/>
    </row>
    <row r="22" spans="1:11" x14ac:dyDescent="0.2">
      <c r="I22" s="5"/>
      <c r="K22" s="5"/>
    </row>
    <row r="23" spans="1:11" x14ac:dyDescent="0.2">
      <c r="I23" s="5"/>
      <c r="K23" s="5"/>
    </row>
    <row r="24" spans="1:11" x14ac:dyDescent="0.2">
      <c r="I24" s="5"/>
      <c r="K24" s="5"/>
    </row>
    <row r="25" spans="1:11" x14ac:dyDescent="0.2">
      <c r="I25" s="5"/>
      <c r="K25" s="5"/>
    </row>
    <row r="26" spans="1:11" x14ac:dyDescent="0.2">
      <c r="I26" s="5"/>
      <c r="K26" s="5"/>
    </row>
    <row r="27" spans="1:11" x14ac:dyDescent="0.2">
      <c r="I27" s="5"/>
      <c r="K27" s="5"/>
    </row>
    <row r="28" spans="1:11" x14ac:dyDescent="0.2">
      <c r="I28" s="5"/>
      <c r="K28" s="5"/>
    </row>
    <row r="29" spans="1:11" x14ac:dyDescent="0.2">
      <c r="I29" s="5"/>
      <c r="K29" s="5"/>
    </row>
    <row r="30" spans="1:11" x14ac:dyDescent="0.2">
      <c r="I30" s="5"/>
      <c r="K30" s="5"/>
    </row>
    <row r="31" spans="1:11" x14ac:dyDescent="0.2">
      <c r="I31" s="5"/>
      <c r="K31" s="5"/>
    </row>
    <row r="32" spans="1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  <row r="1001" spans="9:11" x14ac:dyDescent="0.2">
      <c r="I1001" s="5"/>
      <c r="K1001" s="5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000000"/>
    <outlinePr summaryBelow="0" summaryRight="0"/>
  </sheetPr>
  <dimension ref="A1:L1000"/>
  <sheetViews>
    <sheetView workbookViewId="0">
      <selection activeCell="A2" sqref="A2:B8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137</v>
      </c>
      <c r="B2" s="2">
        <v>100</v>
      </c>
      <c r="C2" s="2" t="s">
        <v>9</v>
      </c>
      <c r="D2" s="2">
        <f>VLOOKUP(A2,'COSTOS MATERIA PRIMA'!A:D,4,FALSE)/VLOOKUP(A2,'COSTOS MATERIA PRIMA'!A:D,2,FALSE)*B2</f>
        <v>385</v>
      </c>
      <c r="F2" s="2">
        <v>12</v>
      </c>
      <c r="G2" s="2">
        <f>SUM(D:D)</f>
        <v>5881.3850000000002</v>
      </c>
      <c r="H2" s="2">
        <f>G2/F2</f>
        <v>490.1154166666667</v>
      </c>
      <c r="I2" s="5">
        <v>0.2</v>
      </c>
      <c r="J2" s="2">
        <f>H2*(1+I2)</f>
        <v>588.13850000000002</v>
      </c>
      <c r="K2" s="5">
        <v>0.6</v>
      </c>
      <c r="L2" s="2">
        <f>J2*(K2+1)</f>
        <v>941.02160000000003</v>
      </c>
    </row>
    <row r="3" spans="1:12" x14ac:dyDescent="0.2">
      <c r="A3" s="2" t="s">
        <v>192</v>
      </c>
      <c r="B3" s="2">
        <v>3</v>
      </c>
      <c r="C3" s="2" t="s">
        <v>9</v>
      </c>
      <c r="D3" s="2">
        <f>VLOOKUP(A3,'COSTOS MATERIA PRIMA'!A:D,4,FALSE)/VLOOKUP(A3,'COSTOS MATERIA PRIMA'!A:D,2,FALSE)*B3</f>
        <v>1.5</v>
      </c>
      <c r="I3" s="5"/>
      <c r="K3" s="5"/>
    </row>
    <row r="4" spans="1:12" x14ac:dyDescent="0.2">
      <c r="A4" s="2" t="s">
        <v>24</v>
      </c>
      <c r="B4" s="2">
        <v>5</v>
      </c>
      <c r="C4" s="2" t="s">
        <v>9</v>
      </c>
      <c r="D4" s="2">
        <f>VLOOKUP(A4,'COSTOS MATERIA PRIMA'!A:D,4,FALSE)/VLOOKUP(A4,'COSTOS MATERIA PRIMA'!A:D,2,FALSE)*B4</f>
        <v>4.25</v>
      </c>
      <c r="I4" s="5"/>
      <c r="K4" s="2">
        <v>950</v>
      </c>
    </row>
    <row r="5" spans="1:12" x14ac:dyDescent="0.2">
      <c r="A5" s="2" t="s">
        <v>114</v>
      </c>
      <c r="B5" s="2">
        <v>150</v>
      </c>
      <c r="C5" s="2" t="s">
        <v>9</v>
      </c>
      <c r="D5" s="2">
        <f>VLOOKUP(A5,'COSTOS MATERIA PRIMA'!A:D,4,FALSE)/VLOOKUP(A5,'COSTOS MATERIA PRIMA'!A:D,2,FALSE)*B5</f>
        <v>60</v>
      </c>
      <c r="F5" s="2" t="s">
        <v>287</v>
      </c>
      <c r="G5" s="2" t="s">
        <v>406</v>
      </c>
      <c r="H5" s="2" t="s">
        <v>407</v>
      </c>
      <c r="I5" s="5"/>
      <c r="K5" s="5"/>
    </row>
    <row r="6" spans="1:12" x14ac:dyDescent="0.2">
      <c r="A6" s="2" t="s">
        <v>119</v>
      </c>
      <c r="B6" s="2">
        <v>3</v>
      </c>
      <c r="C6" s="2" t="s">
        <v>2</v>
      </c>
      <c r="D6" s="2">
        <f>VLOOKUP(A6,'COSTOS MATERIA PRIMA'!A:D,4,FALSE)/VLOOKUP(A6,'COSTOS MATERIA PRIMA'!A:D,2,FALSE)*B6</f>
        <v>255</v>
      </c>
      <c r="G6" s="2" t="s">
        <v>137</v>
      </c>
      <c r="H6" s="2" t="s">
        <v>408</v>
      </c>
      <c r="I6" s="5"/>
      <c r="K6" s="5"/>
    </row>
    <row r="7" spans="1:12" x14ac:dyDescent="0.2">
      <c r="A7" s="2" t="s">
        <v>168</v>
      </c>
      <c r="B7" s="2">
        <v>3</v>
      </c>
      <c r="C7" s="2" t="s">
        <v>267</v>
      </c>
      <c r="D7" s="2">
        <f>VLOOKUP(A7,'COSTOS MATERIA PRIMA'!A:D,4,FALSE)/VLOOKUP(A7,'COSTOS MATERIA PRIMA'!A:D,2,FALSE)*B7</f>
        <v>498.1350000000001</v>
      </c>
      <c r="I7" s="6">
        <v>45201</v>
      </c>
      <c r="K7" s="5"/>
    </row>
    <row r="8" spans="1:12" x14ac:dyDescent="0.2">
      <c r="A8" s="2" t="s">
        <v>137</v>
      </c>
      <c r="B8" s="2">
        <v>150</v>
      </c>
      <c r="C8" s="2" t="s">
        <v>9</v>
      </c>
      <c r="D8" s="2">
        <f>VLOOKUP(A8,'COSTOS MATERIA PRIMA'!A:D,4,FALSE)/VLOOKUP(A8,'COSTOS MATERIA PRIMA'!A:D,2,FALSE)*B8</f>
        <v>577.5</v>
      </c>
      <c r="I8" s="5"/>
      <c r="K8" s="5"/>
    </row>
    <row r="9" spans="1:12" x14ac:dyDescent="0.2">
      <c r="A9" s="2" t="s">
        <v>409</v>
      </c>
      <c r="D9" s="2">
        <v>500</v>
      </c>
      <c r="F9" s="2" t="s">
        <v>410</v>
      </c>
      <c r="G9" s="2" t="s">
        <v>253</v>
      </c>
      <c r="I9" s="5"/>
      <c r="K9" s="5"/>
    </row>
    <row r="10" spans="1:12" x14ac:dyDescent="0.2">
      <c r="A10" s="2" t="s">
        <v>254</v>
      </c>
      <c r="B10" s="2" t="s">
        <v>411</v>
      </c>
      <c r="D10" s="2">
        <v>3600</v>
      </c>
      <c r="F10" s="2" t="s">
        <v>248</v>
      </c>
      <c r="I10" s="5"/>
      <c r="K10" s="5"/>
    </row>
    <row r="11" spans="1:12" x14ac:dyDescent="0.2">
      <c r="I11" s="5"/>
      <c r="K11" s="5"/>
    </row>
    <row r="12" spans="1:12" x14ac:dyDescent="0.2"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0000"/>
    <outlinePr summaryBelow="0" summaryRight="0"/>
  </sheetPr>
  <dimension ref="A1:L1000"/>
  <sheetViews>
    <sheetView workbookViewId="0">
      <selection activeCell="A2" sqref="A2:B7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137</v>
      </c>
      <c r="B2" s="2">
        <v>100</v>
      </c>
      <c r="C2" s="2" t="s">
        <v>9</v>
      </c>
      <c r="D2" s="2">
        <f>VLOOKUP(A2,'COSTOS MATERIA PRIMA'!A:D,4,FALSE)/VLOOKUP(A2,'COSTOS MATERIA PRIMA'!A:D,2,FALSE)*B2</f>
        <v>385</v>
      </c>
      <c r="F2" s="2">
        <v>9</v>
      </c>
      <c r="G2" s="2">
        <f>SUM(D:D)</f>
        <v>5810.75</v>
      </c>
      <c r="H2" s="2">
        <f>G2/F2</f>
        <v>645.63888888888891</v>
      </c>
      <c r="I2" s="5">
        <v>0.2</v>
      </c>
      <c r="J2" s="2">
        <f>H2*(1+I2)</f>
        <v>774.76666666666665</v>
      </c>
      <c r="K2" s="5">
        <v>0.7</v>
      </c>
      <c r="L2" s="2">
        <f>J2*(K2+1)</f>
        <v>1317.1033333333332</v>
      </c>
    </row>
    <row r="3" spans="1:12" x14ac:dyDescent="0.2">
      <c r="A3" s="2" t="s">
        <v>192</v>
      </c>
      <c r="B3" s="2">
        <v>3</v>
      </c>
      <c r="C3" s="2" t="s">
        <v>9</v>
      </c>
      <c r="D3" s="2">
        <f>VLOOKUP(A3,'COSTOS MATERIA PRIMA'!A:D,4,FALSE)/VLOOKUP(A3,'COSTOS MATERIA PRIMA'!A:D,2,FALSE)*B3</f>
        <v>1.5</v>
      </c>
      <c r="I3" s="5"/>
      <c r="K3" s="5"/>
    </row>
    <row r="4" spans="1:12" x14ac:dyDescent="0.2">
      <c r="A4" s="2" t="s">
        <v>24</v>
      </c>
      <c r="B4" s="2">
        <v>5</v>
      </c>
      <c r="C4" s="2" t="s">
        <v>9</v>
      </c>
      <c r="D4" s="2">
        <f>VLOOKUP(A4,'COSTOS MATERIA PRIMA'!A:D,4,FALSE)/VLOOKUP(A4,'COSTOS MATERIA PRIMA'!A:D,2,FALSE)*B4</f>
        <v>4.25</v>
      </c>
      <c r="I4" s="5"/>
      <c r="L4" s="2">
        <v>1400</v>
      </c>
    </row>
    <row r="5" spans="1:12" x14ac:dyDescent="0.2">
      <c r="A5" s="2" t="s">
        <v>114</v>
      </c>
      <c r="B5" s="2">
        <v>150</v>
      </c>
      <c r="C5" s="2" t="s">
        <v>9</v>
      </c>
      <c r="D5" s="2">
        <f>VLOOKUP(A5,'COSTOS MATERIA PRIMA'!A:D,4,FALSE)/VLOOKUP(A5,'COSTOS MATERIA PRIMA'!A:D,2,FALSE)*B5</f>
        <v>60</v>
      </c>
      <c r="F5" s="2" t="s">
        <v>287</v>
      </c>
      <c r="G5" s="2" t="s">
        <v>412</v>
      </c>
      <c r="I5" s="5"/>
      <c r="K5" s="5"/>
    </row>
    <row r="6" spans="1:12" x14ac:dyDescent="0.2">
      <c r="A6" s="2" t="s">
        <v>119</v>
      </c>
      <c r="B6" s="2">
        <v>3</v>
      </c>
      <c r="C6" s="2" t="s">
        <v>2</v>
      </c>
      <c r="D6" s="2">
        <f>VLOOKUP(A6,'COSTOS MATERIA PRIMA'!A:D,4,FALSE)/VLOOKUP(A6,'COSTOS MATERIA PRIMA'!A:D,2,FALSE)*B6</f>
        <v>255</v>
      </c>
      <c r="I6" s="5"/>
      <c r="K6" s="5"/>
    </row>
    <row r="7" spans="1:12" x14ac:dyDescent="0.2">
      <c r="A7" s="2" t="s">
        <v>94</v>
      </c>
      <c r="B7" s="2">
        <v>650</v>
      </c>
      <c r="C7" s="2" t="s">
        <v>9</v>
      </c>
      <c r="D7" s="2">
        <f>VLOOKUP(A7,'COSTOS MATERIA PRIMA'!A:D,4,FALSE)/VLOOKUP(A7,'COSTOS MATERIA PRIMA'!A:D,2,FALSE)*B7</f>
        <v>1105</v>
      </c>
      <c r="I7" s="5"/>
      <c r="K7" s="5"/>
    </row>
    <row r="8" spans="1:12" x14ac:dyDescent="0.2">
      <c r="A8" s="2" t="s">
        <v>409</v>
      </c>
      <c r="D8" s="2">
        <v>1300</v>
      </c>
      <c r="F8" s="2" t="s">
        <v>413</v>
      </c>
      <c r="G8" s="2" t="s">
        <v>253</v>
      </c>
      <c r="H8" s="6">
        <v>45201</v>
      </c>
      <c r="I8" s="5"/>
      <c r="K8" s="5"/>
    </row>
    <row r="9" spans="1:12" x14ac:dyDescent="0.2">
      <c r="A9" s="2" t="s">
        <v>254</v>
      </c>
      <c r="B9" s="2" t="s">
        <v>414</v>
      </c>
      <c r="D9" s="2">
        <v>2700</v>
      </c>
      <c r="F9" s="2" t="s">
        <v>415</v>
      </c>
      <c r="I9" s="5"/>
      <c r="K9" s="5"/>
    </row>
    <row r="10" spans="1:12" x14ac:dyDescent="0.2">
      <c r="I10" s="5"/>
      <c r="K10" s="5"/>
    </row>
    <row r="11" spans="1:12" x14ac:dyDescent="0.2">
      <c r="I11" s="5"/>
      <c r="K11" s="5"/>
    </row>
    <row r="12" spans="1:12" x14ac:dyDescent="0.2"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0000"/>
    <outlinePr summaryBelow="0" summaryRight="0"/>
  </sheetPr>
  <dimension ref="A1:L1000"/>
  <sheetViews>
    <sheetView workbookViewId="0">
      <selection activeCell="B243" sqref="B243:B255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114</v>
      </c>
      <c r="B2" s="2">
        <v>300</v>
      </c>
      <c r="C2" s="2" t="s">
        <v>9</v>
      </c>
      <c r="D2" s="2">
        <f>VLOOKUP(A2,'COSTOS MATERIA PRIMA'!A:D,4,FALSE)/VLOOKUP(A2,'COSTOS MATERIA PRIMA'!A:D,2,FALSE)*B2</f>
        <v>120</v>
      </c>
      <c r="F2" s="2">
        <v>11</v>
      </c>
      <c r="G2" s="2">
        <f>SUM(D:D)</f>
        <v>2367.2916666666665</v>
      </c>
      <c r="H2" s="2">
        <f>G2/F2</f>
        <v>215.20833333333331</v>
      </c>
      <c r="I2" s="5">
        <v>0.1</v>
      </c>
      <c r="J2" s="2">
        <f>H2*(1+I2)</f>
        <v>236.72916666666666</v>
      </c>
      <c r="K2" s="5">
        <v>1</v>
      </c>
      <c r="L2" s="2">
        <f>J2*(K2+1)</f>
        <v>473.45833333333331</v>
      </c>
    </row>
    <row r="3" spans="1:12" x14ac:dyDescent="0.2">
      <c r="A3" s="2" t="s">
        <v>192</v>
      </c>
      <c r="B3" s="2">
        <v>5</v>
      </c>
      <c r="C3" s="2" t="s">
        <v>9</v>
      </c>
      <c r="D3" s="2">
        <f>VLOOKUP(A3,'COSTOS MATERIA PRIMA'!A:D,4,FALSE)/VLOOKUP(A3,'COSTOS MATERIA PRIMA'!A:D,2,FALSE)*B3</f>
        <v>2.5</v>
      </c>
      <c r="I3" s="5"/>
      <c r="K3" s="5"/>
    </row>
    <row r="4" spans="1:12" x14ac:dyDescent="0.2">
      <c r="A4" s="2" t="s">
        <v>4</v>
      </c>
      <c r="B4" s="2">
        <v>25</v>
      </c>
      <c r="C4" s="2" t="s">
        <v>9</v>
      </c>
      <c r="D4" s="2">
        <f>VLOOKUP(A4,'COSTOS MATERIA PRIMA'!A:D,4,FALSE)/VLOOKUP(A4,'COSTOS MATERIA PRIMA'!A:D,2,FALSE)*B4</f>
        <v>16.666666666666664</v>
      </c>
      <c r="F4" s="2" t="s">
        <v>416</v>
      </c>
      <c r="I4" s="5"/>
      <c r="K4" s="5"/>
    </row>
    <row r="5" spans="1:12" x14ac:dyDescent="0.2">
      <c r="A5" s="2" t="s">
        <v>119</v>
      </c>
      <c r="B5" s="2">
        <v>1</v>
      </c>
      <c r="C5" s="2" t="s">
        <v>9</v>
      </c>
      <c r="D5" s="2">
        <f>VLOOKUP(A5,'COSTOS MATERIA PRIMA'!A:D,4,FALSE)/VLOOKUP(A5,'COSTOS MATERIA PRIMA'!A:D,2,FALSE)*B5</f>
        <v>85</v>
      </c>
      <c r="F5" s="2" t="s">
        <v>417</v>
      </c>
      <c r="I5" s="2">
        <v>500</v>
      </c>
      <c r="K5" s="5"/>
    </row>
    <row r="6" spans="1:12" x14ac:dyDescent="0.2">
      <c r="A6" s="2" t="s">
        <v>138</v>
      </c>
      <c r="B6" s="2">
        <v>500</v>
      </c>
      <c r="C6" s="2" t="s">
        <v>9</v>
      </c>
      <c r="D6" s="2">
        <f>VLOOKUP(A6,'COSTOS MATERIA PRIMA'!A:D,4,FALSE)/VLOOKUP(A6,'COSTOS MATERIA PRIMA'!A:D,2,FALSE)*B6</f>
        <v>500</v>
      </c>
      <c r="I6" s="5"/>
      <c r="K6" s="5"/>
    </row>
    <row r="7" spans="1:12" x14ac:dyDescent="0.2">
      <c r="A7" s="2" t="s">
        <v>128</v>
      </c>
      <c r="B7" s="2">
        <v>150</v>
      </c>
      <c r="C7" s="2" t="s">
        <v>9</v>
      </c>
      <c r="D7" s="2">
        <f>VLOOKUP(A7,'COSTOS MATERIA PRIMA'!A:D,4,FALSE)/VLOOKUP(A7,'COSTOS MATERIA PRIMA'!A:D,2,FALSE)*B7</f>
        <v>75</v>
      </c>
      <c r="I7" s="5"/>
      <c r="K7" s="5"/>
    </row>
    <row r="8" spans="1:12" x14ac:dyDescent="0.2">
      <c r="A8" s="2" t="s">
        <v>24</v>
      </c>
      <c r="B8" s="2">
        <v>75</v>
      </c>
      <c r="C8" s="2" t="s">
        <v>9</v>
      </c>
      <c r="D8" s="2">
        <f>VLOOKUP(A8,'COSTOS MATERIA PRIMA'!A:D,4,FALSE)/VLOOKUP(A8,'COSTOS MATERIA PRIMA'!A:D,2,FALSE)*B8</f>
        <v>63.75</v>
      </c>
      <c r="G8" s="6">
        <v>45201</v>
      </c>
      <c r="I8" s="5"/>
      <c r="K8" s="5"/>
    </row>
    <row r="9" spans="1:12" x14ac:dyDescent="0.2">
      <c r="A9" s="2" t="s">
        <v>153</v>
      </c>
      <c r="B9" s="2">
        <v>25</v>
      </c>
      <c r="C9" s="2" t="s">
        <v>9</v>
      </c>
      <c r="D9" s="2">
        <f>VLOOKUP(A9,'COSTOS MATERIA PRIMA'!A:D,4,FALSE)/VLOOKUP(A9,'COSTOS MATERIA PRIMA'!A:D,2,FALSE)*B9</f>
        <v>250</v>
      </c>
      <c r="I9" s="5"/>
      <c r="K9" s="5"/>
    </row>
    <row r="10" spans="1:12" x14ac:dyDescent="0.2">
      <c r="A10" s="2" t="s">
        <v>163</v>
      </c>
      <c r="B10" s="2">
        <v>25</v>
      </c>
      <c r="C10" s="2" t="s">
        <v>9</v>
      </c>
      <c r="D10" s="2">
        <f>VLOOKUP(A10,'COSTOS MATERIA PRIMA'!A:D,4,FALSE)/VLOOKUP(A10,'COSTOS MATERIA PRIMA'!A:D,2,FALSE)*B10</f>
        <v>75</v>
      </c>
      <c r="I10" s="5"/>
      <c r="K10" s="5"/>
    </row>
    <row r="11" spans="1:12" x14ac:dyDescent="0.2">
      <c r="A11" s="2" t="s">
        <v>57</v>
      </c>
      <c r="B11" s="2">
        <v>5</v>
      </c>
      <c r="C11" s="2" t="s">
        <v>46</v>
      </c>
      <c r="D11" s="2">
        <f>VLOOKUP(A11,'COSTOS MATERIA PRIMA'!A:D,4,FALSE)/VLOOKUP(A11,'COSTOS MATERIA PRIMA'!A:D,2,FALSE)*B11</f>
        <v>25</v>
      </c>
      <c r="I11" s="5"/>
      <c r="K11" s="5"/>
    </row>
    <row r="12" spans="1:12" x14ac:dyDescent="0.2">
      <c r="A12" s="2" t="s">
        <v>137</v>
      </c>
      <c r="B12" s="2">
        <v>100</v>
      </c>
      <c r="C12" s="2" t="s">
        <v>9</v>
      </c>
      <c r="D12" s="2">
        <f>VLOOKUP(A12,'COSTOS MATERIA PRIMA'!A:D,4,FALSE)/VLOOKUP(A12,'COSTOS MATERIA PRIMA'!A:D,2,FALSE)*B12</f>
        <v>385</v>
      </c>
      <c r="F12" s="2" t="s">
        <v>418</v>
      </c>
      <c r="I12" s="5"/>
      <c r="K12" s="5"/>
    </row>
    <row r="13" spans="1:12" x14ac:dyDescent="0.2">
      <c r="A13" s="2" t="s">
        <v>25</v>
      </c>
      <c r="B13" s="2">
        <v>50</v>
      </c>
      <c r="C13" s="2" t="s">
        <v>9</v>
      </c>
      <c r="D13" s="2">
        <f>VLOOKUP(A13,'COSTOS MATERIA PRIMA'!A:D,4,FALSE)/VLOOKUP(A13,'COSTOS MATERIA PRIMA'!A:D,2,FALSE)*B13</f>
        <v>110.00000000000001</v>
      </c>
      <c r="F13" s="2" t="s">
        <v>419</v>
      </c>
      <c r="I13" s="5"/>
      <c r="K13" s="5"/>
    </row>
    <row r="14" spans="1:12" x14ac:dyDescent="0.2">
      <c r="A14" s="2" t="s">
        <v>202</v>
      </c>
      <c r="B14" s="2">
        <v>50</v>
      </c>
      <c r="C14" s="2" t="s">
        <v>9</v>
      </c>
      <c r="D14" s="2">
        <f>VLOOKUP(A14,'COSTOS MATERIA PRIMA'!A:D,4,FALSE)/VLOOKUP(A14,'COSTOS MATERIA PRIMA'!A:D,2,FALSE)*B14</f>
        <v>109.375</v>
      </c>
      <c r="I14" s="5"/>
      <c r="K14" s="5"/>
    </row>
    <row r="15" spans="1:12" x14ac:dyDescent="0.2">
      <c r="A15" s="2" t="s">
        <v>254</v>
      </c>
      <c r="B15" s="2" t="s">
        <v>250</v>
      </c>
      <c r="D15" s="2">
        <v>550</v>
      </c>
      <c r="F15" s="2" t="s">
        <v>248</v>
      </c>
      <c r="I15" s="5"/>
      <c r="K15" s="5"/>
    </row>
    <row r="16" spans="1:12" x14ac:dyDescent="0.2">
      <c r="A16" s="2" t="s">
        <v>122</v>
      </c>
      <c r="B16" s="2">
        <v>0</v>
      </c>
      <c r="C16" s="2" t="s">
        <v>5</v>
      </c>
      <c r="D16" s="2">
        <f>VLOOKUP(A16,'COSTOS MATERIA PRIMA'!A:D,4,FALSE)/VLOOKUP(A16,'COSTOS MATERIA PRIMA'!A:D,2,FALSE)*B16</f>
        <v>0</v>
      </c>
      <c r="F16" s="2" t="s">
        <v>420</v>
      </c>
      <c r="I16" s="5"/>
      <c r="K16" s="5"/>
    </row>
    <row r="17" spans="1:11" x14ac:dyDescent="0.2">
      <c r="A17" s="2" t="s">
        <v>119</v>
      </c>
      <c r="B17" s="2">
        <v>0</v>
      </c>
      <c r="C17" s="2" t="s">
        <v>56</v>
      </c>
      <c r="D17" s="2">
        <f>VLOOKUP(A17,'COSTOS MATERIA PRIMA'!A:D,4,FALSE)/VLOOKUP(A17,'COSTOS MATERIA PRIMA'!A:D,2,FALSE)*B17</f>
        <v>0</v>
      </c>
      <c r="F17" s="2" t="s">
        <v>421</v>
      </c>
      <c r="I17" s="5"/>
      <c r="K17" s="5"/>
    </row>
    <row r="18" spans="1:11" x14ac:dyDescent="0.2">
      <c r="A18" s="2" t="s">
        <v>24</v>
      </c>
      <c r="B18" s="2">
        <v>0</v>
      </c>
      <c r="C18" s="2" t="s">
        <v>9</v>
      </c>
      <c r="D18" s="2">
        <f>VLOOKUP(A18,'COSTOS MATERIA PRIMA'!A:D,4,FALSE)/VLOOKUP(A18,'COSTOS MATERIA PRIMA'!A:D,2,FALSE)*B18</f>
        <v>0</v>
      </c>
      <c r="I18" s="5"/>
      <c r="K18" s="5"/>
    </row>
    <row r="19" spans="1:11" x14ac:dyDescent="0.2">
      <c r="A19" s="2" t="s">
        <v>98</v>
      </c>
      <c r="B19" s="2">
        <v>0</v>
      </c>
      <c r="C19" s="2" t="s">
        <v>9</v>
      </c>
      <c r="D19" s="2">
        <f>VLOOKUP(A19,'COSTOS MATERIA PRIMA'!A:D,4,FALSE)/VLOOKUP(A19,'COSTOS MATERIA PRIMA'!A:D,2,FALSE)*B19</f>
        <v>0</v>
      </c>
      <c r="I19" s="5"/>
      <c r="K19" s="5"/>
    </row>
    <row r="20" spans="1:11" x14ac:dyDescent="0.2">
      <c r="A20" s="2" t="s">
        <v>75</v>
      </c>
      <c r="B20" s="2">
        <v>0</v>
      </c>
      <c r="C20" s="2" t="s">
        <v>9</v>
      </c>
      <c r="D20" s="2">
        <f>VLOOKUP(A20,'COSTOS MATERIA PRIMA'!A:D,4,FALSE)/VLOOKUP(A20,'COSTOS MATERIA PRIMA'!A:D,2,FALSE)*B20</f>
        <v>0</v>
      </c>
      <c r="I20" s="5"/>
      <c r="K20" s="5"/>
    </row>
    <row r="21" spans="1:11" x14ac:dyDescent="0.2">
      <c r="A21" s="2" t="s">
        <v>25</v>
      </c>
      <c r="B21" s="2">
        <v>0</v>
      </c>
      <c r="C21" s="2" t="s">
        <v>9</v>
      </c>
      <c r="D21" s="2">
        <f>VLOOKUP(A21,'COSTOS MATERIA PRIMA'!A:D,4,FALSE)/VLOOKUP(A21,'COSTOS MATERIA PRIMA'!A:D,2,FALSE)*B21</f>
        <v>0</v>
      </c>
      <c r="I21" s="5"/>
      <c r="K21" s="5"/>
    </row>
    <row r="22" spans="1:11" x14ac:dyDescent="0.2">
      <c r="I22" s="5"/>
      <c r="K22" s="5"/>
    </row>
    <row r="23" spans="1:11" x14ac:dyDescent="0.2">
      <c r="I23" s="5"/>
      <c r="K23" s="5"/>
    </row>
    <row r="24" spans="1:11" x14ac:dyDescent="0.2">
      <c r="I24" s="5"/>
      <c r="K24" s="5"/>
    </row>
    <row r="25" spans="1:11" x14ac:dyDescent="0.2">
      <c r="I25" s="5"/>
      <c r="K25" s="5"/>
    </row>
    <row r="26" spans="1:11" x14ac:dyDescent="0.2">
      <c r="I26" s="5"/>
      <c r="K26" s="5"/>
    </row>
    <row r="27" spans="1:11" x14ac:dyDescent="0.2">
      <c r="I27" s="5"/>
      <c r="K27" s="5"/>
    </row>
    <row r="28" spans="1:11" x14ac:dyDescent="0.2">
      <c r="I28" s="5"/>
      <c r="K28" s="5"/>
    </row>
    <row r="29" spans="1:11" x14ac:dyDescent="0.2">
      <c r="I29" s="5"/>
      <c r="K29" s="5"/>
    </row>
    <row r="30" spans="1:11" x14ac:dyDescent="0.2">
      <c r="I30" s="5"/>
      <c r="K30" s="5"/>
    </row>
    <row r="31" spans="1:11" x14ac:dyDescent="0.2">
      <c r="I31" s="5"/>
      <c r="K31" s="5"/>
    </row>
    <row r="32" spans="1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2:11" x14ac:dyDescent="0.2">
      <c r="I241" s="5"/>
      <c r="K241" s="5"/>
    </row>
    <row r="242" spans="2:11" x14ac:dyDescent="0.2">
      <c r="I242" s="5"/>
      <c r="K242" s="5"/>
    </row>
    <row r="243" spans="2:11" x14ac:dyDescent="0.2">
      <c r="B243" t="s">
        <v>237</v>
      </c>
      <c r="I243" s="5"/>
      <c r="K243" s="5"/>
    </row>
    <row r="244" spans="2:11" x14ac:dyDescent="0.2">
      <c r="B244" t="s">
        <v>237</v>
      </c>
      <c r="I244" s="5"/>
      <c r="K244" s="5"/>
    </row>
    <row r="245" spans="2:11" x14ac:dyDescent="0.2">
      <c r="B245" t="s">
        <v>237</v>
      </c>
      <c r="I245" s="5"/>
      <c r="K245" s="5"/>
    </row>
    <row r="246" spans="2:11" x14ac:dyDescent="0.2">
      <c r="B246" t="s">
        <v>237</v>
      </c>
      <c r="I246" s="5"/>
      <c r="K246" s="5"/>
    </row>
    <row r="247" spans="2:11" x14ac:dyDescent="0.2">
      <c r="B247" t="s">
        <v>237</v>
      </c>
      <c r="I247" s="5"/>
      <c r="K247" s="5"/>
    </row>
    <row r="248" spans="2:11" x14ac:dyDescent="0.2">
      <c r="B248" t="s">
        <v>237</v>
      </c>
      <c r="I248" s="5"/>
      <c r="K248" s="5"/>
    </row>
    <row r="249" spans="2:11" x14ac:dyDescent="0.2">
      <c r="B249" t="s">
        <v>237</v>
      </c>
      <c r="I249" s="5"/>
      <c r="K249" s="5"/>
    </row>
    <row r="250" spans="2:11" x14ac:dyDescent="0.2">
      <c r="B250" t="s">
        <v>237</v>
      </c>
      <c r="I250" s="5"/>
      <c r="K250" s="5"/>
    </row>
    <row r="251" spans="2:11" x14ac:dyDescent="0.2">
      <c r="B251" t="s">
        <v>237</v>
      </c>
      <c r="I251" s="5"/>
      <c r="K251" s="5"/>
    </row>
    <row r="252" spans="2:11" x14ac:dyDescent="0.2">
      <c r="B252" t="s">
        <v>237</v>
      </c>
      <c r="I252" s="5"/>
      <c r="K252" s="5"/>
    </row>
    <row r="253" spans="2:11" x14ac:dyDescent="0.2">
      <c r="B253" t="s">
        <v>237</v>
      </c>
      <c r="I253" s="5"/>
      <c r="K253" s="5"/>
    </row>
    <row r="254" spans="2:11" x14ac:dyDescent="0.2">
      <c r="B254" t="s">
        <v>237</v>
      </c>
      <c r="I254" s="5"/>
      <c r="K254" s="5"/>
    </row>
    <row r="255" spans="2:11" x14ac:dyDescent="0.2">
      <c r="B255" t="s">
        <v>237</v>
      </c>
      <c r="I255" s="5"/>
      <c r="K255" s="5"/>
    </row>
    <row r="256" spans="2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0000"/>
    <outlinePr summaryBelow="0" summaryRight="0"/>
  </sheetPr>
  <dimension ref="A1:L1000"/>
  <sheetViews>
    <sheetView workbookViewId="0">
      <selection activeCell="A2" sqref="A2:B4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51</v>
      </c>
      <c r="B2" s="2">
        <v>1</v>
      </c>
      <c r="C2" s="2" t="s">
        <v>169</v>
      </c>
      <c r="D2" s="2">
        <f>VLOOKUP(A2,'COSTOS MATERIA PRIMA'!A:D,4,FALSE)/VLOOKUP(A2,'COSTOS MATERIA PRIMA'!A:D,2,FALSE)*B2</f>
        <v>4258.8</v>
      </c>
      <c r="F2" s="2">
        <v>32</v>
      </c>
      <c r="G2" s="2">
        <f>SUM(D:D)</f>
        <v>6691.2</v>
      </c>
      <c r="H2" s="2">
        <f>G2/F2</f>
        <v>209.1</v>
      </c>
      <c r="I2" s="5">
        <v>0.1</v>
      </c>
      <c r="J2" s="2">
        <f>H2*(1+I2)</f>
        <v>230.01000000000002</v>
      </c>
      <c r="K2" s="5">
        <v>0.6</v>
      </c>
      <c r="L2" s="2">
        <f>J2*(K2+1)</f>
        <v>368.01600000000008</v>
      </c>
    </row>
    <row r="3" spans="1:12" x14ac:dyDescent="0.2">
      <c r="A3" s="2" t="s">
        <v>94</v>
      </c>
      <c r="B3" s="2">
        <v>480</v>
      </c>
      <c r="C3" s="2" t="s">
        <v>9</v>
      </c>
      <c r="D3" s="2">
        <f>VLOOKUP(A3,'COSTOS MATERIA PRIMA'!A:D,4,FALSE)/VLOOKUP(A3,'COSTOS MATERIA PRIMA'!A:D,2,FALSE)*B3</f>
        <v>816</v>
      </c>
      <c r="I3" s="5"/>
      <c r="K3" s="5"/>
    </row>
    <row r="4" spans="1:12" x14ac:dyDescent="0.2">
      <c r="A4" s="2" t="s">
        <v>145</v>
      </c>
      <c r="B4" s="2">
        <v>2</v>
      </c>
      <c r="C4" s="2" t="s">
        <v>267</v>
      </c>
      <c r="D4" s="2">
        <f>VLOOKUP(A4,'COSTOS MATERIA PRIMA'!A:D,4,FALSE)/VLOOKUP(A4,'COSTOS MATERIA PRIMA'!A:D,2,FALSE)*B4</f>
        <v>326.39999999999998</v>
      </c>
      <c r="I4" s="5"/>
      <c r="K4" s="2">
        <v>370</v>
      </c>
    </row>
    <row r="5" spans="1:12" x14ac:dyDescent="0.2">
      <c r="A5" s="2" t="s">
        <v>254</v>
      </c>
      <c r="B5" s="2" t="s">
        <v>422</v>
      </c>
      <c r="D5" s="2">
        <v>960</v>
      </c>
      <c r="F5" s="2" t="s">
        <v>253</v>
      </c>
      <c r="H5" s="10">
        <v>45201</v>
      </c>
      <c r="K5" s="5"/>
    </row>
    <row r="6" spans="1:12" x14ac:dyDescent="0.2">
      <c r="A6" s="2" t="s">
        <v>409</v>
      </c>
      <c r="B6" s="2" t="s">
        <v>423</v>
      </c>
      <c r="C6" s="2" t="s">
        <v>145</v>
      </c>
      <c r="D6" s="2">
        <v>330</v>
      </c>
      <c r="F6" s="2" t="s">
        <v>424</v>
      </c>
      <c r="K6" s="5"/>
    </row>
    <row r="7" spans="1:12" x14ac:dyDescent="0.2">
      <c r="F7" s="3"/>
      <c r="H7" s="2" t="s">
        <v>425</v>
      </c>
      <c r="I7" s="5"/>
      <c r="K7" s="5"/>
    </row>
    <row r="8" spans="1:12" x14ac:dyDescent="0.2">
      <c r="H8" s="2" t="s">
        <v>426</v>
      </c>
      <c r="I8" s="2">
        <v>390</v>
      </c>
      <c r="K8" s="5"/>
    </row>
    <row r="9" spans="1:12" x14ac:dyDescent="0.2">
      <c r="F9" s="2" t="s">
        <v>427</v>
      </c>
      <c r="G9" s="9">
        <v>0.1</v>
      </c>
      <c r="H9" s="2" t="s">
        <v>154</v>
      </c>
      <c r="I9" s="2">
        <v>410</v>
      </c>
      <c r="K9" s="5"/>
    </row>
    <row r="10" spans="1:12" x14ac:dyDescent="0.2">
      <c r="I10" s="5"/>
      <c r="K10" s="5"/>
    </row>
    <row r="11" spans="1:12" x14ac:dyDescent="0.2">
      <c r="I11" s="5"/>
      <c r="K11" s="5"/>
    </row>
    <row r="12" spans="1:12" x14ac:dyDescent="0.2"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00FF"/>
    <outlinePr summaryBelow="0" summaryRight="0"/>
  </sheetPr>
  <dimension ref="A1:L1000"/>
  <sheetViews>
    <sheetView workbookViewId="0">
      <selection activeCell="A2" sqref="A2:B4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51</v>
      </c>
      <c r="B2" s="2">
        <v>1</v>
      </c>
      <c r="C2" s="2" t="s">
        <v>9</v>
      </c>
      <c r="D2" s="2">
        <f>VLOOKUP(A2,'COSTOS MATERIA PRIMA'!A:D,4,FALSE)/VLOOKUP(A2,'COSTOS MATERIA PRIMA'!A:D,2,FALSE)*B2</f>
        <v>4258.8</v>
      </c>
      <c r="F2" s="2">
        <v>12</v>
      </c>
      <c r="G2" s="2">
        <f>SUM(D:D)</f>
        <v>10178.400000000001</v>
      </c>
      <c r="H2" s="2">
        <f>G2/F2</f>
        <v>848.20000000000016</v>
      </c>
      <c r="I2" s="5">
        <v>0.2</v>
      </c>
      <c r="J2" s="2">
        <f>H2*(1+I2)</f>
        <v>1017.8400000000001</v>
      </c>
      <c r="K2" s="5">
        <v>0.6</v>
      </c>
      <c r="L2" s="2">
        <f>J2*(K2+1)</f>
        <v>1628.5440000000003</v>
      </c>
    </row>
    <row r="3" spans="1:12" x14ac:dyDescent="0.2">
      <c r="A3" s="2" t="s">
        <v>94</v>
      </c>
      <c r="B3" s="2">
        <v>900</v>
      </c>
      <c r="C3" s="2" t="s">
        <v>9</v>
      </c>
      <c r="D3" s="2">
        <f>VLOOKUP(A3,'COSTOS MATERIA PRIMA'!A:D,4,FALSE)/VLOOKUP(A3,'COSTOS MATERIA PRIMA'!A:D,2,FALSE)*B3</f>
        <v>1530</v>
      </c>
      <c r="I3" s="2" t="s">
        <v>428</v>
      </c>
      <c r="K3" s="5"/>
    </row>
    <row r="4" spans="1:12" x14ac:dyDescent="0.2">
      <c r="A4" s="2" t="s">
        <v>145</v>
      </c>
      <c r="B4" s="2">
        <v>3</v>
      </c>
      <c r="C4" s="2" t="s">
        <v>267</v>
      </c>
      <c r="D4" s="2">
        <f>VLOOKUP(A4,'COSTOS MATERIA PRIMA'!A:D,4,FALSE)/VLOOKUP(A4,'COSTOS MATERIA PRIMA'!A:D,2,FALSE)*B4</f>
        <v>489.59999999999997</v>
      </c>
      <c r="I4" s="5"/>
      <c r="K4" s="5"/>
      <c r="L4" s="2">
        <v>1650</v>
      </c>
    </row>
    <row r="5" spans="1:12" x14ac:dyDescent="0.2">
      <c r="A5" s="2" t="s">
        <v>43</v>
      </c>
      <c r="B5" s="2">
        <v>12</v>
      </c>
      <c r="C5" s="2" t="s">
        <v>56</v>
      </c>
      <c r="D5" s="2">
        <f>VLOOKUP(A5,'COSTOS MATERIA PRIMA'!A:D,4,FALSE)/VLOOKUP(A5,'COSTOS MATERIA PRIMA'!A:D,2,FALSE)*B5</f>
        <v>300</v>
      </c>
      <c r="F5" s="2" t="s">
        <v>429</v>
      </c>
      <c r="I5" s="5"/>
      <c r="K5" s="5"/>
    </row>
    <row r="6" spans="1:12" x14ac:dyDescent="0.2">
      <c r="A6" s="2" t="s">
        <v>254</v>
      </c>
      <c r="B6" s="2" t="s">
        <v>411</v>
      </c>
      <c r="D6" s="2">
        <v>3600</v>
      </c>
      <c r="F6" s="2" t="s">
        <v>253</v>
      </c>
      <c r="H6" s="10">
        <v>45201</v>
      </c>
      <c r="I6" s="2" t="s">
        <v>425</v>
      </c>
      <c r="J6" s="2" t="s">
        <v>430</v>
      </c>
      <c r="K6" s="2">
        <v>1750</v>
      </c>
    </row>
    <row r="7" spans="1:12" x14ac:dyDescent="0.2">
      <c r="I7" s="5"/>
      <c r="J7" s="9"/>
      <c r="K7" s="5"/>
    </row>
    <row r="8" spans="1:12" x14ac:dyDescent="0.2">
      <c r="I8" s="5"/>
      <c r="J8" s="2" t="s">
        <v>431</v>
      </c>
      <c r="K8" s="2">
        <v>1850</v>
      </c>
    </row>
    <row r="9" spans="1:12" x14ac:dyDescent="0.2">
      <c r="I9" s="5"/>
      <c r="K9" s="5"/>
    </row>
    <row r="10" spans="1:12" x14ac:dyDescent="0.2">
      <c r="I10" s="5"/>
      <c r="K10" s="5"/>
    </row>
    <row r="11" spans="1:12" x14ac:dyDescent="0.2">
      <c r="I11" s="5"/>
      <c r="K11" s="5"/>
    </row>
    <row r="12" spans="1:12" x14ac:dyDescent="0.2"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0000"/>
    <outlinePr summaryBelow="0" summaryRight="0"/>
  </sheetPr>
  <dimension ref="A1:L1000"/>
  <sheetViews>
    <sheetView workbookViewId="0">
      <selection activeCell="A2" sqref="A2:B3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51</v>
      </c>
      <c r="B2" s="2">
        <v>1</v>
      </c>
      <c r="C2" s="2" t="s">
        <v>169</v>
      </c>
      <c r="D2" s="2">
        <f>VLOOKUP(A2,'COSTOS MATERIA PRIMA'!A:D,4,FALSE)/VLOOKUP(A2,'COSTOS MATERIA PRIMA'!A:D,2,FALSE)*B2</f>
        <v>4258.8</v>
      </c>
      <c r="F2" s="2">
        <v>20</v>
      </c>
      <c r="G2" s="2">
        <f>SUM(D:D)</f>
        <v>5558.8</v>
      </c>
      <c r="H2" s="2">
        <f>G2/F2</f>
        <v>277.94</v>
      </c>
      <c r="I2" s="5">
        <v>0.2</v>
      </c>
      <c r="J2" s="2">
        <f>H2*(1+I2)</f>
        <v>333.52799999999996</v>
      </c>
      <c r="K2" s="5">
        <v>0.6</v>
      </c>
      <c r="L2" s="2">
        <f>J2*(K2+1)</f>
        <v>533.64479999999992</v>
      </c>
    </row>
    <row r="3" spans="1:12" x14ac:dyDescent="0.2">
      <c r="A3" s="2" t="s">
        <v>43</v>
      </c>
      <c r="B3" s="2">
        <v>20</v>
      </c>
      <c r="C3" s="2" t="s">
        <v>157</v>
      </c>
      <c r="D3" s="2">
        <f>VLOOKUP(A3,'COSTOS MATERIA PRIMA'!A:D,4,FALSE)/VLOOKUP(A3,'COSTOS MATERIA PRIMA'!A:D,2,FALSE)*B3</f>
        <v>500</v>
      </c>
      <c r="I3" s="2" t="s">
        <v>321</v>
      </c>
      <c r="K3" s="5"/>
    </row>
    <row r="4" spans="1:12" x14ac:dyDescent="0.2">
      <c r="A4" s="2" t="s">
        <v>254</v>
      </c>
      <c r="B4" s="2" t="s">
        <v>432</v>
      </c>
      <c r="D4" s="2">
        <v>800</v>
      </c>
      <c r="F4" s="2" t="s">
        <v>253</v>
      </c>
      <c r="I4" s="5"/>
      <c r="K4" s="5"/>
      <c r="L4" s="2">
        <v>550</v>
      </c>
    </row>
    <row r="5" spans="1:12" x14ac:dyDescent="0.2">
      <c r="F5" s="2" t="s">
        <v>433</v>
      </c>
      <c r="G5" s="6">
        <v>45201</v>
      </c>
      <c r="I5" s="5"/>
      <c r="K5" s="5"/>
    </row>
    <row r="6" spans="1:12" x14ac:dyDescent="0.2">
      <c r="I6" s="5"/>
      <c r="K6" s="5"/>
    </row>
    <row r="7" spans="1:12" x14ac:dyDescent="0.2">
      <c r="I7" s="5"/>
      <c r="K7" s="5"/>
    </row>
    <row r="8" spans="1:12" x14ac:dyDescent="0.2">
      <c r="I8" s="5"/>
      <c r="K8" s="5"/>
    </row>
    <row r="9" spans="1:12" x14ac:dyDescent="0.2">
      <c r="I9" s="5"/>
      <c r="K9" s="5"/>
    </row>
    <row r="10" spans="1:12" x14ac:dyDescent="0.2">
      <c r="I10" s="5"/>
      <c r="K10" s="5"/>
    </row>
    <row r="11" spans="1:12" x14ac:dyDescent="0.2">
      <c r="I11" s="5"/>
      <c r="K11" s="5"/>
    </row>
    <row r="12" spans="1:12" x14ac:dyDescent="0.2"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FF0000"/>
    <outlinePr summaryBelow="0" summaryRight="0"/>
  </sheetPr>
  <dimension ref="A1:L1000"/>
  <sheetViews>
    <sheetView workbookViewId="0">
      <selection activeCell="A2" sqref="A2:B6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8</v>
      </c>
      <c r="B2" s="2">
        <v>200</v>
      </c>
      <c r="C2" s="2" t="s">
        <v>9</v>
      </c>
      <c r="D2" s="2">
        <f>VLOOKUP(A2,'COSTOS MATERIA PRIMA'!A:D,4,FALSE)/VLOOKUP(A2,'COSTOS MATERIA PRIMA'!A:D,2,FALSE)*B2</f>
        <v>930.00000000000011</v>
      </c>
      <c r="F2" s="2">
        <v>7</v>
      </c>
      <c r="G2" s="2">
        <f>SUM(D:D)</f>
        <v>2835.7428571428572</v>
      </c>
      <c r="H2" s="2">
        <f>G2/F2</f>
        <v>405.10612244897959</v>
      </c>
      <c r="I2" s="5">
        <v>0.1</v>
      </c>
      <c r="J2" s="2">
        <f>H2*(1+I2)</f>
        <v>445.61673469387756</v>
      </c>
      <c r="K2" s="5">
        <v>0.5</v>
      </c>
      <c r="L2" s="2">
        <f>J2*(K2+1)</f>
        <v>668.42510204081634</v>
      </c>
    </row>
    <row r="3" spans="1:12" x14ac:dyDescent="0.2">
      <c r="A3" s="2" t="s">
        <v>137</v>
      </c>
      <c r="B3" s="2">
        <v>80</v>
      </c>
      <c r="C3" s="2" t="s">
        <v>9</v>
      </c>
      <c r="D3" s="2">
        <f>VLOOKUP(A3,'COSTOS MATERIA PRIMA'!A:D,4,FALSE)/VLOOKUP(A3,'COSTOS MATERIA PRIMA'!A:D,2,FALSE)*B3</f>
        <v>308</v>
      </c>
      <c r="F3" s="2" t="s">
        <v>434</v>
      </c>
      <c r="I3" s="5"/>
      <c r="K3" s="5"/>
    </row>
    <row r="4" spans="1:12" x14ac:dyDescent="0.2">
      <c r="A4" s="2" t="s">
        <v>75</v>
      </c>
      <c r="B4" s="2">
        <v>150</v>
      </c>
      <c r="C4" s="2" t="s">
        <v>9</v>
      </c>
      <c r="D4" s="2">
        <f>VLOOKUP(A4,'COSTOS MATERIA PRIMA'!A:D,4,FALSE)/VLOOKUP(A4,'COSTOS MATERIA PRIMA'!A:D,2,FALSE)*B4</f>
        <v>407.14285714285717</v>
      </c>
      <c r="F4" s="2" t="s">
        <v>435</v>
      </c>
      <c r="I4" s="5"/>
      <c r="K4" s="5"/>
    </row>
    <row r="5" spans="1:12" x14ac:dyDescent="0.2">
      <c r="A5" s="2" t="s">
        <v>145</v>
      </c>
      <c r="B5" s="2">
        <v>3</v>
      </c>
      <c r="C5" s="2" t="s">
        <v>267</v>
      </c>
      <c r="D5" s="2">
        <f>VLOOKUP(A5,'COSTOS MATERIA PRIMA'!A:D,4,FALSE)/VLOOKUP(A5,'COSTOS MATERIA PRIMA'!A:D,2,FALSE)*B5</f>
        <v>489.59999999999997</v>
      </c>
      <c r="I5" s="5"/>
      <c r="K5" s="2">
        <v>670</v>
      </c>
    </row>
    <row r="6" spans="1:12" x14ac:dyDescent="0.2">
      <c r="A6" s="2" t="s">
        <v>194</v>
      </c>
      <c r="B6" s="2">
        <v>7</v>
      </c>
      <c r="C6" s="2" t="s">
        <v>56</v>
      </c>
      <c r="D6" s="2">
        <f>VLOOKUP(A6,'COSTOS MATERIA PRIMA'!A:D,4,FALSE)/VLOOKUP(A6,'COSTOS MATERIA PRIMA'!A:D,2,FALSE)*B6</f>
        <v>371</v>
      </c>
      <c r="H6" s="6">
        <v>45201</v>
      </c>
      <c r="I6" s="5"/>
      <c r="K6" s="5"/>
    </row>
    <row r="7" spans="1:12" x14ac:dyDescent="0.2">
      <c r="A7" s="2" t="s">
        <v>436</v>
      </c>
      <c r="C7" s="9">
        <v>0.5</v>
      </c>
      <c r="D7" s="2">
        <v>155</v>
      </c>
      <c r="F7" s="2" t="s">
        <v>253</v>
      </c>
      <c r="K7" s="5"/>
    </row>
    <row r="8" spans="1:12" x14ac:dyDescent="0.2">
      <c r="A8" s="2" t="s">
        <v>254</v>
      </c>
      <c r="B8" s="2" t="s">
        <v>437</v>
      </c>
      <c r="D8" s="2">
        <v>175</v>
      </c>
      <c r="F8" s="2" t="s">
        <v>253</v>
      </c>
      <c r="I8" s="5"/>
      <c r="K8" s="5"/>
    </row>
    <row r="9" spans="1:12" x14ac:dyDescent="0.2">
      <c r="I9" s="5"/>
      <c r="K9" s="5"/>
    </row>
    <row r="10" spans="1:12" x14ac:dyDescent="0.2">
      <c r="I10" s="5"/>
      <c r="K10" s="5"/>
    </row>
    <row r="11" spans="1:12" x14ac:dyDescent="0.2">
      <c r="I11" s="5"/>
      <c r="K11" s="5"/>
    </row>
    <row r="12" spans="1:12" x14ac:dyDescent="0.2"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FF0000"/>
    <outlinePr summaryBelow="0" summaryRight="0"/>
  </sheetPr>
  <dimension ref="A1:L1000"/>
  <sheetViews>
    <sheetView workbookViewId="0">
      <selection activeCell="A2" sqref="A2:B5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194</v>
      </c>
      <c r="B2" s="2">
        <v>7</v>
      </c>
      <c r="C2" s="2" t="s">
        <v>2</v>
      </c>
      <c r="D2" s="2">
        <f>VLOOKUP(A2,'COSTOS MATERIA PRIMA'!A:D,4,FALSE)/VLOOKUP(A2,'COSTOS MATERIA PRIMA'!A:D,2,FALSE)*B2</f>
        <v>371</v>
      </c>
      <c r="F2" s="2">
        <v>7</v>
      </c>
      <c r="G2" s="2">
        <f>SUM(D:D)</f>
        <v>2145.9714285714285</v>
      </c>
      <c r="H2" s="2">
        <f>G2/F2</f>
        <v>306.56734693877553</v>
      </c>
      <c r="I2" s="5">
        <v>0.1</v>
      </c>
      <c r="J2" s="2">
        <f>H2*(1+I2)</f>
        <v>337.22408163265311</v>
      </c>
      <c r="K2" s="5">
        <v>0.5</v>
      </c>
      <c r="L2" s="2">
        <f>J2*(K2+1)</f>
        <v>505.83612244897967</v>
      </c>
    </row>
    <row r="3" spans="1:12" x14ac:dyDescent="0.2">
      <c r="A3" s="2" t="s">
        <v>94</v>
      </c>
      <c r="B3" s="2">
        <v>250</v>
      </c>
      <c r="C3" s="2" t="s">
        <v>9</v>
      </c>
      <c r="D3" s="2">
        <f>VLOOKUP(A3,'COSTOS MATERIA PRIMA'!A:D,4,FALSE)/VLOOKUP(A3,'COSTOS MATERIA PRIMA'!A:D,2,FALSE)*B3</f>
        <v>425</v>
      </c>
      <c r="F3" s="2" t="s">
        <v>438</v>
      </c>
      <c r="I3" s="5"/>
      <c r="K3" s="5"/>
    </row>
    <row r="4" spans="1:12" x14ac:dyDescent="0.2">
      <c r="A4" s="2" t="s">
        <v>75</v>
      </c>
      <c r="B4" s="2">
        <v>250</v>
      </c>
      <c r="C4" s="2" t="s">
        <v>9</v>
      </c>
      <c r="D4" s="2">
        <f>VLOOKUP(A4,'COSTOS MATERIA PRIMA'!A:D,4,FALSE)/VLOOKUP(A4,'COSTOS MATERIA PRIMA'!A:D,2,FALSE)*B4</f>
        <v>678.57142857142856</v>
      </c>
      <c r="I4" s="5"/>
      <c r="K4" s="5"/>
    </row>
    <row r="5" spans="1:12" x14ac:dyDescent="0.2">
      <c r="A5" s="2" t="s">
        <v>145</v>
      </c>
      <c r="B5" s="2">
        <v>2</v>
      </c>
      <c r="C5" s="2" t="s">
        <v>267</v>
      </c>
      <c r="D5" s="2">
        <f>VLOOKUP(A5,'COSTOS MATERIA PRIMA'!A:D,4,FALSE)/VLOOKUP(A5,'COSTOS MATERIA PRIMA'!A:D,2,FALSE)*B5</f>
        <v>326.39999999999998</v>
      </c>
      <c r="I5" s="5"/>
      <c r="K5" s="2">
        <v>510</v>
      </c>
    </row>
    <row r="6" spans="1:12" x14ac:dyDescent="0.2">
      <c r="A6" s="2" t="s">
        <v>439</v>
      </c>
      <c r="B6" s="9">
        <v>0.5</v>
      </c>
      <c r="D6" s="2">
        <v>170</v>
      </c>
      <c r="F6" s="2" t="s">
        <v>248</v>
      </c>
      <c r="H6" s="6">
        <v>45201</v>
      </c>
      <c r="I6" s="5"/>
      <c r="K6" s="5"/>
    </row>
    <row r="7" spans="1:12" x14ac:dyDescent="0.2">
      <c r="A7" s="2" t="s">
        <v>254</v>
      </c>
      <c r="B7" s="2" t="s">
        <v>437</v>
      </c>
      <c r="D7" s="2">
        <v>175</v>
      </c>
      <c r="F7" s="2" t="s">
        <v>248</v>
      </c>
      <c r="K7" s="5"/>
    </row>
    <row r="8" spans="1:12" x14ac:dyDescent="0.2">
      <c r="I8" s="5"/>
      <c r="K8" s="5"/>
    </row>
    <row r="9" spans="1:12" x14ac:dyDescent="0.2">
      <c r="I9" s="5"/>
      <c r="K9" s="5"/>
    </row>
    <row r="10" spans="1:12" x14ac:dyDescent="0.2">
      <c r="I10" s="5"/>
      <c r="K10" s="5"/>
    </row>
    <row r="11" spans="1:12" x14ac:dyDescent="0.2">
      <c r="F11" s="2" t="s">
        <v>440</v>
      </c>
      <c r="G11" s="2" t="s">
        <v>441</v>
      </c>
      <c r="I11" s="5"/>
      <c r="K11" s="5"/>
    </row>
    <row r="12" spans="1:12" x14ac:dyDescent="0.2">
      <c r="G12" s="2" t="s">
        <v>442</v>
      </c>
      <c r="I12" s="5"/>
      <c r="K12" s="5"/>
    </row>
    <row r="13" spans="1:12" x14ac:dyDescent="0.2">
      <c r="G13" s="2" t="s">
        <v>342</v>
      </c>
      <c r="I13" s="5"/>
      <c r="K13" s="5"/>
    </row>
    <row r="14" spans="1:12" x14ac:dyDescent="0.2">
      <c r="G14" s="2" t="s">
        <v>443</v>
      </c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FF00"/>
    <outlinePr summaryBelow="0" summaryRight="0"/>
  </sheetPr>
  <dimension ref="A1:L1002"/>
  <sheetViews>
    <sheetView workbookViewId="0">
      <selection activeCell="A4" sqref="A4:B6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F2" s="2">
        <v>1</v>
      </c>
      <c r="G2" s="2">
        <f>SUM(D:D)</f>
        <v>447</v>
      </c>
      <c r="H2" s="2">
        <f>G2/F2</f>
        <v>447</v>
      </c>
      <c r="I2" s="5">
        <v>0.1</v>
      </c>
      <c r="J2" s="2">
        <f>H2*(1+I2)</f>
        <v>491.70000000000005</v>
      </c>
      <c r="K2" s="5">
        <v>0.4</v>
      </c>
      <c r="L2" s="2">
        <f>J2*(K2+1)</f>
        <v>688.38</v>
      </c>
    </row>
    <row r="3" spans="1:12" x14ac:dyDescent="0.2">
      <c r="I3" s="5"/>
      <c r="K3" s="5"/>
    </row>
    <row r="4" spans="1:12" x14ac:dyDescent="0.2">
      <c r="A4" s="2" t="s">
        <v>120</v>
      </c>
      <c r="B4" s="2">
        <v>10</v>
      </c>
      <c r="C4" s="2" t="s">
        <v>9</v>
      </c>
      <c r="D4" s="2">
        <f>VLOOKUP(A4,'COSTOS MATERIA PRIMA'!A:D,4,FALSE)/VLOOKUP(A4,'COSTOS MATERIA PRIMA'!A:D,2,FALSE)*B4</f>
        <v>77</v>
      </c>
      <c r="I4" s="5"/>
      <c r="K4" s="5"/>
    </row>
    <row r="5" spans="1:12" x14ac:dyDescent="0.2">
      <c r="A5" s="2" t="s">
        <v>143</v>
      </c>
      <c r="B5" s="2">
        <v>1</v>
      </c>
      <c r="C5" s="2" t="s">
        <v>2</v>
      </c>
      <c r="D5" s="2">
        <f>VLOOKUP(A5,'COSTOS MATERIA PRIMA'!A:D,4,FALSE)/VLOOKUP(A5,'COSTOS MATERIA PRIMA'!A:D,2,FALSE)*B5</f>
        <v>300</v>
      </c>
      <c r="I5" s="5"/>
      <c r="K5" s="5"/>
      <c r="L5" s="2"/>
    </row>
    <row r="6" spans="1:12" x14ac:dyDescent="0.2">
      <c r="A6" s="2" t="s">
        <v>182</v>
      </c>
      <c r="B6" s="2">
        <v>10</v>
      </c>
      <c r="D6" s="2">
        <f>VLOOKUP(A6,'COSTOS MATERIA PRIMA'!A:D,4,FALSE)/VLOOKUP(A6,'COSTOS MATERIA PRIMA'!A:D,2,FALSE)*B6</f>
        <v>40</v>
      </c>
      <c r="I6" s="5"/>
      <c r="K6" s="5"/>
      <c r="L6" s="2">
        <v>690</v>
      </c>
    </row>
    <row r="7" spans="1:12" x14ac:dyDescent="0.2">
      <c r="A7" s="2" t="s">
        <v>254</v>
      </c>
      <c r="D7" s="2">
        <v>30</v>
      </c>
      <c r="F7" s="2" t="s">
        <v>253</v>
      </c>
      <c r="H7" s="6">
        <v>45201</v>
      </c>
      <c r="I7" s="5"/>
      <c r="K7" s="5"/>
    </row>
    <row r="8" spans="1:12" x14ac:dyDescent="0.2">
      <c r="I8" s="5"/>
      <c r="K8" s="5"/>
    </row>
    <row r="9" spans="1:12" x14ac:dyDescent="0.2">
      <c r="I9" s="5"/>
      <c r="K9" s="5"/>
    </row>
    <row r="10" spans="1:12" x14ac:dyDescent="0.2">
      <c r="I10" s="5"/>
      <c r="K10" s="5"/>
    </row>
    <row r="11" spans="1:12" x14ac:dyDescent="0.2">
      <c r="I11" s="5"/>
      <c r="K11" s="5"/>
    </row>
    <row r="12" spans="1:12" x14ac:dyDescent="0.2"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  <row r="1001" spans="9:11" x14ac:dyDescent="0.2">
      <c r="I1001" s="5"/>
      <c r="K1001" s="5"/>
    </row>
    <row r="1002" spans="9:11" x14ac:dyDescent="0.2">
      <c r="I1002" s="5"/>
      <c r="K1002" s="5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FF0000"/>
    <outlinePr summaryBelow="0" summaryRight="0"/>
  </sheetPr>
  <dimension ref="A1:L1000"/>
  <sheetViews>
    <sheetView workbookViewId="0">
      <selection activeCell="A2" sqref="A2:B9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194</v>
      </c>
      <c r="B2" s="2">
        <v>15</v>
      </c>
      <c r="C2" s="2" t="s">
        <v>2</v>
      </c>
      <c r="D2" s="2">
        <f>VLOOKUP(A2,'COSTOS MATERIA PRIMA'!A:D,4,FALSE)/VLOOKUP(A2,'COSTOS MATERIA PRIMA'!A:D,2,FALSE)*B2</f>
        <v>795</v>
      </c>
      <c r="F2" s="2">
        <v>15</v>
      </c>
      <c r="G2" s="2">
        <f>SUM(D:D)</f>
        <v>4435.4590476190479</v>
      </c>
      <c r="H2" s="2">
        <f>G2/F2</f>
        <v>295.69726984126987</v>
      </c>
      <c r="I2" s="5">
        <v>0.1</v>
      </c>
      <c r="J2" s="2">
        <f>H2*(1+I2)</f>
        <v>325.26699682539686</v>
      </c>
      <c r="K2" s="5">
        <v>0.5</v>
      </c>
      <c r="L2" s="2">
        <f>J2*(K2+1)</f>
        <v>487.90049523809529</v>
      </c>
    </row>
    <row r="3" spans="1:12" x14ac:dyDescent="0.2">
      <c r="A3" s="2" t="s">
        <v>18</v>
      </c>
      <c r="B3" s="2">
        <v>150</v>
      </c>
      <c r="C3" s="2" t="s">
        <v>9</v>
      </c>
      <c r="D3" s="2">
        <f>VLOOKUP(A3,'COSTOS MATERIA PRIMA'!A:D,4,FALSE)/VLOOKUP(A3,'COSTOS MATERIA PRIMA'!A:D,2,FALSE)*B3</f>
        <v>465</v>
      </c>
      <c r="I3" s="5"/>
      <c r="K3" s="5"/>
    </row>
    <row r="4" spans="1:12" x14ac:dyDescent="0.2">
      <c r="A4" s="2" t="s">
        <v>75</v>
      </c>
      <c r="B4" s="2">
        <v>300</v>
      </c>
      <c r="C4" s="2" t="s">
        <v>9</v>
      </c>
      <c r="D4" s="2">
        <f>VLOOKUP(A4,'COSTOS MATERIA PRIMA'!A:D,4,FALSE)/VLOOKUP(A4,'COSTOS MATERIA PRIMA'!A:D,2,FALSE)*B4</f>
        <v>814.28571428571433</v>
      </c>
      <c r="I4" s="5"/>
      <c r="K4" s="5"/>
    </row>
    <row r="5" spans="1:12" x14ac:dyDescent="0.2">
      <c r="A5" s="2" t="s">
        <v>58</v>
      </c>
      <c r="B5" s="2">
        <v>200</v>
      </c>
      <c r="C5" s="2" t="s">
        <v>9</v>
      </c>
      <c r="D5" s="2">
        <f>VLOOKUP(A5,'COSTOS MATERIA PRIMA'!A:D,4,FALSE)/VLOOKUP(A5,'COSTOS MATERIA PRIMA'!A:D,2,FALSE)*B5</f>
        <v>833.33333333333337</v>
      </c>
      <c r="I5" s="5"/>
      <c r="K5" s="2">
        <v>470</v>
      </c>
    </row>
    <row r="6" spans="1:12" x14ac:dyDescent="0.2">
      <c r="A6" s="2" t="s">
        <v>24</v>
      </c>
      <c r="B6" s="2">
        <v>100</v>
      </c>
      <c r="C6" s="2" t="s">
        <v>9</v>
      </c>
      <c r="D6" s="2">
        <f>VLOOKUP(A6,'COSTOS MATERIA PRIMA'!A:D,4,FALSE)/VLOOKUP(A6,'COSTOS MATERIA PRIMA'!A:D,2,FALSE)*B6</f>
        <v>85</v>
      </c>
      <c r="H6" s="6">
        <v>45201</v>
      </c>
      <c r="I6" s="5"/>
      <c r="K6" s="5"/>
    </row>
    <row r="7" spans="1:12" x14ac:dyDescent="0.2">
      <c r="A7" s="2" t="s">
        <v>119</v>
      </c>
      <c r="B7" s="2">
        <v>2</v>
      </c>
      <c r="C7" s="2" t="s">
        <v>2</v>
      </c>
      <c r="D7" s="2">
        <f>VLOOKUP(A7,'COSTOS MATERIA PRIMA'!A:D,4,FALSE)/VLOOKUP(A7,'COSTOS MATERIA PRIMA'!A:D,2,FALSE)*B7</f>
        <v>170</v>
      </c>
      <c r="K7" s="5"/>
    </row>
    <row r="8" spans="1:12" x14ac:dyDescent="0.2">
      <c r="A8" s="2" t="s">
        <v>201</v>
      </c>
      <c r="B8" s="2">
        <v>2</v>
      </c>
      <c r="C8" s="2" t="s">
        <v>267</v>
      </c>
      <c r="D8" s="2">
        <f>VLOOKUP(A8,'COSTOS MATERIA PRIMA'!A:D,4,FALSE)/VLOOKUP(A8,'COSTOS MATERIA PRIMA'!A:D,2,FALSE)*B8</f>
        <v>357.84</v>
      </c>
      <c r="I8" s="5"/>
      <c r="K8" s="5"/>
    </row>
    <row r="9" spans="1:12" x14ac:dyDescent="0.2">
      <c r="A9" s="2" t="s">
        <v>102</v>
      </c>
      <c r="B9" s="2">
        <v>150</v>
      </c>
      <c r="C9" s="2" t="s">
        <v>9</v>
      </c>
      <c r="D9" s="2">
        <f>VLOOKUP(A9,'COSTOS MATERIA PRIMA'!A:D,4,FALSE)/VLOOKUP(A9,'COSTOS MATERIA PRIMA'!A:D,2,FALSE)*B9</f>
        <v>540</v>
      </c>
      <c r="I9" s="5"/>
      <c r="K9" s="5"/>
    </row>
    <row r="10" spans="1:12" x14ac:dyDescent="0.2">
      <c r="A10" s="2" t="s">
        <v>254</v>
      </c>
      <c r="B10" s="2" t="s">
        <v>444</v>
      </c>
      <c r="D10" s="2">
        <v>375</v>
      </c>
      <c r="F10" s="2" t="s">
        <v>253</v>
      </c>
      <c r="I10" s="5"/>
      <c r="K10" s="5"/>
    </row>
    <row r="11" spans="1:12" x14ac:dyDescent="0.2">
      <c r="I11" s="5"/>
      <c r="K11" s="5"/>
    </row>
    <row r="12" spans="1:12" x14ac:dyDescent="0.2"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FF0000"/>
    <outlinePr summaryBelow="0" summaryRight="0"/>
  </sheetPr>
  <dimension ref="A1:L1000"/>
  <sheetViews>
    <sheetView workbookViewId="0">
      <selection activeCell="A2" sqref="A2:B7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194</v>
      </c>
      <c r="B2" s="2">
        <v>1</v>
      </c>
      <c r="C2" s="2" t="s">
        <v>2</v>
      </c>
      <c r="D2" s="2">
        <f>VLOOKUP(A2,'COSTOS MATERIA PRIMA'!A:D,4,FALSE)/VLOOKUP(A2,'COSTOS MATERIA PRIMA'!A:D,2,FALSE)*B2</f>
        <v>53</v>
      </c>
      <c r="F2" s="2">
        <v>1</v>
      </c>
      <c r="G2" s="2">
        <f>SUM(D:D)</f>
        <v>316.17857142857144</v>
      </c>
      <c r="H2" s="2">
        <f>G2/F2</f>
        <v>316.17857142857144</v>
      </c>
      <c r="I2" s="5">
        <v>0.1</v>
      </c>
      <c r="J2" s="2">
        <f>H2*(1+I2)</f>
        <v>347.79642857142863</v>
      </c>
      <c r="K2" s="5">
        <v>0.5</v>
      </c>
      <c r="L2" s="2">
        <f>J2*(K2+1)</f>
        <v>521.69464285714298</v>
      </c>
    </row>
    <row r="3" spans="1:12" x14ac:dyDescent="0.2">
      <c r="A3" s="2" t="s">
        <v>153</v>
      </c>
      <c r="B3" s="2">
        <v>3</v>
      </c>
      <c r="C3" s="2" t="s">
        <v>9</v>
      </c>
      <c r="D3" s="2">
        <f>VLOOKUP(A3,'COSTOS MATERIA PRIMA'!A:D,4,FALSE)/VLOOKUP(A3,'COSTOS MATERIA PRIMA'!A:D,2,FALSE)*B3</f>
        <v>30</v>
      </c>
      <c r="I3" s="5"/>
      <c r="K3" s="5"/>
    </row>
    <row r="4" spans="1:12" x14ac:dyDescent="0.2">
      <c r="A4" s="2" t="s">
        <v>75</v>
      </c>
      <c r="B4" s="2">
        <v>30</v>
      </c>
      <c r="C4" s="2" t="s">
        <v>9</v>
      </c>
      <c r="D4" s="2">
        <f>VLOOKUP(A4,'COSTOS MATERIA PRIMA'!A:D,4,FALSE)/VLOOKUP(A4,'COSTOS MATERIA PRIMA'!A:D,2,FALSE)*B4</f>
        <v>81.428571428571431</v>
      </c>
      <c r="I4" s="5"/>
      <c r="K4" s="5"/>
    </row>
    <row r="5" spans="1:12" x14ac:dyDescent="0.2">
      <c r="A5" s="2" t="s">
        <v>25</v>
      </c>
      <c r="B5" s="2">
        <v>15</v>
      </c>
      <c r="C5" s="2" t="s">
        <v>9</v>
      </c>
      <c r="D5" s="2">
        <f>VLOOKUP(A5,'COSTOS MATERIA PRIMA'!A:D,4,FALSE)/VLOOKUP(A5,'COSTOS MATERIA PRIMA'!A:D,2,FALSE)*B5</f>
        <v>33</v>
      </c>
      <c r="H5" s="6">
        <v>45201</v>
      </c>
      <c r="I5" s="5"/>
      <c r="K5" s="2">
        <v>520</v>
      </c>
    </row>
    <row r="6" spans="1:12" x14ac:dyDescent="0.2">
      <c r="A6" s="2" t="s">
        <v>202</v>
      </c>
      <c r="B6" s="2">
        <v>20</v>
      </c>
      <c r="C6" s="2" t="s">
        <v>9</v>
      </c>
      <c r="D6" s="2">
        <f>VLOOKUP(A6,'COSTOS MATERIA PRIMA'!A:D,4,FALSE)/VLOOKUP(A6,'COSTOS MATERIA PRIMA'!A:D,2,FALSE)*B6</f>
        <v>43.75</v>
      </c>
      <c r="I6" s="5"/>
      <c r="K6" s="5"/>
    </row>
    <row r="7" spans="1:12" x14ac:dyDescent="0.2">
      <c r="A7" s="2" t="s">
        <v>158</v>
      </c>
      <c r="B7" s="2">
        <v>15</v>
      </c>
      <c r="C7" s="2" t="s">
        <v>5</v>
      </c>
      <c r="D7" s="2">
        <f>VLOOKUP(A7,'COSTOS MATERIA PRIMA'!A:D,4,FALSE)/VLOOKUP(A7,'COSTOS MATERIA PRIMA'!A:D,2,FALSE)*B7</f>
        <v>50</v>
      </c>
      <c r="K7" s="5"/>
    </row>
    <row r="8" spans="1:12" x14ac:dyDescent="0.2">
      <c r="A8" s="2" t="s">
        <v>254</v>
      </c>
      <c r="D8" s="2">
        <v>25</v>
      </c>
      <c r="F8" s="2" t="s">
        <v>248</v>
      </c>
      <c r="I8" s="5"/>
      <c r="K8" s="5"/>
    </row>
    <row r="9" spans="1:12" x14ac:dyDescent="0.2">
      <c r="I9" s="5"/>
      <c r="K9" s="5"/>
    </row>
    <row r="10" spans="1:12" x14ac:dyDescent="0.2">
      <c r="I10" s="5"/>
      <c r="K10" s="5"/>
    </row>
    <row r="11" spans="1:12" x14ac:dyDescent="0.2">
      <c r="I11" s="5"/>
      <c r="K11" s="5"/>
    </row>
    <row r="12" spans="1:12" x14ac:dyDescent="0.2"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FF0000"/>
    <outlinePr summaryBelow="0" summaryRight="0"/>
  </sheetPr>
  <dimension ref="A1:L1000"/>
  <sheetViews>
    <sheetView workbookViewId="0">
      <selection activeCell="A2" sqref="A2:B7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194</v>
      </c>
      <c r="B2" s="2">
        <v>1</v>
      </c>
      <c r="C2" s="2" t="s">
        <v>2</v>
      </c>
      <c r="D2" s="2">
        <f>VLOOKUP(A2,'COSTOS MATERIA PRIMA'!A:D,4,FALSE)/VLOOKUP(A2,'COSTOS MATERIA PRIMA'!A:D,2,FALSE)*B2</f>
        <v>53</v>
      </c>
      <c r="F2" s="2">
        <v>1</v>
      </c>
      <c r="G2" s="2">
        <f>SUM(D:D)</f>
        <v>393.33333333333331</v>
      </c>
      <c r="H2" s="2">
        <f>G2/F2</f>
        <v>393.33333333333331</v>
      </c>
      <c r="I2" s="5">
        <v>0.1</v>
      </c>
      <c r="J2" s="2">
        <f>H2*(1+I2)</f>
        <v>432.66666666666669</v>
      </c>
      <c r="K2" s="5">
        <v>0.5</v>
      </c>
      <c r="L2" s="2">
        <f>J2*(K2+1)</f>
        <v>649</v>
      </c>
    </row>
    <row r="3" spans="1:12" x14ac:dyDescent="0.2">
      <c r="A3" s="2" t="s">
        <v>156</v>
      </c>
      <c r="B3" s="2">
        <v>2</v>
      </c>
      <c r="C3" s="2" t="s">
        <v>56</v>
      </c>
      <c r="D3" s="2">
        <f>VLOOKUP(A3,'COSTOS MATERIA PRIMA'!A:D,4,FALSE)/VLOOKUP(A3,'COSTOS MATERIA PRIMA'!A:D,2,FALSE)*B3</f>
        <v>66</v>
      </c>
      <c r="I3" s="5"/>
      <c r="K3" s="5"/>
    </row>
    <row r="4" spans="1:12" x14ac:dyDescent="0.2">
      <c r="A4" s="2" t="s">
        <v>75</v>
      </c>
      <c r="B4" s="2">
        <v>70</v>
      </c>
      <c r="C4" s="2" t="s">
        <v>9</v>
      </c>
      <c r="D4" s="2">
        <f>VLOOKUP(A4,'COSTOS MATERIA PRIMA'!A:D,4,FALSE)/VLOOKUP(A4,'COSTOS MATERIA PRIMA'!A:D,2,FALSE)*B4</f>
        <v>190</v>
      </c>
      <c r="I4" s="5"/>
      <c r="K4" s="5"/>
    </row>
    <row r="5" spans="1:12" x14ac:dyDescent="0.2">
      <c r="A5" s="2" t="s">
        <v>25</v>
      </c>
      <c r="B5" s="2">
        <v>20</v>
      </c>
      <c r="C5" s="2" t="s">
        <v>9</v>
      </c>
      <c r="D5" s="2">
        <f>VLOOKUP(A5,'COSTOS MATERIA PRIMA'!A:D,4,FALSE)/VLOOKUP(A5,'COSTOS MATERIA PRIMA'!A:D,2,FALSE)*B5</f>
        <v>44</v>
      </c>
      <c r="I5" s="5"/>
      <c r="K5" s="2">
        <v>650</v>
      </c>
    </row>
    <row r="6" spans="1:12" x14ac:dyDescent="0.2">
      <c r="A6" s="2" t="s">
        <v>53</v>
      </c>
      <c r="B6" s="2">
        <v>1</v>
      </c>
      <c r="C6" s="2" t="s">
        <v>9</v>
      </c>
      <c r="D6" s="2">
        <f>VLOOKUP(A6,'COSTOS MATERIA PRIMA'!A:D,4,FALSE)/VLOOKUP(A6,'COSTOS MATERIA PRIMA'!A:D,2,FALSE)*B6</f>
        <v>8.3333333333333339</v>
      </c>
      <c r="H6" s="6">
        <v>45201</v>
      </c>
      <c r="I6" s="5"/>
      <c r="K6" s="5"/>
    </row>
    <row r="7" spans="1:12" x14ac:dyDescent="0.2">
      <c r="A7" s="2" t="s">
        <v>122</v>
      </c>
      <c r="B7" s="2">
        <v>20</v>
      </c>
      <c r="C7" s="2" t="s">
        <v>5</v>
      </c>
      <c r="D7" s="2">
        <f>VLOOKUP(A7,'COSTOS MATERIA PRIMA'!A:D,4,FALSE)/VLOOKUP(A7,'COSTOS MATERIA PRIMA'!A:D,2,FALSE)*B7</f>
        <v>7</v>
      </c>
      <c r="K7" s="5"/>
    </row>
    <row r="8" spans="1:12" x14ac:dyDescent="0.2">
      <c r="A8" s="2" t="s">
        <v>254</v>
      </c>
      <c r="D8" s="2">
        <v>25</v>
      </c>
      <c r="F8" s="2" t="s">
        <v>253</v>
      </c>
      <c r="I8" s="5"/>
      <c r="K8" s="5"/>
    </row>
    <row r="9" spans="1:12" x14ac:dyDescent="0.2">
      <c r="I9" s="5"/>
      <c r="K9" s="5"/>
    </row>
    <row r="10" spans="1:12" x14ac:dyDescent="0.2">
      <c r="I10" s="5"/>
      <c r="K10" s="5"/>
    </row>
    <row r="11" spans="1:12" x14ac:dyDescent="0.2">
      <c r="I11" s="5"/>
      <c r="K11" s="5"/>
    </row>
    <row r="12" spans="1:12" x14ac:dyDescent="0.2">
      <c r="I12" s="5"/>
      <c r="K12" s="5"/>
    </row>
    <row r="13" spans="1:12" x14ac:dyDescent="0.2">
      <c r="I13" s="5"/>
      <c r="K13" s="5"/>
    </row>
    <row r="14" spans="1:12" x14ac:dyDescent="0.2">
      <c r="G14" s="2">
        <v>1</v>
      </c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FF0000"/>
    <outlinePr summaryBelow="0" summaryRight="0"/>
  </sheetPr>
  <dimension ref="A1:L1000"/>
  <sheetViews>
    <sheetView workbookViewId="0">
      <selection activeCell="A2" sqref="A2:B12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194</v>
      </c>
      <c r="B2" s="2">
        <v>9</v>
      </c>
      <c r="C2" s="2" t="s">
        <v>2</v>
      </c>
      <c r="D2" s="2">
        <f>VLOOKUP(A2,'COSTOS MATERIA PRIMA'!A:D,4,FALSE)/VLOOKUP(A2,'COSTOS MATERIA PRIMA'!A:D,2,FALSE)*B2</f>
        <v>477</v>
      </c>
      <c r="F2" s="2">
        <v>9</v>
      </c>
      <c r="G2" s="2">
        <f>SUM(D:D)</f>
        <v>3289.4914285714285</v>
      </c>
      <c r="H2" s="2">
        <f>G2/F2</f>
        <v>365.49904761904759</v>
      </c>
      <c r="I2" s="5">
        <v>0.1</v>
      </c>
      <c r="J2" s="2">
        <f>H2*(1+I2)</f>
        <v>402.04895238095236</v>
      </c>
      <c r="K2" s="5">
        <v>0.5</v>
      </c>
      <c r="L2" s="2">
        <f>J2*(K2+1)</f>
        <v>603.07342857142851</v>
      </c>
    </row>
    <row r="3" spans="1:12" x14ac:dyDescent="0.2">
      <c r="A3" s="2" t="s">
        <v>24</v>
      </c>
      <c r="B3" s="2">
        <v>70</v>
      </c>
      <c r="C3" s="2" t="s">
        <v>9</v>
      </c>
      <c r="D3" s="2">
        <f>VLOOKUP(A3,'COSTOS MATERIA PRIMA'!A:D,4,FALSE)/VLOOKUP(A3,'COSTOS MATERIA PRIMA'!A:D,2,FALSE)*B3</f>
        <v>59.5</v>
      </c>
      <c r="I3" s="5"/>
      <c r="K3" s="5"/>
    </row>
    <row r="4" spans="1:12" x14ac:dyDescent="0.2">
      <c r="A4" s="2" t="s">
        <v>58</v>
      </c>
      <c r="B4" s="2">
        <v>150</v>
      </c>
      <c r="C4" s="2" t="s">
        <v>9</v>
      </c>
      <c r="D4" s="2">
        <f>VLOOKUP(A4,'COSTOS MATERIA PRIMA'!A:D,4,FALSE)/VLOOKUP(A4,'COSTOS MATERIA PRIMA'!A:D,2,FALSE)*B4</f>
        <v>625</v>
      </c>
      <c r="I4" s="5"/>
      <c r="K4" s="5"/>
    </row>
    <row r="5" spans="1:12" x14ac:dyDescent="0.2">
      <c r="A5" s="2" t="s">
        <v>75</v>
      </c>
      <c r="B5" s="2">
        <v>250</v>
      </c>
      <c r="C5" s="2" t="s">
        <v>9</v>
      </c>
      <c r="D5" s="2">
        <f>VLOOKUP(A5,'COSTOS MATERIA PRIMA'!A:D,4,FALSE)/VLOOKUP(A5,'COSTOS MATERIA PRIMA'!A:D,2,FALSE)*B5</f>
        <v>678.57142857142856</v>
      </c>
      <c r="I5" s="5"/>
      <c r="K5" s="2">
        <v>580</v>
      </c>
    </row>
    <row r="6" spans="1:12" x14ac:dyDescent="0.2">
      <c r="A6" s="2" t="s">
        <v>119</v>
      </c>
      <c r="B6" s="2">
        <v>3</v>
      </c>
      <c r="C6" s="2" t="s">
        <v>2</v>
      </c>
      <c r="D6" s="2">
        <f>VLOOKUP(A6,'COSTOS MATERIA PRIMA'!A:D,4,FALSE)/VLOOKUP(A6,'COSTOS MATERIA PRIMA'!A:D,2,FALSE)*B6</f>
        <v>255</v>
      </c>
      <c r="H6" s="10">
        <v>45201</v>
      </c>
      <c r="I6" s="5"/>
      <c r="K6" s="5"/>
    </row>
    <row r="7" spans="1:12" x14ac:dyDescent="0.2">
      <c r="A7" s="2" t="s">
        <v>24</v>
      </c>
      <c r="B7" s="2">
        <v>30</v>
      </c>
      <c r="C7" s="2" t="s">
        <v>9</v>
      </c>
      <c r="D7" s="2">
        <f>VLOOKUP(A7,'COSTOS MATERIA PRIMA'!A:D,4,FALSE)/VLOOKUP(A7,'COSTOS MATERIA PRIMA'!A:D,2,FALSE)*B7</f>
        <v>25.5</v>
      </c>
      <c r="K7" s="5"/>
    </row>
    <row r="8" spans="1:12" x14ac:dyDescent="0.2">
      <c r="A8" s="2" t="s">
        <v>158</v>
      </c>
      <c r="B8" s="2">
        <v>90</v>
      </c>
      <c r="C8" s="2" t="s">
        <v>5</v>
      </c>
      <c r="D8" s="2">
        <f>VLOOKUP(A8,'COSTOS MATERIA PRIMA'!A:D,4,FALSE)/VLOOKUP(A8,'COSTOS MATERIA PRIMA'!A:D,2,FALSE)*B8</f>
        <v>300</v>
      </c>
      <c r="I8" s="5"/>
      <c r="K8" s="5"/>
    </row>
    <row r="9" spans="1:12" x14ac:dyDescent="0.2">
      <c r="A9" s="2" t="s">
        <v>24</v>
      </c>
      <c r="B9" s="2">
        <v>100</v>
      </c>
      <c r="C9" s="2" t="s">
        <v>9</v>
      </c>
      <c r="D9" s="2">
        <f>VLOOKUP(A9,'COSTOS MATERIA PRIMA'!A:D,4,FALSE)/VLOOKUP(A9,'COSTOS MATERIA PRIMA'!A:D,2,FALSE)*B9</f>
        <v>85</v>
      </c>
      <c r="I9" s="5"/>
      <c r="K9" s="5"/>
    </row>
    <row r="10" spans="1:12" x14ac:dyDescent="0.2">
      <c r="A10" s="2" t="s">
        <v>54</v>
      </c>
      <c r="B10" s="2">
        <v>15</v>
      </c>
      <c r="C10" s="2" t="s">
        <v>9</v>
      </c>
      <c r="D10" s="2">
        <f>VLOOKUP(A10,'COSTOS MATERIA PRIMA'!A:D,4,FALSE)/VLOOKUP(A10,'COSTOS MATERIA PRIMA'!A:D,2,FALSE)*B10</f>
        <v>225</v>
      </c>
      <c r="I10" s="5"/>
      <c r="K10" s="5"/>
    </row>
    <row r="11" spans="1:12" x14ac:dyDescent="0.2">
      <c r="A11" s="2" t="s">
        <v>127</v>
      </c>
      <c r="B11" s="2">
        <v>20</v>
      </c>
      <c r="C11" s="2" t="s">
        <v>5</v>
      </c>
      <c r="D11" s="2">
        <f>VLOOKUP(A11,'COSTOS MATERIA PRIMA'!A:D,4,FALSE)/VLOOKUP(A11,'COSTOS MATERIA PRIMA'!A:D,2,FALSE)*B11</f>
        <v>40</v>
      </c>
      <c r="I11" s="5"/>
      <c r="K11" s="5"/>
    </row>
    <row r="12" spans="1:12" x14ac:dyDescent="0.2">
      <c r="A12" s="2" t="s">
        <v>201</v>
      </c>
      <c r="B12" s="2">
        <v>1</v>
      </c>
      <c r="C12" s="2" t="s">
        <v>267</v>
      </c>
      <c r="D12" s="2">
        <f>VLOOKUP(A12,'COSTOS MATERIA PRIMA'!A:D,4,FALSE)/VLOOKUP(A12,'COSTOS MATERIA PRIMA'!A:D,2,FALSE)*B12</f>
        <v>178.92</v>
      </c>
      <c r="I12" s="5"/>
      <c r="K12" s="5"/>
    </row>
    <row r="13" spans="1:12" x14ac:dyDescent="0.2">
      <c r="A13" s="2" t="s">
        <v>445</v>
      </c>
      <c r="B13" s="9">
        <v>0.5</v>
      </c>
      <c r="D13" s="2">
        <v>115</v>
      </c>
      <c r="F13" s="2" t="s">
        <v>248</v>
      </c>
      <c r="I13" s="5"/>
      <c r="K13" s="5"/>
    </row>
    <row r="14" spans="1:12" x14ac:dyDescent="0.2">
      <c r="A14" s="2" t="s">
        <v>254</v>
      </c>
      <c r="B14" s="2" t="s">
        <v>446</v>
      </c>
      <c r="D14" s="2">
        <v>225</v>
      </c>
      <c r="F14" s="2" t="s">
        <v>248</v>
      </c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FFFF"/>
    <outlinePr summaryBelow="0" summaryRight="0"/>
  </sheetPr>
  <dimension ref="A1:L1000"/>
  <sheetViews>
    <sheetView workbookViewId="0">
      <selection activeCell="A2" sqref="A2:B12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38</v>
      </c>
      <c r="B2" s="2">
        <v>4</v>
      </c>
      <c r="C2" s="2" t="s">
        <v>2</v>
      </c>
      <c r="D2" s="2">
        <f>VLOOKUP(A2,'COSTOS MATERIA PRIMA'!A:D,4,FALSE)/VLOOKUP(A2,'COSTOS MATERIA PRIMA'!A:D,2,FALSE)*B2</f>
        <v>128</v>
      </c>
      <c r="F2" s="2">
        <v>16</v>
      </c>
      <c r="G2" s="2">
        <f>SUM(D:D)</f>
        <v>3818.9914285714285</v>
      </c>
      <c r="H2" s="2">
        <f>G2/F2</f>
        <v>238.68696428571428</v>
      </c>
      <c r="I2" s="5">
        <v>0.1</v>
      </c>
      <c r="J2" s="2">
        <f>H2*(1+I2)</f>
        <v>262.55566071428575</v>
      </c>
      <c r="K2" s="5">
        <v>0.6</v>
      </c>
      <c r="L2" s="2">
        <f>J2*(K2+1)</f>
        <v>420.0890571428572</v>
      </c>
    </row>
    <row r="3" spans="1:12" x14ac:dyDescent="0.2">
      <c r="A3" s="2" t="s">
        <v>24</v>
      </c>
      <c r="B3" s="2">
        <v>70</v>
      </c>
      <c r="C3" s="2" t="s">
        <v>9</v>
      </c>
      <c r="D3" s="2">
        <f>VLOOKUP(A3,'COSTOS MATERIA PRIMA'!A:D,4,FALSE)/VLOOKUP(A3,'COSTOS MATERIA PRIMA'!A:D,2,FALSE)*B3</f>
        <v>59.5</v>
      </c>
      <c r="I3" s="5"/>
      <c r="K3" s="5"/>
    </row>
    <row r="4" spans="1:12" x14ac:dyDescent="0.2">
      <c r="A4" s="2" t="s">
        <v>58</v>
      </c>
      <c r="B4" s="2">
        <v>150</v>
      </c>
      <c r="C4" s="2" t="s">
        <v>9</v>
      </c>
      <c r="D4" s="2">
        <f>VLOOKUP(A4,'COSTOS MATERIA PRIMA'!A:D,4,FALSE)/VLOOKUP(A4,'COSTOS MATERIA PRIMA'!A:D,2,FALSE)*B4</f>
        <v>625</v>
      </c>
      <c r="I4" s="5"/>
      <c r="K4" s="5"/>
    </row>
    <row r="5" spans="1:12" x14ac:dyDescent="0.2">
      <c r="A5" s="2" t="s">
        <v>75</v>
      </c>
      <c r="B5" s="2">
        <v>250</v>
      </c>
      <c r="C5" s="2" t="s">
        <v>9</v>
      </c>
      <c r="D5" s="2">
        <f>VLOOKUP(A5,'COSTOS MATERIA PRIMA'!A:D,4,FALSE)/VLOOKUP(A5,'COSTOS MATERIA PRIMA'!A:D,2,FALSE)*B5</f>
        <v>678.57142857142856</v>
      </c>
      <c r="F5" s="2" t="s">
        <v>447</v>
      </c>
      <c r="I5" s="5"/>
      <c r="K5" s="2">
        <v>2000</v>
      </c>
    </row>
    <row r="6" spans="1:12" x14ac:dyDescent="0.2">
      <c r="A6" s="2" t="s">
        <v>119</v>
      </c>
      <c r="B6" s="2">
        <v>4</v>
      </c>
      <c r="C6" s="2" t="s">
        <v>2</v>
      </c>
      <c r="D6" s="2">
        <f>VLOOKUP(A6,'COSTOS MATERIA PRIMA'!A:D,4,FALSE)/VLOOKUP(A6,'COSTOS MATERIA PRIMA'!A:D,2,FALSE)*B6</f>
        <v>340</v>
      </c>
      <c r="F6" s="2" t="s">
        <v>448</v>
      </c>
      <c r="H6" s="6">
        <v>45201</v>
      </c>
      <c r="I6" s="5"/>
      <c r="K6" s="2">
        <v>450</v>
      </c>
      <c r="L6" s="2">
        <v>1200</v>
      </c>
    </row>
    <row r="7" spans="1:12" x14ac:dyDescent="0.2">
      <c r="A7" s="2" t="s">
        <v>24</v>
      </c>
      <c r="B7" s="2">
        <v>40</v>
      </c>
      <c r="C7" s="2" t="s">
        <v>9</v>
      </c>
      <c r="D7" s="2">
        <f>VLOOKUP(A7,'COSTOS MATERIA PRIMA'!A:D,4,FALSE)/VLOOKUP(A7,'COSTOS MATERIA PRIMA'!A:D,2,FALSE)*B7</f>
        <v>34</v>
      </c>
      <c r="F7" s="2" t="s">
        <v>449</v>
      </c>
      <c r="K7" s="2">
        <v>6500</v>
      </c>
    </row>
    <row r="8" spans="1:12" x14ac:dyDescent="0.2">
      <c r="A8" s="2" t="s">
        <v>158</v>
      </c>
      <c r="B8" s="2">
        <v>120</v>
      </c>
      <c r="C8" s="2" t="s">
        <v>5</v>
      </c>
      <c r="D8" s="2">
        <f>VLOOKUP(A8,'COSTOS MATERIA PRIMA'!A:D,4,FALSE)/VLOOKUP(A8,'COSTOS MATERIA PRIMA'!A:D,2,FALSE)*B8</f>
        <v>400</v>
      </c>
      <c r="I8" s="5"/>
      <c r="K8" s="5"/>
    </row>
    <row r="9" spans="1:12" x14ac:dyDescent="0.2">
      <c r="A9" s="2" t="s">
        <v>24</v>
      </c>
      <c r="B9" s="2">
        <v>100</v>
      </c>
      <c r="C9" s="2" t="s">
        <v>9</v>
      </c>
      <c r="D9" s="2">
        <f>VLOOKUP(A9,'COSTOS MATERIA PRIMA'!A:D,4,FALSE)/VLOOKUP(A9,'COSTOS MATERIA PRIMA'!A:D,2,FALSE)*B9</f>
        <v>85</v>
      </c>
      <c r="I9" s="5"/>
      <c r="K9" s="5"/>
    </row>
    <row r="10" spans="1:12" x14ac:dyDescent="0.2">
      <c r="A10" s="2" t="s">
        <v>54</v>
      </c>
      <c r="B10" s="2">
        <v>15</v>
      </c>
      <c r="C10" s="2" t="s">
        <v>9</v>
      </c>
      <c r="D10" s="2">
        <f>VLOOKUP(A10,'COSTOS MATERIA PRIMA'!A:D,4,FALSE)/VLOOKUP(A10,'COSTOS MATERIA PRIMA'!A:D,2,FALSE)*B10</f>
        <v>225</v>
      </c>
      <c r="I10" s="5"/>
      <c r="K10" s="5"/>
    </row>
    <row r="11" spans="1:12" x14ac:dyDescent="0.2">
      <c r="A11" s="2" t="s">
        <v>127</v>
      </c>
      <c r="B11" s="2">
        <v>20</v>
      </c>
      <c r="C11" s="2" t="s">
        <v>5</v>
      </c>
      <c r="D11" s="2">
        <f>VLOOKUP(A11,'COSTOS MATERIA PRIMA'!A:D,4,FALSE)/VLOOKUP(A11,'COSTOS MATERIA PRIMA'!A:D,2,FALSE)*B11</f>
        <v>40</v>
      </c>
      <c r="I11" s="5"/>
      <c r="K11" s="5"/>
    </row>
    <row r="12" spans="1:12" x14ac:dyDescent="0.2">
      <c r="A12" s="2" t="s">
        <v>201</v>
      </c>
      <c r="B12" s="2">
        <v>1</v>
      </c>
      <c r="C12" s="2" t="s">
        <v>267</v>
      </c>
      <c r="D12" s="2">
        <f>VLOOKUP(A12,'COSTOS MATERIA PRIMA'!A:D,4,FALSE)/VLOOKUP(A12,'COSTOS MATERIA PRIMA'!A:D,2,FALSE)*B12</f>
        <v>178.92</v>
      </c>
      <c r="I12" s="5"/>
      <c r="K12" s="5"/>
    </row>
    <row r="13" spans="1:12" x14ac:dyDescent="0.2">
      <c r="A13" s="2" t="s">
        <v>445</v>
      </c>
      <c r="D13" s="2">
        <v>225</v>
      </c>
      <c r="F13" s="2" t="s">
        <v>248</v>
      </c>
      <c r="I13" s="5"/>
      <c r="K13" s="5"/>
    </row>
    <row r="14" spans="1:12" x14ac:dyDescent="0.2">
      <c r="A14" s="2" t="s">
        <v>450</v>
      </c>
      <c r="B14" s="2" t="s">
        <v>451</v>
      </c>
      <c r="C14" s="2">
        <v>800</v>
      </c>
      <c r="D14" s="2">
        <v>800</v>
      </c>
      <c r="F14" s="2" t="s">
        <v>248</v>
      </c>
      <c r="I14" s="5"/>
      <c r="K14" s="5"/>
    </row>
    <row r="15" spans="1:12" x14ac:dyDescent="0.2">
      <c r="A15" s="2" t="s">
        <v>450</v>
      </c>
      <c r="B15" s="2" t="s">
        <v>452</v>
      </c>
      <c r="C15" s="2">
        <v>1600</v>
      </c>
      <c r="F15" s="2" t="s">
        <v>253</v>
      </c>
      <c r="I15" s="5"/>
      <c r="K15" s="5"/>
    </row>
    <row r="16" spans="1:12" x14ac:dyDescent="0.2">
      <c r="A16" s="2" t="s">
        <v>453</v>
      </c>
      <c r="B16" s="2" t="s">
        <v>454</v>
      </c>
      <c r="C16" s="2">
        <v>550</v>
      </c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outlinePr summaryBelow="0" summaryRight="0"/>
  </sheetPr>
  <dimension ref="A1:L1000"/>
  <sheetViews>
    <sheetView workbookViewId="0">
      <selection activeCell="A2" sqref="A2:B3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119</v>
      </c>
      <c r="B2" s="2">
        <v>1</v>
      </c>
      <c r="C2" s="2" t="s">
        <v>2</v>
      </c>
      <c r="D2" s="2">
        <f>VLOOKUP(A2,'COSTOS MATERIA PRIMA'!A:D,4,FALSE)/VLOOKUP(A2,'COSTOS MATERIA PRIMA'!A:D,2,FALSE)*B2</f>
        <v>85</v>
      </c>
      <c r="F2" s="2">
        <v>1</v>
      </c>
      <c r="G2" s="2">
        <f>SUM(D:D)</f>
        <v>136</v>
      </c>
      <c r="H2" s="2">
        <f>G2/F2</f>
        <v>136</v>
      </c>
      <c r="I2" s="5">
        <v>0.2</v>
      </c>
      <c r="J2" s="2">
        <f>H2*(1+I2)</f>
        <v>163.19999999999999</v>
      </c>
      <c r="K2" s="5">
        <v>0</v>
      </c>
      <c r="L2" s="2">
        <f>J2*(K2+1)</f>
        <v>163.19999999999999</v>
      </c>
    </row>
    <row r="3" spans="1:12" x14ac:dyDescent="0.2">
      <c r="A3" s="2" t="s">
        <v>24</v>
      </c>
      <c r="B3" s="2">
        <v>60</v>
      </c>
      <c r="C3" s="2" t="s">
        <v>9</v>
      </c>
      <c r="D3" s="2">
        <f>VLOOKUP(A3,'COSTOS MATERIA PRIMA'!A:D,4,FALSE)/VLOOKUP(A3,'COSTOS MATERIA PRIMA'!A:D,2,FALSE)*B3</f>
        <v>51</v>
      </c>
      <c r="I3" s="5"/>
      <c r="K3" s="5"/>
    </row>
    <row r="4" spans="1:12" x14ac:dyDescent="0.2">
      <c r="I4" s="5"/>
      <c r="K4" s="5"/>
    </row>
    <row r="5" spans="1:12" x14ac:dyDescent="0.2">
      <c r="I5" s="5"/>
      <c r="K5" s="5"/>
    </row>
    <row r="6" spans="1:12" x14ac:dyDescent="0.2">
      <c r="I6" s="5"/>
      <c r="K6" s="5"/>
    </row>
    <row r="7" spans="1:12" x14ac:dyDescent="0.2">
      <c r="I7" s="5"/>
      <c r="K7" s="5"/>
    </row>
    <row r="8" spans="1:12" x14ac:dyDescent="0.2">
      <c r="I8" s="5"/>
      <c r="K8" s="5"/>
    </row>
    <row r="9" spans="1:12" x14ac:dyDescent="0.2">
      <c r="I9" s="5"/>
      <c r="K9" s="5"/>
    </row>
    <row r="10" spans="1:12" x14ac:dyDescent="0.2">
      <c r="I10" s="5"/>
      <c r="K10" s="5"/>
    </row>
    <row r="11" spans="1:12" x14ac:dyDescent="0.2">
      <c r="I11" s="5"/>
      <c r="K11" s="5"/>
    </row>
    <row r="12" spans="1:12" x14ac:dyDescent="0.2"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0000"/>
    <outlinePr summaryBelow="0" summaryRight="0"/>
  </sheetPr>
  <dimension ref="A1:L1000"/>
  <sheetViews>
    <sheetView workbookViewId="0">
      <selection activeCell="A2" sqref="A2:B3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156</v>
      </c>
      <c r="B2" s="2">
        <v>1</v>
      </c>
      <c r="C2" s="2" t="s">
        <v>9</v>
      </c>
      <c r="D2" s="2">
        <f>VLOOKUP(A2,'COSTOS MATERIA PRIMA'!A:D,4,FALSE)/VLOOKUP(A2,'COSTOS MATERIA PRIMA'!A:D,2,FALSE)*B2</f>
        <v>33</v>
      </c>
      <c r="F2" s="2">
        <v>1</v>
      </c>
      <c r="G2" s="2">
        <f>SUM(D:D)</f>
        <v>168.5</v>
      </c>
      <c r="H2" s="2">
        <f>G2/F2</f>
        <v>168.5</v>
      </c>
      <c r="I2" s="5">
        <v>0.1</v>
      </c>
      <c r="J2" s="2">
        <f>H2*(1+I2)</f>
        <v>185.35000000000002</v>
      </c>
      <c r="K2" s="5">
        <v>0.6</v>
      </c>
      <c r="L2" s="2">
        <f>J2*(K2+1)</f>
        <v>296.56000000000006</v>
      </c>
    </row>
    <row r="3" spans="1:12" x14ac:dyDescent="0.2">
      <c r="A3" s="2" t="s">
        <v>18</v>
      </c>
      <c r="B3" s="2">
        <v>25</v>
      </c>
      <c r="C3" s="2" t="s">
        <v>9</v>
      </c>
      <c r="D3" s="2">
        <f>VLOOKUP(A3,'COSTOS MATERIA PRIMA'!A:D,4,FALSE)/VLOOKUP(A3,'COSTOS MATERIA PRIMA'!A:D,2,FALSE)*B3</f>
        <v>77.5</v>
      </c>
      <c r="I3" s="5"/>
      <c r="K3" s="5"/>
    </row>
    <row r="4" spans="1:12" x14ac:dyDescent="0.2">
      <c r="A4" s="2" t="s">
        <v>455</v>
      </c>
      <c r="D4" s="2">
        <v>33</v>
      </c>
      <c r="F4" s="2" t="s">
        <v>248</v>
      </c>
      <c r="I4" s="5"/>
      <c r="J4" s="2">
        <v>300</v>
      </c>
      <c r="K4" s="5"/>
    </row>
    <row r="5" spans="1:12" x14ac:dyDescent="0.2">
      <c r="A5" s="2" t="s">
        <v>254</v>
      </c>
      <c r="D5" s="2">
        <v>25</v>
      </c>
      <c r="F5" s="2" t="s">
        <v>253</v>
      </c>
      <c r="G5" s="7">
        <v>45201</v>
      </c>
      <c r="I5" s="5"/>
      <c r="K5" s="5"/>
    </row>
    <row r="6" spans="1:12" x14ac:dyDescent="0.2">
      <c r="I6" s="5"/>
      <c r="J6" s="2">
        <v>360</v>
      </c>
      <c r="K6" s="5"/>
    </row>
    <row r="7" spans="1:12" x14ac:dyDescent="0.2">
      <c r="I7" s="5"/>
      <c r="J7" s="9">
        <v>0.2</v>
      </c>
      <c r="K7" s="5"/>
    </row>
    <row r="8" spans="1:12" x14ac:dyDescent="0.2">
      <c r="I8" s="5"/>
      <c r="K8" s="5"/>
    </row>
    <row r="9" spans="1:12" x14ac:dyDescent="0.2">
      <c r="I9" s="5"/>
      <c r="K9" s="5"/>
    </row>
    <row r="10" spans="1:12" x14ac:dyDescent="0.2">
      <c r="I10" s="5"/>
      <c r="K10" s="5"/>
    </row>
    <row r="11" spans="1:12" x14ac:dyDescent="0.2">
      <c r="I11" s="5"/>
      <c r="K11" s="5"/>
    </row>
    <row r="12" spans="1:12" x14ac:dyDescent="0.2"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0000"/>
    <outlinePr summaryBelow="0" summaryRight="0"/>
  </sheetPr>
  <dimension ref="A1:L1001"/>
  <sheetViews>
    <sheetView workbookViewId="0">
      <selection activeCell="A2" sqref="A2:B7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137</v>
      </c>
      <c r="B2" s="2">
        <v>80</v>
      </c>
      <c r="C2" s="2" t="s">
        <v>9</v>
      </c>
      <c r="D2" s="2">
        <f>VLOOKUP(A2,'COSTOS MATERIA PRIMA'!A:D,4,FALSE)/VLOOKUP(A2,'COSTOS MATERIA PRIMA'!A:D,2,FALSE)*B2</f>
        <v>308</v>
      </c>
      <c r="F2" s="2">
        <v>23</v>
      </c>
      <c r="G2" s="2">
        <f>SUM(D:D)</f>
        <v>3968.5</v>
      </c>
      <c r="H2" s="2">
        <f>G2/F2</f>
        <v>172.54347826086956</v>
      </c>
      <c r="I2" s="5">
        <v>0.1</v>
      </c>
      <c r="J2" s="2">
        <f>H2*(1+I2)</f>
        <v>189.79782608695655</v>
      </c>
      <c r="K2" s="5">
        <v>0.6</v>
      </c>
      <c r="L2" s="2">
        <f>J2*(K2+1)</f>
        <v>303.67652173913046</v>
      </c>
    </row>
    <row r="3" spans="1:12" x14ac:dyDescent="0.2">
      <c r="A3" s="2" t="s">
        <v>24</v>
      </c>
      <c r="B3" s="2">
        <v>100</v>
      </c>
      <c r="C3" s="2" t="s">
        <v>9</v>
      </c>
      <c r="D3" s="2">
        <f>VLOOKUP(A3,'COSTOS MATERIA PRIMA'!A:D,4,FALSE)/VLOOKUP(A3,'COSTOS MATERIA PRIMA'!A:D,2,FALSE)*B3</f>
        <v>85</v>
      </c>
      <c r="I3" s="5"/>
      <c r="K3" s="5"/>
    </row>
    <row r="4" spans="1:12" x14ac:dyDescent="0.2">
      <c r="A4" s="2" t="s">
        <v>119</v>
      </c>
      <c r="B4" s="2">
        <v>2</v>
      </c>
      <c r="D4" s="2">
        <f>VLOOKUP(A4,'COSTOS MATERIA PRIMA'!A:D,4,FALSE)/VLOOKUP(A4,'COSTOS MATERIA PRIMA'!A:D,2,FALSE)*B4</f>
        <v>170</v>
      </c>
      <c r="I4" s="5"/>
      <c r="J4" s="2">
        <v>330</v>
      </c>
      <c r="K4" s="5"/>
    </row>
    <row r="5" spans="1:12" x14ac:dyDescent="0.2">
      <c r="A5" s="2" t="s">
        <v>114</v>
      </c>
      <c r="B5" s="2">
        <v>120</v>
      </c>
      <c r="D5" s="2">
        <f>VLOOKUP(A5,'COSTOS MATERIA PRIMA'!A:D,4,FALSE)/VLOOKUP(A5,'COSTOS MATERIA PRIMA'!A:D,2,FALSE)*B5</f>
        <v>48</v>
      </c>
      <c r="I5" s="5"/>
      <c r="J5" s="2" t="s">
        <v>456</v>
      </c>
      <c r="K5" s="5"/>
    </row>
    <row r="6" spans="1:12" x14ac:dyDescent="0.2">
      <c r="A6" s="2" t="s">
        <v>18</v>
      </c>
      <c r="B6" s="2">
        <v>575</v>
      </c>
      <c r="C6" s="2" t="s">
        <v>9</v>
      </c>
      <c r="D6" s="2">
        <f>VLOOKUP(A6,'COSTOS MATERIA PRIMA'!A:D,4,FALSE)/VLOOKUP(A6,'COSTOS MATERIA PRIMA'!A:D,2,FALSE)*B6</f>
        <v>1782.5</v>
      </c>
      <c r="I6" s="5"/>
      <c r="J6" s="9">
        <v>0.3</v>
      </c>
      <c r="K6" s="5"/>
    </row>
    <row r="7" spans="1:12" x14ac:dyDescent="0.2">
      <c r="A7" s="2" t="s">
        <v>195</v>
      </c>
      <c r="B7" s="2">
        <v>23</v>
      </c>
      <c r="C7" s="2" t="s">
        <v>56</v>
      </c>
      <c r="D7" s="2">
        <v>500</v>
      </c>
      <c r="F7" s="2"/>
      <c r="G7" s="6">
        <v>45201</v>
      </c>
      <c r="I7" s="5"/>
      <c r="J7" s="2">
        <v>430</v>
      </c>
      <c r="K7" s="5"/>
    </row>
    <row r="8" spans="1:12" x14ac:dyDescent="0.2">
      <c r="I8" s="5"/>
      <c r="K8" s="5"/>
    </row>
    <row r="9" spans="1:12" x14ac:dyDescent="0.2">
      <c r="A9" s="2" t="s">
        <v>457</v>
      </c>
      <c r="D9" s="2">
        <v>500</v>
      </c>
      <c r="F9" s="2" t="s">
        <v>253</v>
      </c>
      <c r="I9" s="5"/>
      <c r="K9" s="5"/>
    </row>
    <row r="10" spans="1:12" x14ac:dyDescent="0.2">
      <c r="A10" s="2" t="s">
        <v>246</v>
      </c>
      <c r="B10" s="2" t="s">
        <v>458</v>
      </c>
      <c r="D10" s="2">
        <v>575</v>
      </c>
      <c r="F10" s="2" t="s">
        <v>253</v>
      </c>
      <c r="I10" s="5"/>
      <c r="K10" s="5"/>
    </row>
    <row r="11" spans="1:12" x14ac:dyDescent="0.2">
      <c r="I11" s="5"/>
      <c r="K11" s="5"/>
    </row>
    <row r="12" spans="1:12" x14ac:dyDescent="0.2"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  <row r="1001" spans="9:11" x14ac:dyDescent="0.2">
      <c r="I1001" s="5"/>
      <c r="K1001" s="5"/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FF0000"/>
    <outlinePr summaryBelow="0" summaryRight="0"/>
  </sheetPr>
  <dimension ref="A1:L1000"/>
  <sheetViews>
    <sheetView workbookViewId="0">
      <selection activeCell="A2" sqref="A2:B8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194</v>
      </c>
      <c r="B2" s="2">
        <v>12</v>
      </c>
      <c r="C2" s="2" t="s">
        <v>9</v>
      </c>
      <c r="D2" s="2">
        <f>VLOOKUP(A2,'COSTOS MATERIA PRIMA'!A:D,4,FALSE)/VLOOKUP(A2,'COSTOS MATERIA PRIMA'!A:D,2,FALSE)*B2</f>
        <v>636</v>
      </c>
      <c r="F2" s="2">
        <v>10</v>
      </c>
      <c r="G2" s="2">
        <f>SUM(D:D)</f>
        <v>2930.1782142857141</v>
      </c>
      <c r="H2" s="2">
        <f>G2/F2</f>
        <v>293.01782142857144</v>
      </c>
      <c r="I2" s="5">
        <v>0.1</v>
      </c>
      <c r="J2" s="2">
        <f>H2*(1+I2)</f>
        <v>322.31960357142862</v>
      </c>
      <c r="K2" s="5">
        <v>0.5</v>
      </c>
      <c r="L2" s="2">
        <f>J2*(K2+1)</f>
        <v>483.47940535714292</v>
      </c>
    </row>
    <row r="3" spans="1:12" x14ac:dyDescent="0.2">
      <c r="A3" s="2" t="s">
        <v>201</v>
      </c>
      <c r="B3" s="2">
        <v>1.5</v>
      </c>
      <c r="C3" s="2" t="s">
        <v>169</v>
      </c>
      <c r="D3" s="2">
        <f>VLOOKUP(A3,'COSTOS MATERIA PRIMA'!A:D,4,FALSE)/VLOOKUP(A3,'COSTOS MATERIA PRIMA'!A:D,2,FALSE)*B3</f>
        <v>268.38</v>
      </c>
      <c r="I3" s="5"/>
      <c r="K3" s="5"/>
    </row>
    <row r="4" spans="1:12" x14ac:dyDescent="0.2">
      <c r="A4" s="2" t="s">
        <v>168</v>
      </c>
      <c r="B4" s="2">
        <v>2.5</v>
      </c>
      <c r="C4" s="2" t="s">
        <v>169</v>
      </c>
      <c r="D4" s="2">
        <f>VLOOKUP(A4,'COSTOS MATERIA PRIMA'!A:D,4,FALSE)/VLOOKUP(A4,'COSTOS MATERIA PRIMA'!A:D,2,FALSE)*B4</f>
        <v>415.11250000000013</v>
      </c>
      <c r="F4" s="2" t="s">
        <v>459</v>
      </c>
      <c r="G4" s="2" t="s">
        <v>460</v>
      </c>
      <c r="I4" s="5"/>
      <c r="K4" s="5"/>
    </row>
    <row r="5" spans="1:12" x14ac:dyDescent="0.2">
      <c r="A5" s="2" t="s">
        <v>128</v>
      </c>
      <c r="B5" s="2">
        <v>200</v>
      </c>
      <c r="C5" s="2" t="s">
        <v>9</v>
      </c>
      <c r="D5" s="2">
        <f>VLOOKUP(A5,'COSTOS MATERIA PRIMA'!A:D,4,FALSE)/VLOOKUP(A5,'COSTOS MATERIA PRIMA'!A:D,2,FALSE)*B5</f>
        <v>100</v>
      </c>
      <c r="H5" s="7">
        <v>45201</v>
      </c>
      <c r="J5" s="2">
        <v>500</v>
      </c>
      <c r="K5" s="5"/>
    </row>
    <row r="6" spans="1:12" x14ac:dyDescent="0.2">
      <c r="A6" s="2" t="s">
        <v>145</v>
      </c>
      <c r="B6" s="2">
        <v>2</v>
      </c>
      <c r="C6" s="2" t="s">
        <v>169</v>
      </c>
      <c r="D6" s="2">
        <f>VLOOKUP(A6,'COSTOS MATERIA PRIMA'!A:D,4,FALSE)/VLOOKUP(A6,'COSTOS MATERIA PRIMA'!A:D,2,FALSE)*B6</f>
        <v>326.39999999999998</v>
      </c>
      <c r="I6" s="5"/>
      <c r="K6" s="5"/>
    </row>
    <row r="7" spans="1:12" x14ac:dyDescent="0.2">
      <c r="A7" s="2" t="s">
        <v>75</v>
      </c>
      <c r="B7" s="2">
        <v>300</v>
      </c>
      <c r="C7" s="2" t="s">
        <v>9</v>
      </c>
      <c r="D7" s="2">
        <f>VLOOKUP(A7,'COSTOS MATERIA PRIMA'!A:D,4,FALSE)/VLOOKUP(A7,'COSTOS MATERIA PRIMA'!A:D,2,FALSE)*B7</f>
        <v>814.28571428571433</v>
      </c>
      <c r="I7" s="5"/>
      <c r="K7" s="5"/>
    </row>
    <row r="8" spans="1:12" x14ac:dyDescent="0.2">
      <c r="A8" s="2" t="s">
        <v>152</v>
      </c>
      <c r="B8" s="2">
        <v>200</v>
      </c>
      <c r="C8" s="2" t="s">
        <v>409</v>
      </c>
      <c r="D8" s="2">
        <f>VLOOKUP(A8,'COSTOS MATERIA PRIMA'!A:D,4,FALSE)/VLOOKUP(A8,'COSTOS MATERIA PRIMA'!A:D,2,FALSE)*B8</f>
        <v>120</v>
      </c>
      <c r="I8" s="5"/>
      <c r="K8" s="5"/>
    </row>
    <row r="9" spans="1:12" x14ac:dyDescent="0.2">
      <c r="A9" s="2" t="s">
        <v>254</v>
      </c>
      <c r="C9" s="2" t="s">
        <v>461</v>
      </c>
      <c r="D9" s="2">
        <v>250</v>
      </c>
      <c r="F9" s="2" t="s">
        <v>248</v>
      </c>
      <c r="I9" s="5"/>
      <c r="K9" s="5"/>
    </row>
    <row r="10" spans="1:12" x14ac:dyDescent="0.2">
      <c r="I10" s="5"/>
      <c r="K10" s="5"/>
    </row>
    <row r="11" spans="1:12" x14ac:dyDescent="0.2">
      <c r="I11" s="5"/>
      <c r="K11" s="5"/>
    </row>
    <row r="12" spans="1:12" x14ac:dyDescent="0.2"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FF0000"/>
    <outlinePr summaryBelow="0" summaryRight="0"/>
  </sheetPr>
  <dimension ref="A1:L1001"/>
  <sheetViews>
    <sheetView workbookViewId="0">
      <selection activeCell="A2" sqref="A2:B7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194</v>
      </c>
      <c r="B2" s="2">
        <v>1</v>
      </c>
      <c r="C2" s="2" t="s">
        <v>9</v>
      </c>
      <c r="D2" s="2">
        <f>VLOOKUP(A2,'COSTOS MATERIA PRIMA'!A:D,4,FALSE)/VLOOKUP(A2,'COSTOS MATERIA PRIMA'!A:D,2,FALSE)*B2</f>
        <v>53</v>
      </c>
      <c r="F2" s="2">
        <v>1</v>
      </c>
      <c r="G2" s="2">
        <f>SUM(D:D)</f>
        <v>427</v>
      </c>
      <c r="H2" s="2">
        <f>G2/F2</f>
        <v>427</v>
      </c>
      <c r="I2" s="5">
        <v>0.1</v>
      </c>
      <c r="J2" s="2">
        <f>H2*(1+I2)</f>
        <v>469.70000000000005</v>
      </c>
      <c r="K2" s="5">
        <v>0.5</v>
      </c>
      <c r="L2" s="2">
        <f>J2*(K2+1)</f>
        <v>704.55000000000007</v>
      </c>
    </row>
    <row r="3" spans="1:12" x14ac:dyDescent="0.2">
      <c r="A3" s="2" t="s">
        <v>68</v>
      </c>
      <c r="B3" s="2">
        <v>40</v>
      </c>
      <c r="C3" s="2" t="s">
        <v>9</v>
      </c>
      <c r="D3" s="2">
        <f>VLOOKUP(A3,'COSTOS MATERIA PRIMA'!A:D,4,FALSE)/VLOOKUP(A3,'COSTOS MATERIA PRIMA'!A:D,2,FALSE)*B3</f>
        <v>106.66666666666666</v>
      </c>
      <c r="I3" s="5"/>
      <c r="K3" s="5"/>
    </row>
    <row r="4" spans="1:12" x14ac:dyDescent="0.2">
      <c r="A4" s="2" t="s">
        <v>94</v>
      </c>
      <c r="B4" s="2">
        <v>35</v>
      </c>
      <c r="C4" s="2" t="s">
        <v>9</v>
      </c>
      <c r="D4" s="2">
        <f>VLOOKUP(A4,'COSTOS MATERIA PRIMA'!A:D,4,FALSE)/VLOOKUP(A4,'COSTOS MATERIA PRIMA'!A:D,2,FALSE)*B4</f>
        <v>59.5</v>
      </c>
      <c r="I4" s="5"/>
      <c r="J4" s="2">
        <v>700</v>
      </c>
      <c r="K4" s="5"/>
    </row>
    <row r="5" spans="1:12" x14ac:dyDescent="0.2">
      <c r="A5" s="2" t="s">
        <v>58</v>
      </c>
      <c r="B5" s="2">
        <v>35</v>
      </c>
      <c r="C5" s="2" t="s">
        <v>9</v>
      </c>
      <c r="D5" s="2">
        <f>VLOOKUP(A5,'COSTOS MATERIA PRIMA'!A:D,4,FALSE)/VLOOKUP(A5,'COSTOS MATERIA PRIMA'!A:D,2,FALSE)*B5</f>
        <v>145.83333333333334</v>
      </c>
      <c r="I5" s="5"/>
      <c r="K5" s="5"/>
    </row>
    <row r="6" spans="1:12" x14ac:dyDescent="0.2">
      <c r="A6" s="2" t="s">
        <v>122</v>
      </c>
      <c r="B6" s="2">
        <v>20</v>
      </c>
      <c r="C6" s="2" t="s">
        <v>5</v>
      </c>
      <c r="D6" s="2">
        <f>VLOOKUP(A6,'COSTOS MATERIA PRIMA'!A:D,4,FALSE)/VLOOKUP(A6,'COSTOS MATERIA PRIMA'!A:D,2,FALSE)*B6</f>
        <v>7</v>
      </c>
      <c r="H6" s="10"/>
      <c r="I6" s="5"/>
      <c r="K6" s="5"/>
    </row>
    <row r="7" spans="1:12" x14ac:dyDescent="0.2">
      <c r="A7" s="2" t="s">
        <v>54</v>
      </c>
      <c r="B7" s="2">
        <v>2</v>
      </c>
      <c r="C7" s="2" t="s">
        <v>46</v>
      </c>
      <c r="D7" s="2">
        <f>VLOOKUP(A7,'COSTOS MATERIA PRIMA'!A:D,4,FALSE)/VLOOKUP(A7,'COSTOS MATERIA PRIMA'!A:D,2,FALSE)*B7</f>
        <v>30</v>
      </c>
      <c r="H7" s="6">
        <v>45201</v>
      </c>
      <c r="I7" s="5"/>
      <c r="K7" s="5"/>
    </row>
    <row r="8" spans="1:12" x14ac:dyDescent="0.2">
      <c r="A8" s="2" t="s">
        <v>254</v>
      </c>
      <c r="D8" s="2">
        <v>25</v>
      </c>
      <c r="F8" s="2" t="s">
        <v>401</v>
      </c>
      <c r="I8" s="5"/>
      <c r="K8" s="5"/>
    </row>
    <row r="9" spans="1:12" x14ac:dyDescent="0.2">
      <c r="I9" s="5"/>
      <c r="K9" s="5"/>
    </row>
    <row r="10" spans="1:12" x14ac:dyDescent="0.2">
      <c r="I10" s="5"/>
      <c r="K10" s="5"/>
    </row>
    <row r="11" spans="1:12" x14ac:dyDescent="0.2">
      <c r="I11" s="5"/>
      <c r="K11" s="5"/>
    </row>
    <row r="12" spans="1:12" x14ac:dyDescent="0.2"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  <row r="1001" spans="9:11" x14ac:dyDescent="0.2">
      <c r="I1001" s="5"/>
      <c r="K1001" s="5"/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0000"/>
    <outlinePr summaryBelow="0" summaryRight="0"/>
  </sheetPr>
  <dimension ref="A1:L1000"/>
  <sheetViews>
    <sheetView workbookViewId="0">
      <selection activeCell="A2" sqref="A2:B5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68</v>
      </c>
      <c r="B2" s="2">
        <v>15</v>
      </c>
      <c r="C2" s="2" t="s">
        <v>9</v>
      </c>
      <c r="D2" s="2">
        <f>VLOOKUP(A2,'COSTOS MATERIA PRIMA'!A:D,4,FALSE)/VLOOKUP(A2,'COSTOS MATERIA PRIMA'!A:D,2,FALSE)*B2</f>
        <v>40</v>
      </c>
      <c r="F2" s="2">
        <v>1</v>
      </c>
      <c r="G2" s="2">
        <f>SUM(D:D)</f>
        <v>220.1</v>
      </c>
      <c r="H2" s="2">
        <f>G2/F2</f>
        <v>220.1</v>
      </c>
      <c r="I2" s="5">
        <v>0.1</v>
      </c>
      <c r="J2" s="2">
        <f>H2*(1+I2)</f>
        <v>242.11</v>
      </c>
      <c r="K2" s="5">
        <v>0.6</v>
      </c>
      <c r="L2" s="2">
        <f>J2*(K2+1)</f>
        <v>387.37600000000003</v>
      </c>
    </row>
    <row r="3" spans="1:12" x14ac:dyDescent="0.2">
      <c r="A3" s="2" t="s">
        <v>58</v>
      </c>
      <c r="B3" s="2">
        <v>3</v>
      </c>
      <c r="C3" s="2" t="s">
        <v>9</v>
      </c>
      <c r="D3" s="2">
        <f>VLOOKUP(A3,'COSTOS MATERIA PRIMA'!A:D,4,FALSE)/VLOOKUP(A3,'COSTOS MATERIA PRIMA'!A:D,2,FALSE)*B3</f>
        <v>12.5</v>
      </c>
      <c r="I3" s="5"/>
      <c r="K3" s="5"/>
    </row>
    <row r="4" spans="1:12" x14ac:dyDescent="0.2">
      <c r="A4" s="2" t="s">
        <v>94</v>
      </c>
      <c r="B4" s="2">
        <v>3</v>
      </c>
      <c r="C4" s="2" t="s">
        <v>9</v>
      </c>
      <c r="D4" s="2">
        <f>VLOOKUP(A4,'COSTOS MATERIA PRIMA'!A:D,4,FALSE)/VLOOKUP(A4,'COSTOS MATERIA PRIMA'!A:D,2,FALSE)*B4</f>
        <v>5.0999999999999996</v>
      </c>
      <c r="I4" s="5"/>
      <c r="K4" s="2">
        <v>400</v>
      </c>
    </row>
    <row r="5" spans="1:12" x14ac:dyDescent="0.2">
      <c r="A5" s="2" t="s">
        <v>18</v>
      </c>
      <c r="B5" s="2">
        <v>25</v>
      </c>
      <c r="C5" s="2" t="s">
        <v>9</v>
      </c>
      <c r="D5" s="2">
        <f>VLOOKUP(A5,'COSTOS MATERIA PRIMA'!A:D,4,FALSE)/VLOOKUP(A5,'COSTOS MATERIA PRIMA'!A:D,2,FALSE)*B5</f>
        <v>77.5</v>
      </c>
      <c r="I5" s="5"/>
      <c r="K5" s="2" t="s">
        <v>462</v>
      </c>
      <c r="L5" s="2">
        <v>500</v>
      </c>
    </row>
    <row r="6" spans="1:12" x14ac:dyDescent="0.2">
      <c r="A6" s="2" t="s">
        <v>463</v>
      </c>
      <c r="D6" s="2">
        <v>20</v>
      </c>
      <c r="F6" s="2" t="s">
        <v>248</v>
      </c>
      <c r="I6" s="5"/>
      <c r="K6" s="9">
        <v>0.2</v>
      </c>
    </row>
    <row r="7" spans="1:12" x14ac:dyDescent="0.2">
      <c r="A7" s="2" t="s">
        <v>464</v>
      </c>
      <c r="D7" s="2">
        <v>40</v>
      </c>
      <c r="F7" s="2" t="s">
        <v>248</v>
      </c>
      <c r="G7" s="6">
        <v>45201</v>
      </c>
      <c r="I7" s="5"/>
      <c r="K7" s="5"/>
    </row>
    <row r="8" spans="1:12" x14ac:dyDescent="0.2">
      <c r="A8" s="2" t="s">
        <v>254</v>
      </c>
      <c r="D8" s="2">
        <v>25</v>
      </c>
      <c r="F8" s="2" t="s">
        <v>248</v>
      </c>
      <c r="I8" s="5"/>
      <c r="K8" s="5"/>
    </row>
    <row r="9" spans="1:12" x14ac:dyDescent="0.2">
      <c r="I9" s="5"/>
      <c r="K9" s="5"/>
    </row>
    <row r="10" spans="1:12" x14ac:dyDescent="0.2">
      <c r="I10" s="5"/>
      <c r="K10" s="5"/>
    </row>
    <row r="11" spans="1:12" x14ac:dyDescent="0.2">
      <c r="I11" s="5"/>
      <c r="K11" s="5"/>
    </row>
    <row r="12" spans="1:12" x14ac:dyDescent="0.2"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00FF"/>
    <outlinePr summaryBelow="0" summaryRight="0"/>
  </sheetPr>
  <dimension ref="A1:M1000"/>
  <sheetViews>
    <sheetView workbookViewId="0">
      <selection activeCell="A2" sqref="A2:B5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3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3" x14ac:dyDescent="0.2">
      <c r="A2" s="2" t="s">
        <v>68</v>
      </c>
      <c r="B2" s="2">
        <v>800</v>
      </c>
      <c r="C2" s="2" t="s">
        <v>9</v>
      </c>
      <c r="D2" s="2">
        <f>VLOOKUP(A2,'COSTOS MATERIA PRIMA'!A:D,4,FALSE)/VLOOKUP(A2,'COSTOS MATERIA PRIMA'!A:D,2,FALSE)*B2</f>
        <v>2133.333333333333</v>
      </c>
      <c r="F2" s="2">
        <v>1</v>
      </c>
      <c r="G2" s="2">
        <f>SUM(D:D)</f>
        <v>7670.6666666666661</v>
      </c>
      <c r="H2" s="2">
        <f>G2/F2</f>
        <v>7670.6666666666661</v>
      </c>
      <c r="I2" s="5">
        <v>0.1</v>
      </c>
      <c r="J2" s="2">
        <f>H2*(1+I2)</f>
        <v>8437.7333333333336</v>
      </c>
      <c r="K2" s="5">
        <v>0.45</v>
      </c>
      <c r="L2" s="2">
        <f>J2*(K2+1)</f>
        <v>12234.713333333333</v>
      </c>
    </row>
    <row r="3" spans="1:13" x14ac:dyDescent="0.2">
      <c r="A3" s="2" t="s">
        <v>58</v>
      </c>
      <c r="B3" s="2">
        <v>620</v>
      </c>
      <c r="C3" s="2" t="s">
        <v>9</v>
      </c>
      <c r="D3" s="2">
        <f>VLOOKUP(A3,'COSTOS MATERIA PRIMA'!A:D,4,FALSE)/VLOOKUP(A3,'COSTOS MATERIA PRIMA'!A:D,2,FALSE)*B3</f>
        <v>2583.3333333333335</v>
      </c>
      <c r="I3" s="5"/>
      <c r="K3" s="5"/>
    </row>
    <row r="4" spans="1:13" x14ac:dyDescent="0.2">
      <c r="A4" s="2" t="s">
        <v>94</v>
      </c>
      <c r="B4" s="2">
        <v>620</v>
      </c>
      <c r="C4" s="2" t="s">
        <v>9</v>
      </c>
      <c r="D4" s="2">
        <f>VLOOKUP(A4,'COSTOS MATERIA PRIMA'!A:D,4,FALSE)/VLOOKUP(A4,'COSTOS MATERIA PRIMA'!A:D,2,FALSE)*B4</f>
        <v>1054</v>
      </c>
      <c r="I4" s="2" t="s">
        <v>465</v>
      </c>
      <c r="K4" s="5"/>
      <c r="L4" s="2">
        <v>12500</v>
      </c>
    </row>
    <row r="5" spans="1:13" x14ac:dyDescent="0.2">
      <c r="A5" s="2" t="s">
        <v>466</v>
      </c>
      <c r="B5" s="2">
        <v>1</v>
      </c>
      <c r="C5" s="2" t="s">
        <v>2</v>
      </c>
      <c r="D5" s="2">
        <v>150</v>
      </c>
      <c r="F5" s="2" t="s">
        <v>248</v>
      </c>
      <c r="I5" s="5"/>
      <c r="K5" s="2" t="s">
        <v>467</v>
      </c>
      <c r="L5" s="9">
        <v>0.4</v>
      </c>
      <c r="M5" s="2">
        <v>1800</v>
      </c>
    </row>
    <row r="6" spans="1:13" x14ac:dyDescent="0.2">
      <c r="A6" s="2" t="s">
        <v>468</v>
      </c>
      <c r="B6" s="9">
        <v>0.5</v>
      </c>
      <c r="D6" s="2">
        <v>700</v>
      </c>
      <c r="E6" s="2" t="s">
        <v>253</v>
      </c>
      <c r="H6" s="6">
        <v>45201</v>
      </c>
      <c r="I6" s="5"/>
      <c r="K6" s="5"/>
      <c r="L6" s="2">
        <v>17500</v>
      </c>
    </row>
    <row r="7" spans="1:13" x14ac:dyDescent="0.2">
      <c r="A7" s="2" t="s">
        <v>254</v>
      </c>
      <c r="D7" s="2">
        <v>700</v>
      </c>
      <c r="E7" s="2" t="s">
        <v>253</v>
      </c>
      <c r="I7" s="5"/>
      <c r="K7" s="5"/>
    </row>
    <row r="8" spans="1:13" x14ac:dyDescent="0.2">
      <c r="A8" s="2" t="s">
        <v>469</v>
      </c>
      <c r="B8" s="2" t="s">
        <v>470</v>
      </c>
      <c r="D8" s="2">
        <v>350</v>
      </c>
      <c r="E8" s="2" t="s">
        <v>253</v>
      </c>
      <c r="I8" s="5"/>
      <c r="K8" s="2" t="s">
        <v>471</v>
      </c>
      <c r="L8" s="9">
        <v>0.5</v>
      </c>
      <c r="M8" s="2">
        <v>2300</v>
      </c>
    </row>
    <row r="9" spans="1:13" x14ac:dyDescent="0.2">
      <c r="L9" s="2">
        <v>20000</v>
      </c>
    </row>
    <row r="10" spans="1:13" x14ac:dyDescent="0.2">
      <c r="G10" s="2" t="s">
        <v>472</v>
      </c>
      <c r="H10" s="2">
        <v>19000</v>
      </c>
      <c r="I10" s="5"/>
    </row>
    <row r="11" spans="1:13" x14ac:dyDescent="0.2">
      <c r="H11" s="2">
        <v>26500</v>
      </c>
      <c r="I11" s="5"/>
      <c r="J11" s="2" t="s">
        <v>473</v>
      </c>
      <c r="K11" s="5"/>
    </row>
    <row r="12" spans="1:13" x14ac:dyDescent="0.2">
      <c r="H12" s="2">
        <v>30000</v>
      </c>
      <c r="I12" s="5"/>
    </row>
    <row r="14" spans="1:13" x14ac:dyDescent="0.2">
      <c r="I14" s="5"/>
      <c r="J14" s="2" t="s">
        <v>474</v>
      </c>
      <c r="K14" s="2">
        <v>3500</v>
      </c>
    </row>
    <row r="15" spans="1:13" x14ac:dyDescent="0.2">
      <c r="I15" s="5"/>
      <c r="J15" s="2" t="s">
        <v>475</v>
      </c>
      <c r="K15" s="2">
        <v>1000</v>
      </c>
    </row>
    <row r="16" spans="1:13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999999"/>
    <outlinePr summaryBelow="0" summaryRight="0"/>
  </sheetPr>
  <dimension ref="A1:L1000"/>
  <sheetViews>
    <sheetView workbookViewId="0">
      <selection activeCell="A2" sqref="A2:B10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115</v>
      </c>
      <c r="B2" s="2">
        <v>200</v>
      </c>
      <c r="C2" s="2" t="s">
        <v>9</v>
      </c>
      <c r="D2" s="2">
        <f>VLOOKUP(A2,'COSTOS MATERIA PRIMA'!A:D,4,FALSE)/VLOOKUP(A2,'COSTOS MATERIA PRIMA'!A:D,2,FALSE)*B2</f>
        <v>1800</v>
      </c>
      <c r="F2" s="2">
        <v>14</v>
      </c>
      <c r="G2" s="2">
        <f>SUM(D:D)</f>
        <v>2829.15</v>
      </c>
      <c r="H2" s="2">
        <f>G2/F2</f>
        <v>202.08214285714286</v>
      </c>
      <c r="I2" s="5">
        <v>0.1</v>
      </c>
      <c r="J2" s="2">
        <f>H2*(1+I2)</f>
        <v>222.29035714285715</v>
      </c>
      <c r="K2" s="5">
        <v>0.4</v>
      </c>
      <c r="L2" s="2">
        <f>J2*(K2+1)</f>
        <v>311.20650000000001</v>
      </c>
    </row>
    <row r="3" spans="1:12" x14ac:dyDescent="0.2">
      <c r="A3" s="2" t="s">
        <v>137</v>
      </c>
      <c r="B3" s="2">
        <v>85</v>
      </c>
      <c r="C3" s="2" t="s">
        <v>9</v>
      </c>
      <c r="D3" s="2">
        <f>VLOOKUP(A3,'COSTOS MATERIA PRIMA'!A:D,4,FALSE)/VLOOKUP(A3,'COSTOS MATERIA PRIMA'!A:D,2,FALSE)*B3</f>
        <v>327.25</v>
      </c>
      <c r="I3" s="5"/>
      <c r="K3" s="5"/>
    </row>
    <row r="4" spans="1:12" x14ac:dyDescent="0.2">
      <c r="A4" s="2" t="s">
        <v>96</v>
      </c>
      <c r="B4" s="2">
        <v>15</v>
      </c>
      <c r="C4" s="2" t="s">
        <v>9</v>
      </c>
      <c r="D4" s="2">
        <f>VLOOKUP(A4,'COSTOS MATERIA PRIMA'!A:D,4,FALSE)/VLOOKUP(A4,'COSTOS MATERIA PRIMA'!A:D,2,FALSE)*B4</f>
        <v>58.8</v>
      </c>
      <c r="I4" s="5"/>
      <c r="K4" s="5"/>
    </row>
    <row r="5" spans="1:12" x14ac:dyDescent="0.2">
      <c r="A5" s="2" t="s">
        <v>108</v>
      </c>
      <c r="B5" s="2">
        <v>2</v>
      </c>
      <c r="C5" s="2" t="s">
        <v>9</v>
      </c>
      <c r="D5" s="2">
        <f>VLOOKUP(A5,'COSTOS MATERIA PRIMA'!A:D,4,FALSE)/VLOOKUP(A5,'COSTOS MATERIA PRIMA'!A:D,2,FALSE)*B5</f>
        <v>40</v>
      </c>
      <c r="F5" s="2" t="s">
        <v>476</v>
      </c>
      <c r="G5" s="2" t="s">
        <v>477</v>
      </c>
      <c r="I5" s="5"/>
      <c r="K5" s="2">
        <v>320</v>
      </c>
    </row>
    <row r="6" spans="1:12" x14ac:dyDescent="0.2">
      <c r="A6" s="2" t="s">
        <v>178</v>
      </c>
      <c r="B6" s="2">
        <v>3</v>
      </c>
      <c r="C6" s="2" t="s">
        <v>9</v>
      </c>
      <c r="D6" s="2">
        <f>VLOOKUP(A6,'COSTOS MATERIA PRIMA'!A:D,4,FALSE)/VLOOKUP(A6,'COSTOS MATERIA PRIMA'!A:D,2,FALSE)*B6</f>
        <v>12</v>
      </c>
      <c r="I6" s="5"/>
      <c r="K6" s="5"/>
    </row>
    <row r="7" spans="1:12" x14ac:dyDescent="0.2">
      <c r="A7" s="2" t="s">
        <v>98</v>
      </c>
      <c r="B7" s="2">
        <v>5</v>
      </c>
      <c r="C7" s="2" t="s">
        <v>9</v>
      </c>
      <c r="D7" s="2">
        <f>VLOOKUP(A7,'COSTOS MATERIA PRIMA'!A:D,4,FALSE)/VLOOKUP(A7,'COSTOS MATERIA PRIMA'!A:D,2,FALSE)*B7</f>
        <v>6.6000000000000005</v>
      </c>
      <c r="H7" s="6">
        <v>45201</v>
      </c>
      <c r="I7" s="5"/>
      <c r="K7" s="5"/>
    </row>
    <row r="8" spans="1:12" x14ac:dyDescent="0.2">
      <c r="A8" s="2" t="s">
        <v>18</v>
      </c>
      <c r="B8" s="2">
        <v>70</v>
      </c>
      <c r="C8" s="2" t="s">
        <v>9</v>
      </c>
      <c r="D8" s="2">
        <f>VLOOKUP(A8,'COSTOS MATERIA PRIMA'!A:D,4,FALSE)/VLOOKUP(A8,'COSTOS MATERIA PRIMA'!A:D,2,FALSE)*B8</f>
        <v>217</v>
      </c>
      <c r="I8" s="5"/>
      <c r="K8" s="5"/>
    </row>
    <row r="9" spans="1:12" x14ac:dyDescent="0.2">
      <c r="A9" s="2" t="s">
        <v>119</v>
      </c>
      <c r="B9" s="2">
        <v>1</v>
      </c>
      <c r="C9" s="2" t="s">
        <v>9</v>
      </c>
      <c r="D9" s="2">
        <f>VLOOKUP(A9,'COSTOS MATERIA PRIMA'!A:D,4,FALSE)/VLOOKUP(A9,'COSTOS MATERIA PRIMA'!A:D,2,FALSE)*B9</f>
        <v>85</v>
      </c>
      <c r="I9" s="5"/>
      <c r="K9" s="5"/>
    </row>
    <row r="10" spans="1:12" x14ac:dyDescent="0.2">
      <c r="A10" s="2" t="s">
        <v>192</v>
      </c>
      <c r="B10" s="2">
        <v>5</v>
      </c>
      <c r="C10" s="2" t="s">
        <v>9</v>
      </c>
      <c r="D10" s="2">
        <f>VLOOKUP(A10,'COSTOS MATERIA PRIMA'!A:D,4,FALSE)/VLOOKUP(A10,'COSTOS MATERIA PRIMA'!A:D,2,FALSE)*B10</f>
        <v>2.5</v>
      </c>
      <c r="I10" s="5"/>
      <c r="K10" s="5"/>
    </row>
    <row r="11" spans="1:12" x14ac:dyDescent="0.2">
      <c r="A11" s="2" t="s">
        <v>246</v>
      </c>
      <c r="B11" s="2" t="s">
        <v>478</v>
      </c>
      <c r="D11" s="2">
        <v>280</v>
      </c>
      <c r="F11" s="2" t="s">
        <v>248</v>
      </c>
      <c r="I11" s="5"/>
      <c r="K11" s="5"/>
    </row>
    <row r="12" spans="1:12" x14ac:dyDescent="0.2"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rgb="FFFF9900"/>
    <outlinePr summaryBelow="0" summaryRight="0"/>
  </sheetPr>
  <dimension ref="A1:L1000"/>
  <sheetViews>
    <sheetView workbookViewId="0">
      <selection activeCell="A2" sqref="A2:B13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114</v>
      </c>
      <c r="B2" s="2">
        <v>250</v>
      </c>
      <c r="C2" s="2" t="s">
        <v>9</v>
      </c>
      <c r="D2" s="2">
        <f>VLOOKUP(A2,'COSTOS MATERIA PRIMA'!A:D,4,FALSE)/VLOOKUP(A2,'COSTOS MATERIA PRIMA'!A:D,2,FALSE)*B2</f>
        <v>100</v>
      </c>
      <c r="F2" s="2">
        <v>1</v>
      </c>
      <c r="G2" s="2">
        <f>SUM(D:D)</f>
        <v>2516.3214285714284</v>
      </c>
      <c r="H2" s="2">
        <f>G2/F2</f>
        <v>2516.3214285714284</v>
      </c>
      <c r="I2" s="5">
        <v>0.2</v>
      </c>
      <c r="J2" s="2">
        <f>H2*(1+I2)</f>
        <v>3019.5857142857139</v>
      </c>
      <c r="K2" s="5">
        <v>0.8</v>
      </c>
      <c r="L2" s="2">
        <f>J2*(K2+1)</f>
        <v>5435.2542857142853</v>
      </c>
    </row>
    <row r="3" spans="1:12" x14ac:dyDescent="0.2">
      <c r="A3" s="2" t="s">
        <v>24</v>
      </c>
      <c r="B3" s="2">
        <v>15</v>
      </c>
      <c r="C3" s="2" t="s">
        <v>9</v>
      </c>
      <c r="D3" s="2">
        <f>VLOOKUP(A3,'COSTOS MATERIA PRIMA'!A:D,4,FALSE)/VLOOKUP(A3,'COSTOS MATERIA PRIMA'!A:D,2,FALSE)*B3</f>
        <v>12.75</v>
      </c>
      <c r="I3" s="5"/>
    </row>
    <row r="4" spans="1:12" x14ac:dyDescent="0.2">
      <c r="A4" s="2" t="s">
        <v>192</v>
      </c>
      <c r="B4" s="2">
        <v>5</v>
      </c>
      <c r="C4" s="2" t="s">
        <v>9</v>
      </c>
      <c r="D4" s="2">
        <f>VLOOKUP(A4,'COSTOS MATERIA PRIMA'!A:D,4,FALSE)/VLOOKUP(A4,'COSTOS MATERIA PRIMA'!A:D,2,FALSE)*B4</f>
        <v>2.5</v>
      </c>
      <c r="I4" s="5"/>
    </row>
    <row r="5" spans="1:12" x14ac:dyDescent="0.2">
      <c r="A5" s="2" t="s">
        <v>119</v>
      </c>
      <c r="B5" s="2">
        <v>3</v>
      </c>
      <c r="C5" s="2" t="s">
        <v>9</v>
      </c>
      <c r="D5" s="2">
        <f>VLOOKUP(A5,'COSTOS MATERIA PRIMA'!A:D,4,FALSE)/VLOOKUP(A5,'COSTOS MATERIA PRIMA'!A:D,2,FALSE)*B5</f>
        <v>255</v>
      </c>
      <c r="I5" s="5"/>
      <c r="K5" s="5"/>
    </row>
    <row r="6" spans="1:12" x14ac:dyDescent="0.2">
      <c r="A6" s="2" t="s">
        <v>122</v>
      </c>
      <c r="B6" s="2">
        <v>50</v>
      </c>
      <c r="C6" s="2" t="s">
        <v>9</v>
      </c>
      <c r="D6" s="2">
        <f>VLOOKUP(A6,'COSTOS MATERIA PRIMA'!A:D,4,FALSE)/VLOOKUP(A6,'COSTOS MATERIA PRIMA'!A:D,2,FALSE)*B6</f>
        <v>17.5</v>
      </c>
      <c r="I6" s="5"/>
      <c r="K6" s="2">
        <v>5500</v>
      </c>
    </row>
    <row r="7" spans="1:12" x14ac:dyDescent="0.2">
      <c r="A7" s="2" t="s">
        <v>126</v>
      </c>
      <c r="B7" s="2">
        <v>20</v>
      </c>
      <c r="C7" s="2" t="s">
        <v>479</v>
      </c>
      <c r="D7" s="2">
        <f>VLOOKUP(A7,'COSTOS MATERIA PRIMA'!A:D,4,FALSE)/VLOOKUP(A7,'COSTOS MATERIA PRIMA'!A:D,2,FALSE)*B7</f>
        <v>40</v>
      </c>
      <c r="I7" s="5"/>
      <c r="K7" s="5"/>
    </row>
    <row r="8" spans="1:12" x14ac:dyDescent="0.2">
      <c r="A8" s="2" t="s">
        <v>101</v>
      </c>
      <c r="B8" s="2">
        <v>100</v>
      </c>
      <c r="C8" s="2" t="s">
        <v>9</v>
      </c>
      <c r="D8" s="2">
        <f>VLOOKUP(A8,'COSTOS MATERIA PRIMA'!A:D,4,FALSE)/VLOOKUP(A8,'COSTOS MATERIA PRIMA'!A:D,2,FALSE)*B8</f>
        <v>200</v>
      </c>
      <c r="G8" s="2" t="s">
        <v>480</v>
      </c>
      <c r="H8" s="2">
        <v>5</v>
      </c>
      <c r="I8" s="2" t="s">
        <v>119</v>
      </c>
      <c r="K8" s="5"/>
    </row>
    <row r="9" spans="1:12" x14ac:dyDescent="0.2">
      <c r="A9" s="2" t="s">
        <v>121</v>
      </c>
      <c r="B9" s="2">
        <v>100</v>
      </c>
      <c r="C9" s="2" t="s">
        <v>9</v>
      </c>
      <c r="D9" s="2">
        <f>VLOOKUP(A9,'COSTOS MATERIA PRIMA'!A:D,4,FALSE)/VLOOKUP(A9,'COSTOS MATERIA PRIMA'!A:D,2,FALSE)*B9</f>
        <v>200</v>
      </c>
      <c r="F9" s="2" t="s">
        <v>481</v>
      </c>
      <c r="G9" s="2" t="s">
        <v>482</v>
      </c>
      <c r="H9" s="2">
        <v>1</v>
      </c>
      <c r="I9" s="2" t="s">
        <v>483</v>
      </c>
    </row>
    <row r="10" spans="1:12" x14ac:dyDescent="0.2">
      <c r="A10" s="2" t="s">
        <v>95</v>
      </c>
      <c r="B10" s="2">
        <v>1</v>
      </c>
      <c r="C10" s="2" t="s">
        <v>2</v>
      </c>
      <c r="D10" s="2">
        <f>VLOOKUP(A10,'COSTOS MATERIA PRIMA'!A:D,4,FALSE)/VLOOKUP(A10,'COSTOS MATERIA PRIMA'!A:D,2,FALSE)*B10</f>
        <v>150</v>
      </c>
      <c r="F10" s="2" t="s">
        <v>481</v>
      </c>
      <c r="G10" s="2" t="s">
        <v>484</v>
      </c>
      <c r="H10" s="2" t="s">
        <v>485</v>
      </c>
      <c r="I10" s="2" t="s">
        <v>486</v>
      </c>
      <c r="J10" s="2" t="s">
        <v>487</v>
      </c>
    </row>
    <row r="11" spans="1:12" x14ac:dyDescent="0.2">
      <c r="A11" s="2" t="s">
        <v>75</v>
      </c>
      <c r="B11" s="2">
        <v>250</v>
      </c>
      <c r="D11" s="2">
        <f>VLOOKUP(A11,'COSTOS MATERIA PRIMA'!A:D,4,FALSE)/VLOOKUP(A11,'COSTOS MATERIA PRIMA'!A:D,2,FALSE)*B11</f>
        <v>678.57142857142856</v>
      </c>
      <c r="I11" s="5"/>
      <c r="K11" s="5"/>
    </row>
    <row r="12" spans="1:12" x14ac:dyDescent="0.2">
      <c r="A12" s="2" t="s">
        <v>24</v>
      </c>
      <c r="B12" s="2">
        <v>300</v>
      </c>
      <c r="C12" s="2" t="s">
        <v>9</v>
      </c>
      <c r="D12" s="2">
        <f>VLOOKUP(A12,'COSTOS MATERIA PRIMA'!A:D,4,FALSE)/VLOOKUP(A12,'COSTOS MATERIA PRIMA'!A:D,2,FALSE)*B12</f>
        <v>255</v>
      </c>
      <c r="I12" s="5"/>
      <c r="K12" s="5"/>
    </row>
    <row r="13" spans="1:12" x14ac:dyDescent="0.2">
      <c r="A13" s="2" t="s">
        <v>191</v>
      </c>
      <c r="B13" s="2">
        <v>70</v>
      </c>
      <c r="C13" s="2" t="s">
        <v>5</v>
      </c>
      <c r="D13" s="2">
        <f>VLOOKUP(A13,'COSTOS MATERIA PRIMA'!A:D,4,FALSE)/VLOOKUP(A13,'COSTOS MATERIA PRIMA'!A:D,2,FALSE)*B13</f>
        <v>105</v>
      </c>
      <c r="H13" s="6">
        <v>45140</v>
      </c>
      <c r="I13" s="5"/>
      <c r="K13" s="5"/>
    </row>
    <row r="14" spans="1:12" x14ac:dyDescent="0.2">
      <c r="A14" s="2" t="s">
        <v>488</v>
      </c>
      <c r="D14" s="2">
        <v>200</v>
      </c>
      <c r="F14" s="2" t="s">
        <v>489</v>
      </c>
      <c r="I14" s="5"/>
      <c r="K14" s="5"/>
    </row>
    <row r="15" spans="1:12" x14ac:dyDescent="0.2">
      <c r="A15" s="2" t="s">
        <v>246</v>
      </c>
      <c r="D15" s="2">
        <v>300</v>
      </c>
      <c r="F15" s="2" t="s">
        <v>489</v>
      </c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rgb="FF000000"/>
    <outlinePr summaryBelow="0" summaryRight="0"/>
  </sheetPr>
  <dimension ref="A1:L1000"/>
  <sheetViews>
    <sheetView workbookViewId="0">
      <selection activeCell="A2" sqref="A2:B7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490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137</v>
      </c>
      <c r="B2" s="2">
        <v>65</v>
      </c>
      <c r="C2" s="2" t="s">
        <v>9</v>
      </c>
      <c r="D2" s="2">
        <f>VLOOKUP(A2,'COSTOS MATERIA PRIMA'!A:D,4,FALSE)/VLOOKUP(A2,'COSTOS MATERIA PRIMA'!A:D,2,FALSE)*B2</f>
        <v>250.25</v>
      </c>
      <c r="F2" s="2">
        <v>16</v>
      </c>
      <c r="G2" s="2">
        <f>SUM(D:D)</f>
        <v>2980.4162995594716</v>
      </c>
      <c r="H2" s="2">
        <f>G2/F2</f>
        <v>186.27601872246697</v>
      </c>
      <c r="I2" s="5">
        <v>0.1</v>
      </c>
      <c r="J2" s="2">
        <f>H2*(1+I2)</f>
        <v>204.90362059471369</v>
      </c>
      <c r="K2" s="5">
        <v>0.6</v>
      </c>
      <c r="L2" s="2">
        <f>J2*(K2+1)</f>
        <v>327.84579295154191</v>
      </c>
    </row>
    <row r="3" spans="1:12" x14ac:dyDescent="0.2">
      <c r="A3" s="2" t="s">
        <v>24</v>
      </c>
      <c r="B3" s="2">
        <v>55</v>
      </c>
      <c r="C3" s="2" t="s">
        <v>9</v>
      </c>
      <c r="D3" s="2">
        <f>VLOOKUP(A3,'COSTOS MATERIA PRIMA'!A:D,4,FALSE)/VLOOKUP(A3,'COSTOS MATERIA PRIMA'!A:D,2,FALSE)*B3</f>
        <v>46.75</v>
      </c>
      <c r="I3" s="5"/>
      <c r="K3" s="5"/>
    </row>
    <row r="4" spans="1:12" x14ac:dyDescent="0.2">
      <c r="A4" s="2" t="s">
        <v>153</v>
      </c>
      <c r="B4" s="2">
        <v>100</v>
      </c>
      <c r="C4" s="2" t="s">
        <v>9</v>
      </c>
      <c r="D4" s="2">
        <f>VLOOKUP(A4,'COSTOS MATERIA PRIMA'!A:D,4,FALSE)/VLOOKUP(A4,'COSTOS MATERIA PRIMA'!A:D,2,FALSE)*B4</f>
        <v>1000</v>
      </c>
      <c r="F4" s="2" t="s">
        <v>491</v>
      </c>
      <c r="I4" s="5"/>
      <c r="J4" s="2">
        <v>330</v>
      </c>
      <c r="K4" s="5"/>
    </row>
    <row r="5" spans="1:12" x14ac:dyDescent="0.2">
      <c r="A5" s="2" t="s">
        <v>114</v>
      </c>
      <c r="B5" s="2">
        <v>100</v>
      </c>
      <c r="C5" s="2" t="s">
        <v>9</v>
      </c>
      <c r="D5" s="2">
        <f>VLOOKUP(A5,'COSTOS MATERIA PRIMA'!A:D,4,FALSE)/VLOOKUP(A5,'COSTOS MATERIA PRIMA'!A:D,2,FALSE)*B5</f>
        <v>40</v>
      </c>
      <c r="I5" s="5"/>
      <c r="K5" s="5"/>
    </row>
    <row r="6" spans="1:12" x14ac:dyDescent="0.2">
      <c r="A6" s="2" t="s">
        <v>148</v>
      </c>
      <c r="B6" s="2">
        <v>105</v>
      </c>
      <c r="C6" s="2" t="s">
        <v>9</v>
      </c>
      <c r="D6" s="2">
        <f>VLOOKUP(A6,'COSTOS MATERIA PRIMA'!A:D,4,FALSE)/VLOOKUP(A6,'COSTOS MATERIA PRIMA'!A:D,2,FALSE)*B6</f>
        <v>346.91629955947138</v>
      </c>
      <c r="G6" s="6">
        <v>45201</v>
      </c>
      <c r="I6" s="5"/>
      <c r="K6" s="5"/>
    </row>
    <row r="7" spans="1:12" x14ac:dyDescent="0.2">
      <c r="A7" s="2" t="s">
        <v>18</v>
      </c>
      <c r="B7" s="2">
        <v>315</v>
      </c>
      <c r="C7" s="2" t="s">
        <v>46</v>
      </c>
      <c r="D7" s="2">
        <f>VLOOKUP(A7,'COSTOS MATERIA PRIMA'!A:D,4,FALSE)/VLOOKUP(A7,'COSTOS MATERIA PRIMA'!A:D,2,FALSE)*B7</f>
        <v>976.5</v>
      </c>
      <c r="I7" s="5"/>
      <c r="K7" s="5"/>
    </row>
    <row r="8" spans="1:12" x14ac:dyDescent="0.2">
      <c r="A8" s="2" t="s">
        <v>254</v>
      </c>
      <c r="B8" s="2" t="s">
        <v>492</v>
      </c>
      <c r="D8" s="2">
        <v>320</v>
      </c>
      <c r="F8" s="2" t="s">
        <v>248</v>
      </c>
      <c r="I8" s="5"/>
      <c r="K8" s="5"/>
    </row>
    <row r="9" spans="1:12" x14ac:dyDescent="0.2">
      <c r="I9" s="5"/>
      <c r="K9" s="5"/>
    </row>
    <row r="10" spans="1:12" x14ac:dyDescent="0.2">
      <c r="I10" s="5"/>
      <c r="K10" s="5"/>
    </row>
    <row r="11" spans="1:12" x14ac:dyDescent="0.2">
      <c r="I11" s="5"/>
      <c r="K11" s="5"/>
    </row>
    <row r="12" spans="1:12" x14ac:dyDescent="0.2"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rgb="FF000000"/>
    <outlinePr summaryBelow="0" summaryRight="0"/>
  </sheetPr>
  <dimension ref="A1:L1000"/>
  <sheetViews>
    <sheetView workbookViewId="0">
      <selection activeCell="A2" sqref="A2:B13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137</v>
      </c>
      <c r="B2" s="2">
        <v>110</v>
      </c>
      <c r="C2" s="2" t="s">
        <v>9</v>
      </c>
      <c r="D2" s="2">
        <f>VLOOKUP(A2,'COSTOS MATERIA PRIMA'!A:D,4,FALSE)/VLOOKUP(A2,'COSTOS MATERIA PRIMA'!A:D,2,FALSE)*B2</f>
        <v>423.5</v>
      </c>
      <c r="F2" s="2">
        <v>29</v>
      </c>
      <c r="G2" s="2">
        <f>SUM(D:D)</f>
        <v>3379.4466666666667</v>
      </c>
      <c r="H2" s="2">
        <f>G2/F2</f>
        <v>116.53264367816092</v>
      </c>
      <c r="I2" s="5">
        <v>0.2</v>
      </c>
      <c r="J2" s="2">
        <f>H2*(1+I2)</f>
        <v>139.83917241379311</v>
      </c>
      <c r="K2" s="5">
        <v>0.6</v>
      </c>
      <c r="L2" s="2">
        <f>J2*(K2+1)</f>
        <v>223.74267586206898</v>
      </c>
    </row>
    <row r="3" spans="1:12" x14ac:dyDescent="0.2">
      <c r="A3" s="2" t="s">
        <v>24</v>
      </c>
      <c r="B3" s="2">
        <v>100</v>
      </c>
      <c r="C3" s="2" t="s">
        <v>9</v>
      </c>
      <c r="D3" s="2">
        <f>VLOOKUP(A3,'COSTOS MATERIA PRIMA'!A:D,4,FALSE)/VLOOKUP(A3,'COSTOS MATERIA PRIMA'!A:D,2,FALSE)*B3</f>
        <v>85</v>
      </c>
      <c r="I3" s="2" t="s">
        <v>428</v>
      </c>
      <c r="K3" s="5"/>
    </row>
    <row r="4" spans="1:12" x14ac:dyDescent="0.2">
      <c r="A4" s="2" t="s">
        <v>149</v>
      </c>
      <c r="B4" s="2">
        <v>20</v>
      </c>
      <c r="C4" s="2" t="s">
        <v>9</v>
      </c>
      <c r="D4" s="2">
        <f>VLOOKUP(A4,'COSTOS MATERIA PRIMA'!A:D,4,FALSE)/VLOOKUP(A4,'COSTOS MATERIA PRIMA'!A:D,2,FALSE)*B4</f>
        <v>44.88</v>
      </c>
      <c r="I4" s="5"/>
      <c r="J4" s="2">
        <v>240</v>
      </c>
      <c r="K4" s="5"/>
    </row>
    <row r="5" spans="1:12" x14ac:dyDescent="0.2">
      <c r="A5" s="2" t="s">
        <v>98</v>
      </c>
      <c r="B5" s="2">
        <v>5</v>
      </c>
      <c r="C5" s="2" t="s">
        <v>9</v>
      </c>
      <c r="D5" s="2">
        <f>VLOOKUP(A5,'COSTOS MATERIA PRIMA'!A:D,4,FALSE)/VLOOKUP(A5,'COSTOS MATERIA PRIMA'!A:D,2,FALSE)*B5</f>
        <v>6.6000000000000005</v>
      </c>
      <c r="F5" s="2" t="s">
        <v>491</v>
      </c>
      <c r="I5" s="5"/>
      <c r="J5" s="2" t="s">
        <v>493</v>
      </c>
      <c r="K5" s="2">
        <v>300</v>
      </c>
    </row>
    <row r="6" spans="1:12" x14ac:dyDescent="0.2">
      <c r="A6" s="2" t="s">
        <v>119</v>
      </c>
      <c r="B6" s="2">
        <v>1</v>
      </c>
      <c r="C6" s="2" t="s">
        <v>9</v>
      </c>
      <c r="D6" s="2">
        <f>VLOOKUP(A6,'COSTOS MATERIA PRIMA'!A:D,4,FALSE)/VLOOKUP(A6,'COSTOS MATERIA PRIMA'!A:D,2,FALSE)*B6</f>
        <v>85</v>
      </c>
      <c r="I6" s="5"/>
      <c r="K6" s="5"/>
    </row>
    <row r="7" spans="1:12" x14ac:dyDescent="0.2">
      <c r="A7" s="2" t="s">
        <v>114</v>
      </c>
      <c r="B7" s="2">
        <v>200</v>
      </c>
      <c r="C7" s="2" t="s">
        <v>46</v>
      </c>
      <c r="D7" s="2">
        <f>VLOOKUP(A7,'COSTOS MATERIA PRIMA'!A:D,4,FALSE)/VLOOKUP(A7,'COSTOS MATERIA PRIMA'!A:D,2,FALSE)*B7</f>
        <v>80</v>
      </c>
      <c r="I7" s="5"/>
      <c r="K7" s="5"/>
    </row>
    <row r="8" spans="1:12" x14ac:dyDescent="0.2">
      <c r="A8" s="2" t="s">
        <v>131</v>
      </c>
      <c r="B8" s="2">
        <v>50</v>
      </c>
      <c r="C8" s="2" t="s">
        <v>9</v>
      </c>
      <c r="D8" s="2">
        <f>VLOOKUP(A8,'COSTOS MATERIA PRIMA'!A:D,4,FALSE)/VLOOKUP(A8,'COSTOS MATERIA PRIMA'!A:D,2,FALSE)*B8</f>
        <v>55.000000000000007</v>
      </c>
      <c r="I8" s="5"/>
      <c r="K8" s="5"/>
    </row>
    <row r="9" spans="1:12" x14ac:dyDescent="0.2">
      <c r="A9" s="2" t="s">
        <v>53</v>
      </c>
      <c r="B9" s="2">
        <v>8</v>
      </c>
      <c r="C9" s="2" t="s">
        <v>9</v>
      </c>
      <c r="D9" s="2">
        <f>VLOOKUP(A9,'COSTOS MATERIA PRIMA'!A:D,4,FALSE)/VLOOKUP(A9,'COSTOS MATERIA PRIMA'!A:D,2,FALSE)*B9</f>
        <v>66.666666666666671</v>
      </c>
      <c r="I9" s="5"/>
      <c r="K9" s="5"/>
    </row>
    <row r="10" spans="1:12" x14ac:dyDescent="0.2">
      <c r="A10" s="2" t="s">
        <v>178</v>
      </c>
      <c r="B10" s="2">
        <v>3</v>
      </c>
      <c r="C10" s="2" t="s">
        <v>9</v>
      </c>
      <c r="D10" s="2">
        <f>VLOOKUP(A10,'COSTOS MATERIA PRIMA'!A:D,4,FALSE)/VLOOKUP(A10,'COSTOS MATERIA PRIMA'!A:D,2,FALSE)*B10</f>
        <v>12</v>
      </c>
      <c r="I10" s="5"/>
      <c r="K10" s="5"/>
    </row>
    <row r="11" spans="1:12" x14ac:dyDescent="0.2">
      <c r="A11" s="2" t="s">
        <v>128</v>
      </c>
      <c r="B11" s="2">
        <v>100</v>
      </c>
      <c r="C11" s="2" t="s">
        <v>9</v>
      </c>
      <c r="D11" s="2">
        <f>VLOOKUP(A11,'COSTOS MATERIA PRIMA'!A:D,4,FALSE)/VLOOKUP(A11,'COSTOS MATERIA PRIMA'!A:D,2,FALSE)*B11</f>
        <v>50</v>
      </c>
      <c r="G11" s="6">
        <v>45201</v>
      </c>
      <c r="I11" s="5"/>
      <c r="K11" s="5"/>
    </row>
    <row r="12" spans="1:12" x14ac:dyDescent="0.2">
      <c r="A12" s="2" t="s">
        <v>94</v>
      </c>
      <c r="B12" s="2">
        <v>319</v>
      </c>
      <c r="C12" s="2" t="s">
        <v>494</v>
      </c>
      <c r="D12" s="2">
        <f>VLOOKUP(A12,'COSTOS MATERIA PRIMA'!A:D,4,FALSE)/VLOOKUP(A12,'COSTOS MATERIA PRIMA'!A:D,2,FALSE)*B12</f>
        <v>542.29999999999995</v>
      </c>
      <c r="I12" s="5"/>
      <c r="K12" s="5"/>
    </row>
    <row r="13" spans="1:12" x14ac:dyDescent="0.2">
      <c r="A13" s="2" t="s">
        <v>18</v>
      </c>
      <c r="B13" s="2">
        <v>435</v>
      </c>
      <c r="C13" s="2" t="s">
        <v>495</v>
      </c>
      <c r="D13" s="2">
        <f>VLOOKUP(A13,'COSTOS MATERIA PRIMA'!A:D,4,FALSE)/VLOOKUP(A13,'COSTOS MATERIA PRIMA'!A:D,2,FALSE)*B13</f>
        <v>1348.5</v>
      </c>
      <c r="I13" s="5"/>
      <c r="K13" s="5"/>
    </row>
    <row r="14" spans="1:12" x14ac:dyDescent="0.2">
      <c r="A14" s="2" t="s">
        <v>254</v>
      </c>
      <c r="B14" s="2" t="s">
        <v>496</v>
      </c>
      <c r="D14" s="2">
        <v>580</v>
      </c>
      <c r="F14" s="2" t="s">
        <v>253</v>
      </c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rgb="FF000000"/>
    <outlinePr summaryBelow="0" summaryRight="0"/>
  </sheetPr>
  <dimension ref="A1:L1000"/>
  <sheetViews>
    <sheetView workbookViewId="0">
      <selection activeCell="A2" sqref="A2:B4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208</v>
      </c>
      <c r="B2" s="2">
        <v>1</v>
      </c>
      <c r="C2" s="2" t="s">
        <v>2</v>
      </c>
      <c r="D2" s="2">
        <f>VLOOKUP(A2,'COSTOS MATERIA PRIMA'!A:D,4,FALSE)/VLOOKUP(A2,'COSTOS MATERIA PRIMA'!A:D,2,FALSE)*B2</f>
        <v>1388.9700000000003</v>
      </c>
      <c r="F2" s="2">
        <v>23</v>
      </c>
      <c r="G2" s="2">
        <f>SUM(D:D)</f>
        <v>2682.9700000000003</v>
      </c>
      <c r="H2" s="2">
        <f>G2/F2</f>
        <v>116.65086956521741</v>
      </c>
      <c r="I2" s="5">
        <v>0.1</v>
      </c>
      <c r="J2" s="2">
        <f>H2*(1+I2)</f>
        <v>128.31595652173917</v>
      </c>
      <c r="K2" s="5">
        <v>0.6</v>
      </c>
      <c r="L2" s="2">
        <f>J2*(K2+1)</f>
        <v>205.30553043478267</v>
      </c>
    </row>
    <row r="3" spans="1:12" x14ac:dyDescent="0.2">
      <c r="A3" s="2" t="s">
        <v>94</v>
      </c>
      <c r="B3" s="2">
        <v>400</v>
      </c>
      <c r="C3" s="2" t="s">
        <v>497</v>
      </c>
      <c r="D3" s="2">
        <f>VLOOKUP(A3,'COSTOS MATERIA PRIMA'!A:D,4,FALSE)/VLOOKUP(A3,'COSTOS MATERIA PRIMA'!A:D,2,FALSE)*B3</f>
        <v>680</v>
      </c>
      <c r="K3" s="5"/>
    </row>
    <row r="4" spans="1:12" x14ac:dyDescent="0.2">
      <c r="A4" s="2" t="s">
        <v>25</v>
      </c>
      <c r="B4" s="2">
        <v>70</v>
      </c>
      <c r="C4" s="2" t="s">
        <v>9</v>
      </c>
      <c r="D4" s="2">
        <f>VLOOKUP(A4,'COSTOS MATERIA PRIMA'!A:D,4,FALSE)/VLOOKUP(A4,'COSTOS MATERIA PRIMA'!A:D,2,FALSE)*B4</f>
        <v>154</v>
      </c>
      <c r="F4" s="2" t="s">
        <v>498</v>
      </c>
      <c r="I4" s="5"/>
      <c r="J4" s="2">
        <v>210</v>
      </c>
      <c r="K4" s="5"/>
    </row>
    <row r="5" spans="1:12" x14ac:dyDescent="0.2">
      <c r="A5" s="2" t="s">
        <v>254</v>
      </c>
      <c r="B5" s="2" t="s">
        <v>499</v>
      </c>
      <c r="D5" s="2">
        <v>460</v>
      </c>
      <c r="I5" s="5"/>
    </row>
    <row r="6" spans="1:12" x14ac:dyDescent="0.2">
      <c r="F6" s="2" t="s">
        <v>500</v>
      </c>
      <c r="G6" s="2" t="s">
        <v>501</v>
      </c>
      <c r="H6" s="2" t="s">
        <v>502</v>
      </c>
      <c r="I6" s="5"/>
      <c r="K6" s="5"/>
    </row>
    <row r="7" spans="1:12" x14ac:dyDescent="0.2">
      <c r="I7" s="5"/>
      <c r="K7" s="5"/>
    </row>
    <row r="8" spans="1:12" x14ac:dyDescent="0.2">
      <c r="I8" s="5"/>
      <c r="K8" s="5"/>
    </row>
    <row r="9" spans="1:12" x14ac:dyDescent="0.2">
      <c r="I9" s="5"/>
      <c r="K9" s="5"/>
    </row>
    <row r="10" spans="1:12" x14ac:dyDescent="0.2">
      <c r="I10" s="5"/>
      <c r="K10" s="5"/>
    </row>
    <row r="11" spans="1:12" x14ac:dyDescent="0.2">
      <c r="G11" s="6">
        <v>45201</v>
      </c>
      <c r="I11" s="5"/>
      <c r="K11" s="5"/>
    </row>
    <row r="12" spans="1:12" x14ac:dyDescent="0.2"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outlinePr summaryBelow="0" summaryRight="0"/>
  </sheetPr>
  <dimension ref="A1:L1000"/>
  <sheetViews>
    <sheetView workbookViewId="0">
      <selection activeCell="A2" sqref="A2:B4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24</v>
      </c>
      <c r="B2" s="2">
        <v>90</v>
      </c>
      <c r="C2" s="2" t="s">
        <v>9</v>
      </c>
      <c r="D2" s="2">
        <f>VLOOKUP(A2,'COSTOS MATERIA PRIMA'!A:D,4,FALSE)/VLOOKUP(A2,'COSTOS MATERIA PRIMA'!A:D,2,FALSE)*B2</f>
        <v>76.5</v>
      </c>
      <c r="F2" s="2">
        <v>1</v>
      </c>
      <c r="G2" s="2">
        <f>SUM(D:D)</f>
        <v>471</v>
      </c>
      <c r="H2" s="2">
        <f>G2/F2</f>
        <v>471</v>
      </c>
      <c r="I2" s="5">
        <v>0.1</v>
      </c>
      <c r="J2" s="2">
        <f>H2*(1+I2)</f>
        <v>518.1</v>
      </c>
      <c r="K2" s="5"/>
      <c r="L2" s="2">
        <f>J2*(K2+1)</f>
        <v>518.1</v>
      </c>
    </row>
    <row r="3" spans="1:12" x14ac:dyDescent="0.2">
      <c r="A3" s="2" t="s">
        <v>137</v>
      </c>
      <c r="B3" s="2">
        <v>90</v>
      </c>
      <c r="C3" s="2" t="s">
        <v>9</v>
      </c>
      <c r="D3" s="2">
        <f>VLOOKUP(A3,'COSTOS MATERIA PRIMA'!A:D,4,FALSE)/VLOOKUP(A3,'COSTOS MATERIA PRIMA'!A:D,2,FALSE)*B3</f>
        <v>346.5</v>
      </c>
      <c r="I3" s="5"/>
      <c r="K3" s="5"/>
    </row>
    <row r="4" spans="1:12" x14ac:dyDescent="0.2">
      <c r="A4" s="2" t="s">
        <v>114</v>
      </c>
      <c r="B4" s="2">
        <v>120</v>
      </c>
      <c r="C4" s="2" t="s">
        <v>9</v>
      </c>
      <c r="D4" s="2">
        <f>VLOOKUP(A4,'COSTOS MATERIA PRIMA'!A:D,4,FALSE)/VLOOKUP(A4,'COSTOS MATERIA PRIMA'!A:D,2,FALSE)*B4</f>
        <v>48</v>
      </c>
      <c r="I4" s="5"/>
      <c r="K4" s="5"/>
    </row>
    <row r="5" spans="1:12" x14ac:dyDescent="0.2">
      <c r="F5" s="2" t="s">
        <v>503</v>
      </c>
      <c r="G5" s="2" t="s">
        <v>504</v>
      </c>
      <c r="I5" s="5"/>
      <c r="K5" s="5"/>
    </row>
    <row r="6" spans="1:12" x14ac:dyDescent="0.2">
      <c r="G6" s="2" t="s">
        <v>505</v>
      </c>
      <c r="I6" s="5"/>
      <c r="K6" s="5"/>
    </row>
    <row r="7" spans="1:12" x14ac:dyDescent="0.2">
      <c r="G7" s="2" t="s">
        <v>506</v>
      </c>
      <c r="I7" s="5"/>
      <c r="K7" s="5"/>
    </row>
    <row r="8" spans="1:12" x14ac:dyDescent="0.2">
      <c r="I8" s="5"/>
      <c r="K8" s="5"/>
    </row>
    <row r="9" spans="1:12" x14ac:dyDescent="0.2">
      <c r="I9" s="5"/>
      <c r="K9" s="5"/>
    </row>
    <row r="10" spans="1:12" x14ac:dyDescent="0.2">
      <c r="I10" s="5"/>
      <c r="K10" s="5"/>
    </row>
    <row r="11" spans="1:12" x14ac:dyDescent="0.2">
      <c r="I11" s="5"/>
      <c r="K11" s="5"/>
    </row>
    <row r="12" spans="1:12" x14ac:dyDescent="0.2"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outlinePr summaryBelow="0" summaryRight="0"/>
  </sheetPr>
  <dimension ref="A1:L1000"/>
  <sheetViews>
    <sheetView workbookViewId="0">
      <selection activeCell="A2" sqref="A2:B4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138</v>
      </c>
      <c r="B2" s="2">
        <v>500</v>
      </c>
      <c r="C2" s="2" t="s">
        <v>9</v>
      </c>
      <c r="D2" s="2">
        <f>VLOOKUP(A2,'COSTOS MATERIA PRIMA'!A:D,4,FALSE)/VLOOKUP(A2,'COSTOS MATERIA PRIMA'!A:D,2,FALSE)*B2</f>
        <v>500</v>
      </c>
      <c r="F2" s="2">
        <v>1</v>
      </c>
      <c r="G2" s="2">
        <f>SUM(D:D)</f>
        <v>617.5</v>
      </c>
      <c r="H2" s="2">
        <f>G2/F2</f>
        <v>617.5</v>
      </c>
      <c r="I2" s="5">
        <v>0.1</v>
      </c>
      <c r="J2" s="2">
        <f>H2*(1+I2)</f>
        <v>679.25</v>
      </c>
      <c r="K2" s="5"/>
      <c r="L2" s="2">
        <f>J2*(K2+1)</f>
        <v>679.25</v>
      </c>
    </row>
    <row r="3" spans="1:12" x14ac:dyDescent="0.2">
      <c r="A3" s="2" t="s">
        <v>137</v>
      </c>
      <c r="B3" s="2">
        <v>25</v>
      </c>
      <c r="C3" s="2" t="s">
        <v>9</v>
      </c>
      <c r="D3" s="2">
        <f>VLOOKUP(A3,'COSTOS MATERIA PRIMA'!A:D,4,FALSE)/VLOOKUP(A3,'COSTOS MATERIA PRIMA'!A:D,2,FALSE)*B3</f>
        <v>96.25</v>
      </c>
      <c r="I3" s="5"/>
      <c r="K3" s="5"/>
    </row>
    <row r="4" spans="1:12" x14ac:dyDescent="0.2">
      <c r="A4" s="2" t="s">
        <v>24</v>
      </c>
      <c r="B4" s="2">
        <v>25</v>
      </c>
      <c r="C4" s="2" t="s">
        <v>9</v>
      </c>
      <c r="D4" s="2">
        <f>VLOOKUP(A4,'COSTOS MATERIA PRIMA'!A:D,4,FALSE)/VLOOKUP(A4,'COSTOS MATERIA PRIMA'!A:D,2,FALSE)*B4</f>
        <v>21.25</v>
      </c>
      <c r="I4" s="5"/>
      <c r="K4" s="5"/>
    </row>
    <row r="5" spans="1:12" x14ac:dyDescent="0.2">
      <c r="I5" s="5"/>
      <c r="K5" s="5"/>
    </row>
    <row r="6" spans="1:12" x14ac:dyDescent="0.2">
      <c r="F6" s="2" t="s">
        <v>507</v>
      </c>
      <c r="I6" s="5"/>
      <c r="K6" s="5"/>
    </row>
    <row r="7" spans="1:12" x14ac:dyDescent="0.2">
      <c r="F7" s="2" t="s">
        <v>508</v>
      </c>
      <c r="I7" s="5"/>
      <c r="K7" s="5"/>
    </row>
    <row r="8" spans="1:12" x14ac:dyDescent="0.2">
      <c r="F8" s="2" t="s">
        <v>509</v>
      </c>
      <c r="I8" s="5"/>
      <c r="K8" s="5"/>
    </row>
    <row r="9" spans="1:12" x14ac:dyDescent="0.2">
      <c r="I9" s="5"/>
      <c r="K9" s="5"/>
    </row>
    <row r="10" spans="1:12" x14ac:dyDescent="0.2">
      <c r="I10" s="5"/>
      <c r="K10" s="5"/>
    </row>
    <row r="11" spans="1:12" x14ac:dyDescent="0.2">
      <c r="I11" s="5"/>
      <c r="K11" s="5"/>
    </row>
    <row r="12" spans="1:12" x14ac:dyDescent="0.2"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rgb="FF000000"/>
    <outlinePr summaryBelow="0" summaryRight="0"/>
  </sheetPr>
  <dimension ref="A1:L1000"/>
  <sheetViews>
    <sheetView workbookViewId="0">
      <selection activeCell="A2" sqref="A2:B8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114</v>
      </c>
      <c r="B2" s="2">
        <v>165</v>
      </c>
      <c r="C2" s="2" t="s">
        <v>9</v>
      </c>
      <c r="D2" s="2">
        <f>VLOOKUP(A2,'COSTOS MATERIA PRIMA'!A:D,4,FALSE)/VLOOKUP(A2,'COSTOS MATERIA PRIMA'!A:D,2,FALSE)*B2</f>
        <v>66</v>
      </c>
      <c r="F2" s="2">
        <v>14</v>
      </c>
      <c r="G2" s="2">
        <f>SUM(D:D)</f>
        <v>1291.3973568281938</v>
      </c>
      <c r="H2" s="2">
        <f>G2/F2</f>
        <v>92.242668344870978</v>
      </c>
      <c r="I2" s="5">
        <v>0.1</v>
      </c>
      <c r="J2" s="2">
        <f>H2*(1+I2)</f>
        <v>101.46693517935809</v>
      </c>
      <c r="K2" s="5">
        <v>0.6</v>
      </c>
      <c r="L2" s="2">
        <f>J2*(K2+1)</f>
        <v>162.34709628697294</v>
      </c>
    </row>
    <row r="3" spans="1:12" x14ac:dyDescent="0.2">
      <c r="A3" s="2" t="s">
        <v>137</v>
      </c>
      <c r="B3" s="2">
        <v>100</v>
      </c>
      <c r="C3" s="2" t="s">
        <v>9</v>
      </c>
      <c r="D3" s="2">
        <f>VLOOKUP(A3,'COSTOS MATERIA PRIMA'!A:D,4,FALSE)/VLOOKUP(A3,'COSTOS MATERIA PRIMA'!A:D,2,FALSE)*B3</f>
        <v>385</v>
      </c>
      <c r="I3" s="5"/>
      <c r="K3" s="5"/>
    </row>
    <row r="4" spans="1:12" x14ac:dyDescent="0.2">
      <c r="A4" s="2" t="s">
        <v>119</v>
      </c>
      <c r="B4" s="2">
        <v>1</v>
      </c>
      <c r="C4" s="2" t="s">
        <v>9</v>
      </c>
      <c r="D4" s="2">
        <f>VLOOKUP(A4,'COSTOS MATERIA PRIMA'!A:D,4,FALSE)/VLOOKUP(A4,'COSTOS MATERIA PRIMA'!A:D,2,FALSE)*B4</f>
        <v>85</v>
      </c>
      <c r="I4" s="5"/>
      <c r="K4" s="5"/>
    </row>
    <row r="5" spans="1:12" x14ac:dyDescent="0.2">
      <c r="A5" s="2" t="s">
        <v>98</v>
      </c>
      <c r="B5" s="2">
        <v>5</v>
      </c>
      <c r="C5" s="2" t="s">
        <v>9</v>
      </c>
      <c r="D5" s="2">
        <f>VLOOKUP(A5,'COSTOS MATERIA PRIMA'!A:D,4,FALSE)/VLOOKUP(A5,'COSTOS MATERIA PRIMA'!A:D,2,FALSE)*B5</f>
        <v>6.6000000000000005</v>
      </c>
      <c r="I5" s="5"/>
      <c r="J5" s="2">
        <v>170</v>
      </c>
      <c r="K5" s="5"/>
    </row>
    <row r="6" spans="1:12" x14ac:dyDescent="0.2">
      <c r="A6" s="2" t="s">
        <v>25</v>
      </c>
      <c r="B6" s="2">
        <v>100</v>
      </c>
      <c r="C6" s="2" t="s">
        <v>9</v>
      </c>
      <c r="D6" s="2">
        <f>VLOOKUP(A6,'COSTOS MATERIA PRIMA'!A:D,4,FALSE)/VLOOKUP(A6,'COSTOS MATERIA PRIMA'!A:D,2,FALSE)*B6</f>
        <v>220.00000000000003</v>
      </c>
      <c r="I6" s="5"/>
      <c r="K6" s="5"/>
    </row>
    <row r="7" spans="1:12" x14ac:dyDescent="0.2">
      <c r="A7" s="2" t="s">
        <v>192</v>
      </c>
      <c r="B7" s="2">
        <v>2</v>
      </c>
      <c r="C7" s="2" t="s">
        <v>9</v>
      </c>
      <c r="D7" s="2">
        <f>VLOOKUP(A7,'COSTOS MATERIA PRIMA'!A:D,4,FALSE)/VLOOKUP(A7,'COSTOS MATERIA PRIMA'!A:D,2,FALSE)*B7</f>
        <v>1</v>
      </c>
      <c r="H7" s="10">
        <v>45201</v>
      </c>
      <c r="I7" s="5"/>
      <c r="K7" s="5"/>
    </row>
    <row r="8" spans="1:12" x14ac:dyDescent="0.2">
      <c r="A8" s="2" t="s">
        <v>148</v>
      </c>
      <c r="B8" s="2">
        <v>75</v>
      </c>
      <c r="C8" s="2" t="s">
        <v>9</v>
      </c>
      <c r="D8" s="2">
        <f>VLOOKUP(A8,'COSTOS MATERIA PRIMA'!A:D,4,FALSE)/VLOOKUP(A8,'COSTOS MATERIA PRIMA'!A:D,2,FALSE)*B8</f>
        <v>247.79735682819381</v>
      </c>
      <c r="I8" s="5"/>
      <c r="K8" s="5"/>
    </row>
    <row r="9" spans="1:12" x14ac:dyDescent="0.2">
      <c r="A9" s="2" t="s">
        <v>254</v>
      </c>
      <c r="B9" s="2" t="s">
        <v>478</v>
      </c>
      <c r="D9" s="2">
        <v>280</v>
      </c>
      <c r="F9" s="2" t="s">
        <v>248</v>
      </c>
      <c r="I9" s="5"/>
      <c r="K9" s="5"/>
    </row>
    <row r="10" spans="1:12" x14ac:dyDescent="0.2">
      <c r="I10" s="5"/>
      <c r="K10" s="5"/>
    </row>
    <row r="11" spans="1:12" x14ac:dyDescent="0.2">
      <c r="I11" s="5"/>
      <c r="K11" s="5"/>
    </row>
    <row r="12" spans="1:12" x14ac:dyDescent="0.2"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outlinePr summaryBelow="0" summaryRight="0"/>
  </sheetPr>
  <dimension ref="A1:L1000"/>
  <sheetViews>
    <sheetView workbookViewId="0">
      <selection activeCell="A2" sqref="A2:B4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82</v>
      </c>
      <c r="B2" s="2">
        <v>1</v>
      </c>
      <c r="C2" s="2" t="s">
        <v>2</v>
      </c>
      <c r="D2" s="2">
        <f>VLOOKUP(A2,'COSTOS MATERIA PRIMA'!A:D,4,FALSE)/VLOOKUP(A2,'COSTOS MATERIA PRIMA'!A:D,2,FALSE)*B2</f>
        <v>20</v>
      </c>
      <c r="F2" s="2">
        <v>1</v>
      </c>
      <c r="G2" s="2">
        <f>SUM(D:D)</f>
        <v>78.2</v>
      </c>
      <c r="H2" s="2">
        <f>G2/F2</f>
        <v>78.2</v>
      </c>
      <c r="I2" s="5">
        <v>0.3</v>
      </c>
      <c r="J2" s="2">
        <f>H2*(1+I2)</f>
        <v>101.66000000000001</v>
      </c>
      <c r="K2" s="5">
        <v>0.6</v>
      </c>
      <c r="L2" s="2">
        <f>J2*(K2+1)</f>
        <v>162.65600000000003</v>
      </c>
    </row>
    <row r="3" spans="1:12" x14ac:dyDescent="0.2">
      <c r="A3" s="2" t="s">
        <v>18</v>
      </c>
      <c r="B3" s="2">
        <v>10</v>
      </c>
      <c r="C3" s="2" t="s">
        <v>9</v>
      </c>
      <c r="D3" s="2">
        <f>VLOOKUP(A3,'COSTOS MATERIA PRIMA'!A:D,4,FALSE)/VLOOKUP(A3,'COSTOS MATERIA PRIMA'!A:D,2,FALSE)*B3</f>
        <v>31</v>
      </c>
      <c r="I3" s="5"/>
      <c r="K3" s="5"/>
    </row>
    <row r="4" spans="1:12" x14ac:dyDescent="0.2">
      <c r="A4" s="2" t="s">
        <v>94</v>
      </c>
      <c r="B4" s="2">
        <v>16</v>
      </c>
      <c r="C4" s="2" t="s">
        <v>9</v>
      </c>
      <c r="D4" s="2">
        <f>VLOOKUP(A4,'COSTOS MATERIA PRIMA'!A:D,4,FALSE)/VLOOKUP(A4,'COSTOS MATERIA PRIMA'!A:D,2,FALSE)*B4</f>
        <v>27.2</v>
      </c>
      <c r="I4" s="5"/>
      <c r="K4" s="5"/>
    </row>
    <row r="5" spans="1:12" x14ac:dyDescent="0.2">
      <c r="I5" s="5"/>
      <c r="J5" s="2" t="s">
        <v>305</v>
      </c>
      <c r="K5" s="5"/>
    </row>
    <row r="6" spans="1:12" x14ac:dyDescent="0.2">
      <c r="G6" s="2" t="s">
        <v>510</v>
      </c>
      <c r="I6" s="5"/>
      <c r="K6" s="5"/>
    </row>
    <row r="7" spans="1:12" x14ac:dyDescent="0.2">
      <c r="I7" s="5"/>
      <c r="K7" s="5"/>
    </row>
    <row r="8" spans="1:12" x14ac:dyDescent="0.2">
      <c r="I8" s="5"/>
      <c r="K8" s="5"/>
    </row>
    <row r="9" spans="1:12" x14ac:dyDescent="0.2">
      <c r="I9" s="5"/>
      <c r="K9" s="5"/>
    </row>
    <row r="10" spans="1:12" x14ac:dyDescent="0.2">
      <c r="I10" s="5"/>
      <c r="K10" s="5"/>
    </row>
    <row r="11" spans="1:12" x14ac:dyDescent="0.2">
      <c r="I11" s="5"/>
      <c r="K11" s="5"/>
    </row>
    <row r="12" spans="1:12" x14ac:dyDescent="0.2"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tabColor rgb="FF000000"/>
    <outlinePr summaryBelow="0" summaryRight="0"/>
  </sheetPr>
  <dimension ref="A1:L1000"/>
  <sheetViews>
    <sheetView workbookViewId="0">
      <selection activeCell="A2" sqref="A2:B9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114</v>
      </c>
      <c r="B2" s="2">
        <v>120</v>
      </c>
      <c r="C2" s="2" t="s">
        <v>9</v>
      </c>
      <c r="D2" s="2">
        <f>VLOOKUP(A2,'COSTOS MATERIA PRIMA'!A:D,4,FALSE)/VLOOKUP(A2,'COSTOS MATERIA PRIMA'!A:D,2,FALSE)*B2</f>
        <v>48</v>
      </c>
      <c r="F2" s="2">
        <v>29</v>
      </c>
      <c r="G2" s="2">
        <f>SUM(D:D)</f>
        <v>2214.2666666666664</v>
      </c>
      <c r="H2" s="2">
        <f>G2/F2</f>
        <v>76.354022988505733</v>
      </c>
      <c r="I2" s="5">
        <v>0.1</v>
      </c>
      <c r="J2" s="2">
        <f>H2*(1+I2)</f>
        <v>83.989425287356312</v>
      </c>
      <c r="K2" s="5">
        <v>0.6</v>
      </c>
      <c r="L2" s="2">
        <f>J2*(K2+1)</f>
        <v>134.3830804597701</v>
      </c>
    </row>
    <row r="3" spans="1:12" x14ac:dyDescent="0.2">
      <c r="A3" s="2" t="s">
        <v>24</v>
      </c>
      <c r="B3" s="2">
        <v>70</v>
      </c>
      <c r="C3" s="2" t="s">
        <v>9</v>
      </c>
      <c r="D3" s="2">
        <f>VLOOKUP(A3,'COSTOS MATERIA PRIMA'!A:D,4,FALSE)/VLOOKUP(A3,'COSTOS MATERIA PRIMA'!A:D,2,FALSE)*B3</f>
        <v>59.5</v>
      </c>
      <c r="I3" s="5"/>
      <c r="K3" s="5"/>
    </row>
    <row r="4" spans="1:12" x14ac:dyDescent="0.2">
      <c r="A4" s="2" t="s">
        <v>119</v>
      </c>
      <c r="B4" s="2">
        <v>1</v>
      </c>
      <c r="C4" s="2" t="s">
        <v>9</v>
      </c>
      <c r="D4" s="2">
        <f>VLOOKUP(A4,'COSTOS MATERIA PRIMA'!A:D,4,FALSE)/VLOOKUP(A4,'COSTOS MATERIA PRIMA'!A:D,2,FALSE)*B4</f>
        <v>85</v>
      </c>
      <c r="I4" s="5"/>
      <c r="K4" s="2">
        <v>140</v>
      </c>
    </row>
    <row r="5" spans="1:12" x14ac:dyDescent="0.2">
      <c r="A5" s="2" t="s">
        <v>192</v>
      </c>
      <c r="B5" s="2">
        <v>2</v>
      </c>
      <c r="C5" s="2" t="s">
        <v>9</v>
      </c>
      <c r="D5" s="2">
        <f>VLOOKUP(A5,'COSTOS MATERIA PRIMA'!A:D,4,FALSE)/VLOOKUP(A5,'COSTOS MATERIA PRIMA'!A:D,2,FALSE)*B5</f>
        <v>1</v>
      </c>
      <c r="I5" s="5"/>
      <c r="J5" s="2" t="s">
        <v>511</v>
      </c>
      <c r="K5" s="2">
        <v>220</v>
      </c>
    </row>
    <row r="6" spans="1:12" x14ac:dyDescent="0.2">
      <c r="A6" s="2" t="s">
        <v>122</v>
      </c>
      <c r="B6" s="2">
        <v>90</v>
      </c>
      <c r="C6" s="2" t="s">
        <v>9</v>
      </c>
      <c r="D6" s="2">
        <f>VLOOKUP(A6,'COSTOS MATERIA PRIMA'!A:D,4,FALSE)/VLOOKUP(A6,'COSTOS MATERIA PRIMA'!A:D,2,FALSE)*B6</f>
        <v>31.499999999999996</v>
      </c>
      <c r="I6" s="5"/>
      <c r="J6" s="2" t="s">
        <v>512</v>
      </c>
      <c r="K6" s="5"/>
    </row>
    <row r="7" spans="1:12" x14ac:dyDescent="0.2">
      <c r="A7" s="2" t="s">
        <v>98</v>
      </c>
      <c r="B7" s="2">
        <v>5</v>
      </c>
      <c r="C7" s="2" t="s">
        <v>9</v>
      </c>
      <c r="D7" s="2">
        <f>VLOOKUP(A7,'COSTOS MATERIA PRIMA'!A:D,4,FALSE)/VLOOKUP(A7,'COSTOS MATERIA PRIMA'!A:D,2,FALSE)*B7</f>
        <v>6.6000000000000005</v>
      </c>
      <c r="I7" s="5"/>
      <c r="K7" s="5"/>
    </row>
    <row r="8" spans="1:12" x14ac:dyDescent="0.2">
      <c r="A8" s="2" t="s">
        <v>4</v>
      </c>
      <c r="B8" s="2">
        <v>40</v>
      </c>
      <c r="C8" s="2" t="s">
        <v>5</v>
      </c>
      <c r="D8" s="2">
        <f>VLOOKUP(A8,'COSTOS MATERIA PRIMA'!A:D,4,FALSE)/VLOOKUP(A8,'COSTOS MATERIA PRIMA'!A:D,2,FALSE)*B8</f>
        <v>26.666666666666664</v>
      </c>
      <c r="I8" s="5"/>
      <c r="K8" s="5"/>
    </row>
    <row r="9" spans="1:12" x14ac:dyDescent="0.2">
      <c r="A9" s="2" t="s">
        <v>18</v>
      </c>
      <c r="B9" s="2">
        <v>360</v>
      </c>
      <c r="C9" s="2" t="s">
        <v>9</v>
      </c>
      <c r="D9" s="2">
        <f>VLOOKUP(A9,'COSTOS MATERIA PRIMA'!A:D,4,FALSE)/VLOOKUP(A9,'COSTOS MATERIA PRIMA'!A:D,2,FALSE)*B9</f>
        <v>1116</v>
      </c>
      <c r="G9" s="6">
        <v>45201</v>
      </c>
      <c r="I9" s="5"/>
      <c r="K9" s="5"/>
    </row>
    <row r="10" spans="1:12" x14ac:dyDescent="0.2">
      <c r="A10" s="2" t="s">
        <v>254</v>
      </c>
      <c r="B10" s="2" t="s">
        <v>496</v>
      </c>
      <c r="D10" s="2">
        <v>580</v>
      </c>
      <c r="F10" s="2" t="s">
        <v>253</v>
      </c>
      <c r="I10" s="5"/>
      <c r="K10" s="5"/>
    </row>
    <row r="11" spans="1:12" x14ac:dyDescent="0.2">
      <c r="A11" s="2" t="s">
        <v>409</v>
      </c>
      <c r="B11" s="2" t="s">
        <v>423</v>
      </c>
      <c r="C11" s="2" t="s">
        <v>169</v>
      </c>
      <c r="D11" s="2">
        <v>260</v>
      </c>
      <c r="F11" s="2" t="s">
        <v>253</v>
      </c>
      <c r="I11" s="5"/>
      <c r="K11" s="5"/>
    </row>
    <row r="12" spans="1:12" x14ac:dyDescent="0.2"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tabColor rgb="FF000000"/>
    <outlinePr summaryBelow="0" summaryRight="0"/>
  </sheetPr>
  <dimension ref="A1:L1000"/>
  <sheetViews>
    <sheetView workbookViewId="0">
      <selection activeCell="A2" sqref="A2:B6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25</v>
      </c>
      <c r="B2" s="2">
        <v>250</v>
      </c>
      <c r="C2" s="2" t="s">
        <v>9</v>
      </c>
      <c r="D2" s="2">
        <f>VLOOKUP(A2,'COSTOS MATERIA PRIMA'!A:D,4,FALSE)/VLOOKUP(A2,'COSTOS MATERIA PRIMA'!A:D,2,FALSE)*B2</f>
        <v>550</v>
      </c>
      <c r="F2" s="2">
        <v>50</v>
      </c>
      <c r="G2" s="2">
        <f>SUM(D:D)</f>
        <v>8400</v>
      </c>
      <c r="H2" s="2">
        <f>G2/F2</f>
        <v>168</v>
      </c>
      <c r="I2" s="5">
        <v>0.1</v>
      </c>
      <c r="J2" s="2">
        <f>H2*(1+I2)</f>
        <v>184.8</v>
      </c>
      <c r="K2" s="5">
        <v>0.8</v>
      </c>
      <c r="L2" s="2">
        <f>J2*(K2+1)</f>
        <v>332.64000000000004</v>
      </c>
    </row>
    <row r="3" spans="1:12" x14ac:dyDescent="0.2">
      <c r="A3" s="2" t="s">
        <v>116</v>
      </c>
      <c r="B3" s="2">
        <v>250</v>
      </c>
      <c r="C3" s="2" t="s">
        <v>9</v>
      </c>
      <c r="D3" s="2">
        <f>VLOOKUP(A3,'COSTOS MATERIA PRIMA'!A:D,4,FALSE)/VLOOKUP(A3,'COSTOS MATERIA PRIMA'!A:D,2,FALSE)*B3</f>
        <v>3750</v>
      </c>
      <c r="I3" s="5"/>
      <c r="K3" s="5"/>
    </row>
    <row r="4" spans="1:12" x14ac:dyDescent="0.2">
      <c r="A4" s="2" t="s">
        <v>119</v>
      </c>
      <c r="B4" s="2">
        <v>6</v>
      </c>
      <c r="C4" s="2" t="s">
        <v>157</v>
      </c>
      <c r="D4" s="2">
        <f>VLOOKUP(A4,'COSTOS MATERIA PRIMA'!A:D,4,FALSE)/VLOOKUP(A4,'COSTOS MATERIA PRIMA'!A:D,2,FALSE)*B4</f>
        <v>510</v>
      </c>
      <c r="I4" s="5"/>
      <c r="J4" s="2">
        <v>350</v>
      </c>
      <c r="K4" s="5"/>
    </row>
    <row r="5" spans="1:12" x14ac:dyDescent="0.2">
      <c r="A5" s="2" t="s">
        <v>25</v>
      </c>
      <c r="B5" s="2">
        <v>250</v>
      </c>
      <c r="C5" s="2" t="s">
        <v>9</v>
      </c>
      <c r="D5" s="2">
        <f>VLOOKUP(A5,'COSTOS MATERIA PRIMA'!A:D,4,FALSE)/VLOOKUP(A5,'COSTOS MATERIA PRIMA'!A:D,2,FALSE)*B5</f>
        <v>550</v>
      </c>
      <c r="I5" s="2" t="s">
        <v>513</v>
      </c>
      <c r="J5" s="2">
        <v>450</v>
      </c>
    </row>
    <row r="6" spans="1:12" x14ac:dyDescent="0.2">
      <c r="A6" s="2" t="s">
        <v>94</v>
      </c>
      <c r="B6" s="2">
        <v>1200</v>
      </c>
      <c r="C6" s="2" t="s">
        <v>9</v>
      </c>
      <c r="D6" s="2">
        <f>VLOOKUP(A6,'COSTOS MATERIA PRIMA'!A:D,4,FALSE)/VLOOKUP(A6,'COSTOS MATERIA PRIMA'!A:D,2,FALSE)*B6</f>
        <v>2040</v>
      </c>
      <c r="G6" s="6">
        <v>45201</v>
      </c>
      <c r="I6" s="5"/>
      <c r="K6" s="5"/>
    </row>
    <row r="7" spans="1:12" x14ac:dyDescent="0.2">
      <c r="A7" s="2" t="s">
        <v>321</v>
      </c>
      <c r="B7" s="2" t="s">
        <v>514</v>
      </c>
      <c r="F7" s="2" t="s">
        <v>248</v>
      </c>
      <c r="I7" s="5"/>
      <c r="K7" s="5"/>
    </row>
    <row r="8" spans="1:12" x14ac:dyDescent="0.2">
      <c r="A8" s="2" t="s">
        <v>246</v>
      </c>
      <c r="B8" s="2" t="s">
        <v>515</v>
      </c>
      <c r="D8" s="2">
        <v>1000</v>
      </c>
      <c r="F8" s="2" t="s">
        <v>248</v>
      </c>
      <c r="I8" s="5"/>
      <c r="K8" s="5"/>
    </row>
    <row r="9" spans="1:12" x14ac:dyDescent="0.2">
      <c r="I9" s="5"/>
      <c r="K9" s="5"/>
    </row>
    <row r="10" spans="1:12" x14ac:dyDescent="0.2">
      <c r="I10" s="5"/>
      <c r="K10" s="5"/>
    </row>
    <row r="11" spans="1:12" x14ac:dyDescent="0.2">
      <c r="I11" s="5"/>
      <c r="K11" s="5"/>
    </row>
    <row r="12" spans="1:12" x14ac:dyDescent="0.2"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tabColor rgb="FF000000"/>
    <outlinePr summaryBelow="0" summaryRight="0"/>
  </sheetPr>
  <dimension ref="A1:L1000"/>
  <sheetViews>
    <sheetView workbookViewId="0">
      <selection activeCell="A2" sqref="A2:B6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114</v>
      </c>
      <c r="B2" s="2">
        <v>250</v>
      </c>
      <c r="C2" s="2" t="s">
        <v>9</v>
      </c>
      <c r="D2" s="2">
        <f>VLOOKUP(A2,'COSTOS MATERIA PRIMA'!A:D,4,FALSE)/VLOOKUP(A2,'COSTOS MATERIA PRIMA'!A:D,2,FALSE)*B2</f>
        <v>100</v>
      </c>
      <c r="F2" s="2">
        <v>15</v>
      </c>
      <c r="G2" s="2">
        <f>SUM(D:D)</f>
        <v>3206</v>
      </c>
      <c r="H2" s="2">
        <f>G2/F2</f>
        <v>213.73333333333332</v>
      </c>
      <c r="I2" s="5">
        <v>0.1</v>
      </c>
      <c r="J2" s="2">
        <f>H2*(1+I2)</f>
        <v>235.10666666666668</v>
      </c>
      <c r="K2" s="5">
        <v>1</v>
      </c>
      <c r="L2" s="2">
        <f>J2*(K2+1)</f>
        <v>470.21333333333337</v>
      </c>
    </row>
    <row r="3" spans="1:12" x14ac:dyDescent="0.2">
      <c r="A3" s="2" t="s">
        <v>137</v>
      </c>
      <c r="B3" s="2">
        <v>150</v>
      </c>
      <c r="C3" s="2" t="s">
        <v>9</v>
      </c>
      <c r="D3" s="2">
        <f>VLOOKUP(A3,'COSTOS MATERIA PRIMA'!A:D,4,FALSE)/VLOOKUP(A3,'COSTOS MATERIA PRIMA'!A:D,2,FALSE)*B3</f>
        <v>577.5</v>
      </c>
      <c r="I3" s="5"/>
      <c r="K3" s="5"/>
    </row>
    <row r="4" spans="1:12" x14ac:dyDescent="0.2">
      <c r="A4" s="2" t="s">
        <v>25</v>
      </c>
      <c r="B4" s="2">
        <v>100</v>
      </c>
      <c r="C4" s="2" t="s">
        <v>9</v>
      </c>
      <c r="D4" s="2">
        <f>VLOOKUP(A4,'COSTOS MATERIA PRIMA'!A:D,4,FALSE)/VLOOKUP(A4,'COSTOS MATERIA PRIMA'!A:D,2,FALSE)*B4</f>
        <v>220.00000000000003</v>
      </c>
      <c r="I4" s="5"/>
      <c r="K4" s="5"/>
    </row>
    <row r="5" spans="1:12" x14ac:dyDescent="0.2">
      <c r="A5" s="2" t="s">
        <v>119</v>
      </c>
      <c r="B5" s="2">
        <v>1</v>
      </c>
      <c r="C5" s="2" t="s">
        <v>9</v>
      </c>
      <c r="D5" s="2">
        <f>VLOOKUP(A5,'COSTOS MATERIA PRIMA'!A:D,4,FALSE)/VLOOKUP(A5,'COSTOS MATERIA PRIMA'!A:D,2,FALSE)*B5</f>
        <v>85</v>
      </c>
      <c r="F5" s="2" t="s">
        <v>516</v>
      </c>
      <c r="I5" s="9"/>
      <c r="K5" s="5"/>
    </row>
    <row r="6" spans="1:12" x14ac:dyDescent="0.2">
      <c r="A6" s="2" t="s">
        <v>29</v>
      </c>
      <c r="B6" s="2">
        <v>510</v>
      </c>
      <c r="C6" s="2" t="s">
        <v>9</v>
      </c>
      <c r="D6" s="2">
        <f>VLOOKUP(A6,'COSTOS MATERIA PRIMA'!A:D,4,FALSE)/VLOOKUP(A6,'COSTOS MATERIA PRIMA'!A:D,2,FALSE)*B6</f>
        <v>1198.5</v>
      </c>
      <c r="F6" s="2" t="s">
        <v>517</v>
      </c>
      <c r="H6" s="9">
        <v>0.3</v>
      </c>
      <c r="I6" s="2" t="s">
        <v>518</v>
      </c>
      <c r="K6" s="5"/>
    </row>
    <row r="7" spans="1:12" x14ac:dyDescent="0.2">
      <c r="A7" s="2" t="s">
        <v>409</v>
      </c>
      <c r="B7" s="2" t="s">
        <v>519</v>
      </c>
      <c r="D7" s="2">
        <v>600</v>
      </c>
      <c r="F7" s="2" t="s">
        <v>248</v>
      </c>
      <c r="K7" s="5"/>
    </row>
    <row r="8" spans="1:12" x14ac:dyDescent="0.2">
      <c r="H8" s="2" t="s">
        <v>520</v>
      </c>
      <c r="I8" s="2">
        <v>400</v>
      </c>
      <c r="J8" s="2" t="s">
        <v>521</v>
      </c>
      <c r="K8" s="5"/>
    </row>
    <row r="9" spans="1:12" x14ac:dyDescent="0.2">
      <c r="A9" s="2" t="s">
        <v>246</v>
      </c>
      <c r="B9" s="2" t="s">
        <v>522</v>
      </c>
      <c r="D9" s="2">
        <v>425</v>
      </c>
      <c r="F9" s="2" t="s">
        <v>248</v>
      </c>
      <c r="G9" s="10"/>
      <c r="J9" s="2" t="s">
        <v>523</v>
      </c>
      <c r="K9" s="5"/>
    </row>
    <row r="10" spans="1:12" x14ac:dyDescent="0.2">
      <c r="I10" s="5"/>
      <c r="K10" s="5"/>
    </row>
    <row r="11" spans="1:12" x14ac:dyDescent="0.2">
      <c r="H11" s="7">
        <v>45201</v>
      </c>
      <c r="I11" s="5"/>
      <c r="K11" s="5"/>
    </row>
    <row r="12" spans="1:12" x14ac:dyDescent="0.2"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tabColor rgb="FFFF9900"/>
    <outlinePr summaryBelow="0" summaryRight="0"/>
  </sheetPr>
  <dimension ref="A1:L1000"/>
  <sheetViews>
    <sheetView workbookViewId="0">
      <selection activeCell="A2" sqref="A2:B6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114</v>
      </c>
      <c r="B2" s="2">
        <v>250</v>
      </c>
      <c r="C2" s="2" t="s">
        <v>9</v>
      </c>
      <c r="D2" s="2">
        <f>VLOOKUP(A2,'COSTOS MATERIA PRIMA'!A:D,4,FALSE)/VLOOKUP(A2,'COSTOS MATERIA PRIMA'!A:D,2,FALSE)*B2</f>
        <v>100</v>
      </c>
      <c r="F2" s="2">
        <v>2</v>
      </c>
      <c r="G2" s="2">
        <f>SUM(D:D)</f>
        <v>5432.5</v>
      </c>
      <c r="H2" s="2">
        <f>G2/F2</f>
        <v>2716.25</v>
      </c>
      <c r="I2" s="5">
        <v>0.1</v>
      </c>
      <c r="J2" s="2">
        <f>H2*(1+I2)</f>
        <v>2987.8750000000005</v>
      </c>
      <c r="K2" s="5">
        <v>0.6</v>
      </c>
      <c r="L2" s="2">
        <f>J2*(K2+1)</f>
        <v>4780.6000000000013</v>
      </c>
    </row>
    <row r="3" spans="1:12" x14ac:dyDescent="0.2">
      <c r="A3" s="2" t="s">
        <v>137</v>
      </c>
      <c r="B3" s="2">
        <v>150</v>
      </c>
      <c r="C3" s="2" t="s">
        <v>9</v>
      </c>
      <c r="D3" s="2">
        <f>VLOOKUP(A3,'COSTOS MATERIA PRIMA'!A:D,4,FALSE)/VLOOKUP(A3,'COSTOS MATERIA PRIMA'!A:D,2,FALSE)*B3</f>
        <v>577.5</v>
      </c>
      <c r="I3" s="5"/>
      <c r="K3" s="5"/>
    </row>
    <row r="4" spans="1:12" x14ac:dyDescent="0.2">
      <c r="A4" s="2" t="s">
        <v>25</v>
      </c>
      <c r="B4" s="2">
        <v>100</v>
      </c>
      <c r="C4" s="2" t="s">
        <v>9</v>
      </c>
      <c r="D4" s="2">
        <f>VLOOKUP(A4,'COSTOS MATERIA PRIMA'!A:D,4,FALSE)/VLOOKUP(A4,'COSTOS MATERIA PRIMA'!A:D,2,FALSE)*B4</f>
        <v>220.00000000000003</v>
      </c>
      <c r="F4" s="2" t="s">
        <v>524</v>
      </c>
      <c r="G4" s="2" t="s">
        <v>525</v>
      </c>
      <c r="H4" s="2" t="s">
        <v>526</v>
      </c>
      <c r="I4" s="5"/>
      <c r="J4" s="2">
        <v>9500</v>
      </c>
      <c r="K4" s="2" t="s">
        <v>527</v>
      </c>
    </row>
    <row r="5" spans="1:12" x14ac:dyDescent="0.2">
      <c r="A5" s="2" t="s">
        <v>119</v>
      </c>
      <c r="B5" s="2">
        <v>1</v>
      </c>
      <c r="C5" s="2" t="s">
        <v>9</v>
      </c>
      <c r="D5" s="2">
        <f>VLOOKUP(A5,'COSTOS MATERIA PRIMA'!A:D,4,FALSE)/VLOOKUP(A5,'COSTOS MATERIA PRIMA'!A:D,2,FALSE)*B5</f>
        <v>85</v>
      </c>
      <c r="G5" s="2" t="s">
        <v>528</v>
      </c>
      <c r="H5" s="2" t="s">
        <v>529</v>
      </c>
      <c r="I5" s="2" t="s">
        <v>530</v>
      </c>
      <c r="J5" s="2">
        <v>5200</v>
      </c>
      <c r="K5" s="2" t="s">
        <v>531</v>
      </c>
    </row>
    <row r="6" spans="1:12" x14ac:dyDescent="0.2">
      <c r="A6" s="2" t="s">
        <v>94</v>
      </c>
      <c r="B6" s="2">
        <v>1500</v>
      </c>
      <c r="C6" s="2" t="s">
        <v>9</v>
      </c>
      <c r="D6" s="2">
        <f>VLOOKUP(A6,'COSTOS MATERIA PRIMA'!A:D,4,FALSE)/VLOOKUP(A6,'COSTOS MATERIA PRIMA'!A:D,2,FALSE)*B6</f>
        <v>2550</v>
      </c>
      <c r="H6" s="2"/>
      <c r="K6" s="5"/>
    </row>
    <row r="7" spans="1:12" x14ac:dyDescent="0.2">
      <c r="A7" s="2" t="s">
        <v>409</v>
      </c>
      <c r="B7" s="2" t="s">
        <v>532</v>
      </c>
      <c r="D7" s="2">
        <v>1500</v>
      </c>
      <c r="F7" s="2" t="s">
        <v>248</v>
      </c>
      <c r="K7" s="5"/>
    </row>
    <row r="8" spans="1:12" x14ac:dyDescent="0.2">
      <c r="K8" s="5"/>
    </row>
    <row r="9" spans="1:12" x14ac:dyDescent="0.2">
      <c r="A9" s="2" t="s">
        <v>246</v>
      </c>
      <c r="D9" s="2">
        <v>400</v>
      </c>
      <c r="F9" s="2" t="s">
        <v>248</v>
      </c>
      <c r="G9" s="10"/>
      <c r="K9" s="5"/>
    </row>
    <row r="10" spans="1:12" x14ac:dyDescent="0.2">
      <c r="I10" s="5"/>
      <c r="K10" s="5"/>
    </row>
    <row r="11" spans="1:12" x14ac:dyDescent="0.2">
      <c r="H11" s="6">
        <v>45171</v>
      </c>
      <c r="I11" s="5"/>
      <c r="K11" s="5"/>
    </row>
    <row r="12" spans="1:12" x14ac:dyDescent="0.2"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tabColor rgb="FFFF9900"/>
    <outlinePr summaryBelow="0" summaryRight="0"/>
  </sheetPr>
  <dimension ref="A1:L1000"/>
  <sheetViews>
    <sheetView workbookViewId="0">
      <selection activeCell="A2" sqref="A2:B11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137</v>
      </c>
      <c r="B2" s="2">
        <v>100</v>
      </c>
      <c r="C2" s="2" t="s">
        <v>9</v>
      </c>
      <c r="D2" s="2">
        <f>VLOOKUP(A2,'COSTOS MATERIA PRIMA'!A:D,4,FALSE)/VLOOKUP(A2,'COSTOS MATERIA PRIMA'!A:D,2,FALSE)*B2</f>
        <v>385</v>
      </c>
      <c r="F2" s="2">
        <v>6</v>
      </c>
      <c r="G2" s="2">
        <f>SUM(D:D)</f>
        <v>5595</v>
      </c>
      <c r="H2" s="2">
        <f>G2/F2</f>
        <v>932.5</v>
      </c>
      <c r="I2" s="5">
        <v>0.1</v>
      </c>
      <c r="J2" s="2">
        <f>H2*(1+I2)</f>
        <v>1025.75</v>
      </c>
      <c r="K2" s="5">
        <v>0.6</v>
      </c>
      <c r="L2" s="2">
        <f>J2*(K2+1)</f>
        <v>1641.2</v>
      </c>
    </row>
    <row r="3" spans="1:12" x14ac:dyDescent="0.2">
      <c r="A3" s="2" t="s">
        <v>26</v>
      </c>
      <c r="B3" s="2">
        <v>100</v>
      </c>
      <c r="C3" s="2" t="s">
        <v>9</v>
      </c>
      <c r="D3" s="2">
        <f>VLOOKUP(A3,'COSTOS MATERIA PRIMA'!A:D,4,FALSE)/VLOOKUP(A3,'COSTOS MATERIA PRIMA'!A:D,2,FALSE)*B3</f>
        <v>250</v>
      </c>
      <c r="I3" s="5"/>
      <c r="K3" s="5"/>
    </row>
    <row r="4" spans="1:12" x14ac:dyDescent="0.2">
      <c r="A4" s="2" t="s">
        <v>119</v>
      </c>
      <c r="B4" s="2">
        <v>2</v>
      </c>
      <c r="C4" s="2" t="s">
        <v>9</v>
      </c>
      <c r="D4" s="2">
        <f>VLOOKUP(A4,'COSTOS MATERIA PRIMA'!A:D,4,FALSE)/VLOOKUP(A4,'COSTOS MATERIA PRIMA'!A:D,2,FALSE)*B4</f>
        <v>170</v>
      </c>
      <c r="I4" s="5"/>
      <c r="K4" s="5"/>
    </row>
    <row r="5" spans="1:12" x14ac:dyDescent="0.2">
      <c r="A5" s="2" t="s">
        <v>114</v>
      </c>
      <c r="B5" s="2">
        <v>100</v>
      </c>
      <c r="C5" s="2" t="s">
        <v>9</v>
      </c>
      <c r="D5" s="2">
        <f>VLOOKUP(A5,'COSTOS MATERIA PRIMA'!A:D,4,FALSE)/VLOOKUP(A5,'COSTOS MATERIA PRIMA'!A:D,2,FALSE)*B5</f>
        <v>40</v>
      </c>
      <c r="K5" s="5"/>
    </row>
    <row r="6" spans="1:12" x14ac:dyDescent="0.2">
      <c r="A6" s="2" t="s">
        <v>178</v>
      </c>
      <c r="B6" s="2">
        <v>15</v>
      </c>
      <c r="C6" s="2" t="s">
        <v>9</v>
      </c>
      <c r="D6" s="2">
        <f>VLOOKUP(A6,'COSTOS MATERIA PRIMA'!A:D,4,FALSE)/VLOOKUP(A6,'COSTOS MATERIA PRIMA'!A:D,2,FALSE)*B6</f>
        <v>60</v>
      </c>
      <c r="F6" s="2" t="s">
        <v>533</v>
      </c>
      <c r="G6" s="2" t="s">
        <v>534</v>
      </c>
      <c r="K6" s="5"/>
    </row>
    <row r="7" spans="1:12" x14ac:dyDescent="0.2">
      <c r="A7" s="2" t="s">
        <v>128</v>
      </c>
      <c r="B7" s="2">
        <v>200</v>
      </c>
      <c r="C7" s="2" t="s">
        <v>9</v>
      </c>
      <c r="D7" s="2">
        <f>VLOOKUP(A7,'COSTOS MATERIA PRIMA'!A:D,4,FALSE)/VLOOKUP(A7,'COSTOS MATERIA PRIMA'!A:D,2,FALSE)*B7</f>
        <v>100</v>
      </c>
      <c r="F7" s="2" t="s">
        <v>318</v>
      </c>
      <c r="G7" s="2" t="s">
        <v>535</v>
      </c>
      <c r="H7" s="2">
        <v>2950</v>
      </c>
      <c r="K7" s="5"/>
    </row>
    <row r="8" spans="1:12" x14ac:dyDescent="0.2">
      <c r="A8" s="2" t="s">
        <v>191</v>
      </c>
      <c r="B8" s="2">
        <v>20</v>
      </c>
      <c r="C8" s="2" t="s">
        <v>5</v>
      </c>
      <c r="D8" s="2">
        <f>VLOOKUP(A8,'COSTOS MATERIA PRIMA'!A:D,4,FALSE)/VLOOKUP(A8,'COSTOS MATERIA PRIMA'!A:D,2,FALSE)*B8</f>
        <v>30</v>
      </c>
      <c r="F8" s="2" t="s">
        <v>536</v>
      </c>
      <c r="G8" s="2" t="s">
        <v>537</v>
      </c>
      <c r="H8" s="2">
        <v>1650</v>
      </c>
      <c r="K8" s="5"/>
    </row>
    <row r="9" spans="1:12" x14ac:dyDescent="0.2">
      <c r="A9" s="2" t="s">
        <v>163</v>
      </c>
      <c r="B9" s="2">
        <v>100</v>
      </c>
      <c r="C9" s="2" t="s">
        <v>9</v>
      </c>
      <c r="D9" s="2">
        <f>VLOOKUP(A9,'COSTOS MATERIA PRIMA'!A:D,4,FALSE)/VLOOKUP(A9,'COSTOS MATERIA PRIMA'!A:D,2,FALSE)*B9</f>
        <v>300</v>
      </c>
      <c r="G9" s="10"/>
      <c r="K9" s="5"/>
    </row>
    <row r="10" spans="1:12" x14ac:dyDescent="0.2">
      <c r="A10" s="2" t="s">
        <v>150</v>
      </c>
      <c r="B10" s="2">
        <v>100</v>
      </c>
      <c r="C10" s="2" t="s">
        <v>9</v>
      </c>
      <c r="D10" s="2">
        <f>VLOOKUP(A10,'COSTOS MATERIA PRIMA'!A:D,4,FALSE)/VLOOKUP(A10,'COSTOS MATERIA PRIMA'!A:D,2,FALSE)*B10</f>
        <v>1050</v>
      </c>
      <c r="I10" s="5"/>
      <c r="K10" s="5"/>
    </row>
    <row r="11" spans="1:12" x14ac:dyDescent="0.2">
      <c r="A11" s="2" t="s">
        <v>57</v>
      </c>
      <c r="B11" s="2">
        <v>6</v>
      </c>
      <c r="C11" s="2" t="s">
        <v>9</v>
      </c>
      <c r="D11" s="2">
        <f>VLOOKUP(A11,'COSTOS MATERIA PRIMA'!A:D,4,FALSE)/VLOOKUP(A11,'COSTOS MATERIA PRIMA'!A:D,2,FALSE)*B11</f>
        <v>30</v>
      </c>
      <c r="H11" s="6">
        <v>45201</v>
      </c>
      <c r="I11" s="5"/>
      <c r="K11" s="5"/>
    </row>
    <row r="12" spans="1:12" x14ac:dyDescent="0.2">
      <c r="A12" s="2" t="s">
        <v>538</v>
      </c>
      <c r="B12" s="2" t="s">
        <v>539</v>
      </c>
      <c r="D12" s="2">
        <v>30</v>
      </c>
      <c r="F12" s="2" t="s">
        <v>540</v>
      </c>
      <c r="I12" s="5"/>
      <c r="K12" s="5"/>
    </row>
    <row r="13" spans="1:12" x14ac:dyDescent="0.2">
      <c r="A13" s="2" t="s">
        <v>321</v>
      </c>
      <c r="B13" s="2" t="s">
        <v>541</v>
      </c>
      <c r="D13" s="2">
        <v>1050</v>
      </c>
      <c r="F13" s="2" t="s">
        <v>248</v>
      </c>
      <c r="I13" s="5"/>
      <c r="K13" s="5"/>
    </row>
    <row r="14" spans="1:12" x14ac:dyDescent="0.2">
      <c r="A14" s="2" t="s">
        <v>246</v>
      </c>
      <c r="B14" s="2" t="s">
        <v>351</v>
      </c>
      <c r="C14" s="2">
        <v>1500</v>
      </c>
      <c r="F14" s="2" t="s">
        <v>248</v>
      </c>
      <c r="I14" s="5"/>
      <c r="K14" s="5"/>
    </row>
    <row r="15" spans="1:12" x14ac:dyDescent="0.2">
      <c r="A15" s="2" t="s">
        <v>246</v>
      </c>
      <c r="B15" s="2" t="s">
        <v>352</v>
      </c>
      <c r="C15" s="2">
        <v>2100</v>
      </c>
      <c r="D15" s="2">
        <v>2100</v>
      </c>
      <c r="F15" s="2" t="s">
        <v>248</v>
      </c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outlinePr summaryBelow="0" summaryRight="0"/>
  </sheetPr>
  <dimension ref="A1"/>
  <sheetViews>
    <sheetView workbookViewId="0"/>
  </sheetViews>
  <sheetFormatPr baseColWidth="10" defaultColWidth="12.5703125" defaultRowHeight="15.75" customHeight="1" x14ac:dyDescent="0.2"/>
  <sheetData/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tabColor rgb="FF000000"/>
    <outlinePr summaryBelow="0" summaryRight="0"/>
  </sheetPr>
  <dimension ref="A1:L1000"/>
  <sheetViews>
    <sheetView workbookViewId="0">
      <selection activeCell="A2" sqref="A2:B8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137</v>
      </c>
      <c r="B2" s="2">
        <v>100</v>
      </c>
      <c r="C2" s="2" t="s">
        <v>9</v>
      </c>
      <c r="D2" s="2">
        <f>VLOOKUP(A2,'COSTOS MATERIA PRIMA'!A:D,4,FALSE)/VLOOKUP(A2,'COSTOS MATERIA PRIMA'!A:D,2,FALSE)*B2</f>
        <v>385</v>
      </c>
      <c r="F2" s="2">
        <v>40</v>
      </c>
      <c r="G2" s="2">
        <f>SUM(D:D)</f>
        <v>7091.2</v>
      </c>
      <c r="H2" s="2">
        <f>G2/F2</f>
        <v>177.28</v>
      </c>
      <c r="I2" s="5">
        <v>0.2</v>
      </c>
      <c r="J2" s="2">
        <f>H2*(1+I2)</f>
        <v>212.73599999999999</v>
      </c>
      <c r="K2" s="5">
        <v>0.6</v>
      </c>
      <c r="L2" s="2">
        <f>J2*(K2+1)</f>
        <v>340.37760000000003</v>
      </c>
    </row>
    <row r="3" spans="1:12" x14ac:dyDescent="0.2">
      <c r="A3" s="2" t="s">
        <v>25</v>
      </c>
      <c r="B3" s="2">
        <v>100</v>
      </c>
      <c r="C3" s="2" t="s">
        <v>9</v>
      </c>
      <c r="D3" s="2">
        <f>VLOOKUP(A3,'COSTOS MATERIA PRIMA'!A:D,4,FALSE)/VLOOKUP(A3,'COSTOS MATERIA PRIMA'!A:D,2,FALSE)*B3</f>
        <v>220.00000000000003</v>
      </c>
      <c r="I3" s="2" t="s">
        <v>321</v>
      </c>
      <c r="K3" s="5"/>
    </row>
    <row r="4" spans="1:12" x14ac:dyDescent="0.2">
      <c r="A4" s="2" t="s">
        <v>119</v>
      </c>
      <c r="B4" s="2">
        <v>1</v>
      </c>
      <c r="C4" s="2" t="s">
        <v>9</v>
      </c>
      <c r="D4" s="2">
        <f>VLOOKUP(A4,'COSTOS MATERIA PRIMA'!A:D,4,FALSE)/VLOOKUP(A4,'COSTOS MATERIA PRIMA'!A:D,2,FALSE)*B4</f>
        <v>85</v>
      </c>
      <c r="F4" s="2" t="s">
        <v>542</v>
      </c>
      <c r="I4" s="5"/>
    </row>
    <row r="5" spans="1:12" x14ac:dyDescent="0.2">
      <c r="A5" s="2" t="s">
        <v>98</v>
      </c>
      <c r="B5" s="2">
        <v>10</v>
      </c>
      <c r="C5" s="2" t="s">
        <v>9</v>
      </c>
      <c r="D5" s="2">
        <f>VLOOKUP(A5,'COSTOS MATERIA PRIMA'!A:D,4,FALSE)/VLOOKUP(A5,'COSTOS MATERIA PRIMA'!A:D,2,FALSE)*B5</f>
        <v>13.200000000000001</v>
      </c>
      <c r="I5" s="5"/>
      <c r="J5" s="2">
        <v>350</v>
      </c>
      <c r="K5" s="5"/>
    </row>
    <row r="6" spans="1:12" x14ac:dyDescent="0.2">
      <c r="A6" s="2" t="s">
        <v>114</v>
      </c>
      <c r="B6" s="2">
        <v>150</v>
      </c>
      <c r="C6" s="2" t="s">
        <v>9</v>
      </c>
      <c r="D6" s="2">
        <f>VLOOKUP(A6,'COSTOS MATERIA PRIMA'!A:D,4,FALSE)/VLOOKUP(A6,'COSTOS MATERIA PRIMA'!A:D,2,FALSE)*B6</f>
        <v>60</v>
      </c>
      <c r="I6" s="5"/>
      <c r="J6" s="2" t="s">
        <v>493</v>
      </c>
      <c r="K6" s="5"/>
    </row>
    <row r="7" spans="1:12" x14ac:dyDescent="0.2">
      <c r="A7" s="2" t="s">
        <v>94</v>
      </c>
      <c r="B7" s="2">
        <v>1600</v>
      </c>
      <c r="C7" s="2" t="s">
        <v>9</v>
      </c>
      <c r="D7" s="2">
        <f>VLOOKUP(A7,'COSTOS MATERIA PRIMA'!A:D,4,FALSE)/VLOOKUP(A7,'COSTOS MATERIA PRIMA'!A:D,2,FALSE)*B7</f>
        <v>2720</v>
      </c>
      <c r="F7" s="2" t="s">
        <v>543</v>
      </c>
      <c r="I7" s="5"/>
      <c r="J7" s="2">
        <v>430</v>
      </c>
      <c r="K7" s="5"/>
    </row>
    <row r="8" spans="1:12" x14ac:dyDescent="0.2">
      <c r="A8" s="2" t="s">
        <v>18</v>
      </c>
      <c r="B8" s="2">
        <v>880</v>
      </c>
      <c r="C8" s="2" t="s">
        <v>9</v>
      </c>
      <c r="D8" s="2">
        <f>VLOOKUP(A8,'COSTOS MATERIA PRIMA'!A:D,4,FALSE)/VLOOKUP(A8,'COSTOS MATERIA PRIMA'!A:D,2,FALSE)*B8</f>
        <v>2728</v>
      </c>
      <c r="F8" s="2" t="s">
        <v>544</v>
      </c>
      <c r="I8" s="5"/>
      <c r="K8" s="5"/>
    </row>
    <row r="9" spans="1:12" x14ac:dyDescent="0.2">
      <c r="A9" s="2" t="s">
        <v>545</v>
      </c>
      <c r="D9" s="2">
        <v>880</v>
      </c>
      <c r="F9" s="2" t="s">
        <v>248</v>
      </c>
      <c r="H9" s="6">
        <v>45201</v>
      </c>
      <c r="I9" s="5"/>
      <c r="K9" s="5"/>
    </row>
    <row r="10" spans="1:12" x14ac:dyDescent="0.2">
      <c r="I10" s="5"/>
      <c r="K10" s="5"/>
    </row>
    <row r="11" spans="1:12" x14ac:dyDescent="0.2">
      <c r="I11" s="5"/>
      <c r="K11" s="5"/>
    </row>
    <row r="12" spans="1:12" x14ac:dyDescent="0.2"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tabColor rgb="FF000000"/>
    <outlinePr summaryBelow="0" summaryRight="0"/>
  </sheetPr>
  <dimension ref="A1:L1000"/>
  <sheetViews>
    <sheetView workbookViewId="0">
      <selection activeCell="A2" sqref="A2:B11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114</v>
      </c>
      <c r="B2" s="2">
        <v>200</v>
      </c>
      <c r="C2" s="2" t="s">
        <v>9</v>
      </c>
      <c r="D2" s="2">
        <f>VLOOKUP(A2,'COSTOS MATERIA PRIMA'!A:D,4,FALSE)/VLOOKUP(A2,'COSTOS MATERIA PRIMA'!A:D,2,FALSE)*B2</f>
        <v>80</v>
      </c>
      <c r="F2" s="2">
        <v>14</v>
      </c>
      <c r="G2" s="2">
        <f>SUM(D:D)</f>
        <v>2526.87</v>
      </c>
      <c r="H2" s="2">
        <f>G2/F2</f>
        <v>180.49071428571429</v>
      </c>
      <c r="I2" s="5">
        <v>0.1</v>
      </c>
      <c r="J2" s="2">
        <f>H2*(1+I2)</f>
        <v>198.53978571428573</v>
      </c>
      <c r="K2" s="5">
        <v>0.85</v>
      </c>
      <c r="L2" s="2">
        <f>J2*(K2+1)</f>
        <v>367.2986035714286</v>
      </c>
    </row>
    <row r="3" spans="1:12" x14ac:dyDescent="0.2">
      <c r="A3" s="2" t="s">
        <v>42</v>
      </c>
      <c r="B3" s="2">
        <v>3</v>
      </c>
      <c r="C3" s="2" t="s">
        <v>9</v>
      </c>
      <c r="D3" s="2">
        <f>VLOOKUP(A3,'COSTOS MATERIA PRIMA'!A:D,4,FALSE)/VLOOKUP(A3,'COSTOS MATERIA PRIMA'!A:D,2,FALSE)*B3</f>
        <v>4.32</v>
      </c>
      <c r="K3" s="5"/>
    </row>
    <row r="4" spans="1:12" x14ac:dyDescent="0.2">
      <c r="A4" s="2" t="s">
        <v>192</v>
      </c>
      <c r="B4" s="2">
        <v>2</v>
      </c>
      <c r="C4" s="2" t="s">
        <v>9</v>
      </c>
      <c r="D4" s="2">
        <f>VLOOKUP(A4,'COSTOS MATERIA PRIMA'!A:D,4,FALSE)/VLOOKUP(A4,'COSTOS MATERIA PRIMA'!A:D,2,FALSE)*B4</f>
        <v>1</v>
      </c>
      <c r="F4" s="2" t="s">
        <v>546</v>
      </c>
      <c r="I4" s="5"/>
      <c r="L4" s="2">
        <v>400</v>
      </c>
    </row>
    <row r="5" spans="1:12" x14ac:dyDescent="0.2">
      <c r="A5" s="2" t="s">
        <v>131</v>
      </c>
      <c r="B5" s="2">
        <v>12</v>
      </c>
      <c r="C5" s="2" t="s">
        <v>9</v>
      </c>
      <c r="D5" s="2">
        <f>VLOOKUP(A5,'COSTOS MATERIA PRIMA'!A:D,4,FALSE)/VLOOKUP(A5,'COSTOS MATERIA PRIMA'!A:D,2,FALSE)*B5</f>
        <v>13.200000000000001</v>
      </c>
      <c r="F5" s="2" t="s">
        <v>547</v>
      </c>
      <c r="I5" s="5"/>
      <c r="K5" s="5"/>
    </row>
    <row r="6" spans="1:12" x14ac:dyDescent="0.2">
      <c r="A6" s="2" t="s">
        <v>137</v>
      </c>
      <c r="B6" s="2">
        <v>75</v>
      </c>
      <c r="C6" s="2" t="s">
        <v>9</v>
      </c>
      <c r="D6" s="2">
        <f>VLOOKUP(A6,'COSTOS MATERIA PRIMA'!A:D,4,FALSE)/VLOOKUP(A6,'COSTOS MATERIA PRIMA'!A:D,2,FALSE)*B6</f>
        <v>288.75</v>
      </c>
      <c r="I6" s="5"/>
      <c r="K6" s="5"/>
    </row>
    <row r="7" spans="1:12" x14ac:dyDescent="0.2">
      <c r="A7" s="2" t="s">
        <v>26</v>
      </c>
      <c r="B7" s="2">
        <v>120</v>
      </c>
      <c r="C7" s="2" t="s">
        <v>9</v>
      </c>
      <c r="D7" s="2">
        <f>VLOOKUP(A7,'COSTOS MATERIA PRIMA'!A:D,4,FALSE)/VLOOKUP(A7,'COSTOS MATERIA PRIMA'!A:D,2,FALSE)*B7</f>
        <v>300</v>
      </c>
      <c r="I7" s="5"/>
      <c r="K7" s="5"/>
    </row>
    <row r="8" spans="1:12" x14ac:dyDescent="0.2">
      <c r="A8" s="2" t="s">
        <v>98</v>
      </c>
      <c r="B8" s="2">
        <v>5</v>
      </c>
      <c r="C8" s="2" t="s">
        <v>9</v>
      </c>
      <c r="D8" s="2">
        <f>VLOOKUP(A8,'COSTOS MATERIA PRIMA'!A:D,4,FALSE)/VLOOKUP(A8,'COSTOS MATERIA PRIMA'!A:D,2,FALSE)*B8</f>
        <v>6.6000000000000005</v>
      </c>
      <c r="I8" s="5"/>
      <c r="K8" s="5"/>
    </row>
    <row r="9" spans="1:12" x14ac:dyDescent="0.2">
      <c r="A9" s="2" t="s">
        <v>119</v>
      </c>
      <c r="B9" s="2">
        <v>1</v>
      </c>
      <c r="C9" s="2" t="s">
        <v>2</v>
      </c>
      <c r="D9" s="2">
        <f>VLOOKUP(A9,'COSTOS MATERIA PRIMA'!A:D,4,FALSE)/VLOOKUP(A9,'COSTOS MATERIA PRIMA'!A:D,2,FALSE)*B9</f>
        <v>85</v>
      </c>
      <c r="H9" s="6">
        <v>45201</v>
      </c>
      <c r="I9" s="5"/>
      <c r="K9" s="5"/>
    </row>
    <row r="10" spans="1:12" x14ac:dyDescent="0.2">
      <c r="A10" s="2" t="s">
        <v>18</v>
      </c>
      <c r="B10" s="2">
        <v>110</v>
      </c>
      <c r="C10" s="2" t="s">
        <v>9</v>
      </c>
      <c r="D10" s="2">
        <f>VLOOKUP(A10,'COSTOS MATERIA PRIMA'!A:D,4,FALSE)/VLOOKUP(A10,'COSTOS MATERIA PRIMA'!A:D,2,FALSE)*B10</f>
        <v>341</v>
      </c>
      <c r="I10" s="5"/>
      <c r="K10" s="5"/>
    </row>
    <row r="11" spans="1:12" x14ac:dyDescent="0.2">
      <c r="A11" s="2" t="s">
        <v>154</v>
      </c>
      <c r="B11" s="2">
        <v>210</v>
      </c>
      <c r="C11" s="2" t="s">
        <v>9</v>
      </c>
      <c r="D11" s="2">
        <f>VLOOKUP(A11,'COSTOS MATERIA PRIMA'!A:D,4,FALSE)/VLOOKUP(A11,'COSTOS MATERIA PRIMA'!A:D,2,FALSE)*B11</f>
        <v>987</v>
      </c>
      <c r="I11" s="5"/>
      <c r="K11" s="5"/>
    </row>
    <row r="12" spans="1:12" x14ac:dyDescent="0.2">
      <c r="A12" s="2" t="s">
        <v>254</v>
      </c>
      <c r="B12" s="2" t="s">
        <v>548</v>
      </c>
      <c r="C12" s="2">
        <v>420</v>
      </c>
      <c r="D12" s="2">
        <v>420</v>
      </c>
      <c r="F12" s="2" t="s">
        <v>253</v>
      </c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tabColor rgb="FFFF9900"/>
    <outlinePr summaryBelow="0" summaryRight="0"/>
  </sheetPr>
  <dimension ref="A1:L1006"/>
  <sheetViews>
    <sheetView workbookViewId="0">
      <selection activeCell="B15" sqref="A2:B15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119</v>
      </c>
      <c r="B2" s="2">
        <v>8</v>
      </c>
      <c r="C2" s="2" t="s">
        <v>56</v>
      </c>
      <c r="D2" s="2">
        <f>VLOOKUP(A2,'COSTOS MATERIA PRIMA'!A:D,4,FALSE)/VLOOKUP(A2,'COSTOS MATERIA PRIMA'!A:D,2,FALSE)*B2</f>
        <v>680</v>
      </c>
      <c r="F2" s="2">
        <v>1</v>
      </c>
      <c r="G2" s="2">
        <f>SUM(D:D)</f>
        <v>5177.5095238095237</v>
      </c>
      <c r="H2" s="2">
        <f>G2/F2</f>
        <v>5177.5095238095237</v>
      </c>
      <c r="I2" s="5">
        <v>0.2</v>
      </c>
      <c r="J2" s="2">
        <f>H2*(1+I2)</f>
        <v>6213.011428571428</v>
      </c>
      <c r="K2" s="5">
        <v>0.6</v>
      </c>
      <c r="L2" s="2">
        <f>J2*(K2+1)</f>
        <v>9940.8182857142856</v>
      </c>
    </row>
    <row r="3" spans="1:12" x14ac:dyDescent="0.2">
      <c r="A3" s="2" t="s">
        <v>24</v>
      </c>
      <c r="B3" s="2">
        <v>80</v>
      </c>
      <c r="C3" s="2" t="s">
        <v>9</v>
      </c>
      <c r="D3" s="2">
        <f>VLOOKUP(A3,'COSTOS MATERIA PRIMA'!A:D,4,FALSE)/VLOOKUP(A3,'COSTOS MATERIA PRIMA'!A:D,2,FALSE)*B3</f>
        <v>68</v>
      </c>
      <c r="I3" s="2" t="s">
        <v>409</v>
      </c>
      <c r="K3" s="5"/>
    </row>
    <row r="4" spans="1:12" x14ac:dyDescent="0.2">
      <c r="A4" s="2" t="s">
        <v>192</v>
      </c>
      <c r="B4" s="2">
        <v>5</v>
      </c>
      <c r="C4" s="2" t="s">
        <v>9</v>
      </c>
      <c r="D4" s="2">
        <f>VLOOKUP(A4,'COSTOS MATERIA PRIMA'!A:D,4,FALSE)/VLOOKUP(A4,'COSTOS MATERIA PRIMA'!A:D,2,FALSE)*B4</f>
        <v>2.5</v>
      </c>
      <c r="I4" s="5"/>
    </row>
    <row r="5" spans="1:12" x14ac:dyDescent="0.2">
      <c r="A5" s="2" t="s">
        <v>4</v>
      </c>
      <c r="B5" s="2">
        <v>100</v>
      </c>
      <c r="C5" s="2" t="s">
        <v>5</v>
      </c>
      <c r="D5" s="2">
        <f>VLOOKUP(A5,'COSTOS MATERIA PRIMA'!A:D,4,FALSE)/VLOOKUP(A5,'COSTOS MATERIA PRIMA'!A:D,2,FALSE)*B5</f>
        <v>66.666666666666657</v>
      </c>
      <c r="I5" s="5"/>
      <c r="J5" s="2" t="s">
        <v>549</v>
      </c>
    </row>
    <row r="6" spans="1:12" x14ac:dyDescent="0.2">
      <c r="A6" s="2" t="s">
        <v>122</v>
      </c>
      <c r="B6" s="2">
        <v>140</v>
      </c>
      <c r="C6" s="2" t="s">
        <v>5</v>
      </c>
      <c r="D6" s="2">
        <f>VLOOKUP(A6,'COSTOS MATERIA PRIMA'!A:D,4,FALSE)/VLOOKUP(A6,'COSTOS MATERIA PRIMA'!A:D,2,FALSE)*B6</f>
        <v>49</v>
      </c>
      <c r="I6" s="5"/>
    </row>
    <row r="7" spans="1:12" x14ac:dyDescent="0.2">
      <c r="A7" s="2" t="s">
        <v>98</v>
      </c>
      <c r="B7" s="2">
        <v>10</v>
      </c>
      <c r="C7" s="2" t="s">
        <v>9</v>
      </c>
      <c r="D7" s="2">
        <f>VLOOKUP(A7,'COSTOS MATERIA PRIMA'!A:D,4,FALSE)/VLOOKUP(A7,'COSTOS MATERIA PRIMA'!A:D,2,FALSE)*B7</f>
        <v>13.200000000000001</v>
      </c>
      <c r="G7" s="6">
        <v>45201</v>
      </c>
      <c r="I7" s="5"/>
      <c r="K7" s="5"/>
    </row>
    <row r="8" spans="1:12" x14ac:dyDescent="0.2">
      <c r="A8" s="2" t="s">
        <v>114</v>
      </c>
      <c r="B8" s="2">
        <v>200</v>
      </c>
      <c r="C8" s="2" t="s">
        <v>9</v>
      </c>
      <c r="D8" s="2">
        <f>VLOOKUP(A8,'COSTOS MATERIA PRIMA'!A:D,4,FALSE)/VLOOKUP(A8,'COSTOS MATERIA PRIMA'!A:D,2,FALSE)*B8</f>
        <v>80</v>
      </c>
      <c r="I8" s="5"/>
      <c r="K8" s="5"/>
    </row>
    <row r="9" spans="1:12" x14ac:dyDescent="0.2">
      <c r="A9" s="2" t="s">
        <v>206</v>
      </c>
      <c r="B9" s="2">
        <v>10</v>
      </c>
      <c r="C9" s="2" t="s">
        <v>9</v>
      </c>
      <c r="D9" s="2">
        <f>VLOOKUP(A9,'COSTOS MATERIA PRIMA'!A:D,4,FALSE)/VLOOKUP(A9,'COSTOS MATERIA PRIMA'!A:D,2,FALSE)*B9</f>
        <v>6</v>
      </c>
      <c r="K9" s="5"/>
    </row>
    <row r="10" spans="1:12" x14ac:dyDescent="0.2">
      <c r="A10" s="2" t="s">
        <v>24</v>
      </c>
      <c r="B10" s="2">
        <v>100</v>
      </c>
      <c r="C10" s="2" t="s">
        <v>9</v>
      </c>
      <c r="D10" s="2">
        <f>VLOOKUP(A10,'COSTOS MATERIA PRIMA'!A:D,4,FALSE)/VLOOKUP(A10,'COSTOS MATERIA PRIMA'!A:D,2,FALSE)*B10</f>
        <v>85</v>
      </c>
      <c r="I10" s="5"/>
      <c r="K10" s="5"/>
    </row>
    <row r="11" spans="1:12" x14ac:dyDescent="0.2">
      <c r="A11" s="2" t="s">
        <v>174</v>
      </c>
      <c r="B11" s="2">
        <v>54</v>
      </c>
      <c r="C11" s="2" t="s">
        <v>56</v>
      </c>
      <c r="F11" s="2" t="s">
        <v>253</v>
      </c>
      <c r="G11" s="10"/>
      <c r="I11" s="5"/>
      <c r="K11" s="5"/>
    </row>
    <row r="12" spans="1:12" x14ac:dyDescent="0.2">
      <c r="A12" s="2" t="s">
        <v>16</v>
      </c>
      <c r="B12" s="2">
        <v>150</v>
      </c>
      <c r="D12" s="2">
        <f>VLOOKUP(A12,'COSTOS MATERIA PRIMA'!A:D,4,FALSE)/VLOOKUP(A12,'COSTOS MATERIA PRIMA'!A:D,2,FALSE)*B12</f>
        <v>120</v>
      </c>
      <c r="H12" s="2" t="s">
        <v>550</v>
      </c>
      <c r="I12" s="2" t="s">
        <v>551</v>
      </c>
      <c r="J12" s="2">
        <v>400</v>
      </c>
    </row>
    <row r="13" spans="1:12" x14ac:dyDescent="0.2">
      <c r="A13" s="2" t="s">
        <v>94</v>
      </c>
      <c r="B13" s="2">
        <v>500</v>
      </c>
      <c r="C13" s="2" t="s">
        <v>9</v>
      </c>
      <c r="D13" s="2">
        <f>VLOOKUP(A13,'COSTOS MATERIA PRIMA'!A:D,4,FALSE)/VLOOKUP(A13,'COSTOS MATERIA PRIMA'!A:D,2,FALSE)*B13</f>
        <v>850</v>
      </c>
      <c r="F13" s="2" t="s">
        <v>552</v>
      </c>
      <c r="G13" s="2" t="s">
        <v>553</v>
      </c>
      <c r="H13" s="2" t="s">
        <v>554</v>
      </c>
      <c r="I13" s="2" t="s">
        <v>555</v>
      </c>
      <c r="J13" s="2">
        <v>10000</v>
      </c>
      <c r="K13" s="2" t="s">
        <v>556</v>
      </c>
    </row>
    <row r="14" spans="1:12" x14ac:dyDescent="0.2">
      <c r="A14" s="2" t="s">
        <v>75</v>
      </c>
      <c r="B14" s="2">
        <v>500</v>
      </c>
      <c r="C14" s="2" t="s">
        <v>46</v>
      </c>
      <c r="D14" s="2">
        <f>VLOOKUP(A14,'COSTOS MATERIA PRIMA'!A:D,4,FALSE)/VLOOKUP(A14,'COSTOS MATERIA PRIMA'!A:D,2,FALSE)*B14</f>
        <v>1357.1428571428571</v>
      </c>
      <c r="F14" s="2" t="s">
        <v>552</v>
      </c>
      <c r="G14" s="2" t="s">
        <v>557</v>
      </c>
      <c r="H14" s="2" t="s">
        <v>558</v>
      </c>
      <c r="I14" s="2" t="s">
        <v>559</v>
      </c>
      <c r="J14" s="2">
        <v>7700</v>
      </c>
      <c r="K14" s="5"/>
    </row>
    <row r="15" spans="1:12" x14ac:dyDescent="0.2">
      <c r="A15" s="2" t="s">
        <v>101</v>
      </c>
      <c r="B15" s="2">
        <v>550</v>
      </c>
      <c r="C15" s="2" t="s">
        <v>560</v>
      </c>
      <c r="D15" s="2">
        <f>VLOOKUP(A15,'COSTOS MATERIA PRIMA'!A:D,4,FALSE)/VLOOKUP(A15,'COSTOS MATERIA PRIMA'!A:D,2,FALSE)*B15</f>
        <v>1100</v>
      </c>
      <c r="F15" s="2" t="s">
        <v>561</v>
      </c>
      <c r="G15" s="2" t="s">
        <v>562</v>
      </c>
      <c r="H15" s="2" t="s">
        <v>563</v>
      </c>
      <c r="I15" s="2" t="s">
        <v>564</v>
      </c>
      <c r="J15" s="2">
        <v>3850</v>
      </c>
      <c r="K15" s="5"/>
    </row>
    <row r="16" spans="1:12" x14ac:dyDescent="0.2">
      <c r="A16" s="2" t="s">
        <v>346</v>
      </c>
      <c r="B16" s="2">
        <v>30</v>
      </c>
      <c r="C16" s="2"/>
      <c r="F16" s="2"/>
      <c r="G16" s="2"/>
      <c r="H16" s="2"/>
      <c r="I16" s="2"/>
      <c r="J16" s="2"/>
      <c r="K16" s="5"/>
    </row>
    <row r="17" spans="1:11" x14ac:dyDescent="0.2">
      <c r="A17" s="2" t="s">
        <v>254</v>
      </c>
      <c r="B17" s="2" t="s">
        <v>565</v>
      </c>
      <c r="C17" s="2">
        <v>1500</v>
      </c>
      <c r="F17" s="2" t="s">
        <v>253</v>
      </c>
      <c r="G17" s="2" t="s">
        <v>566</v>
      </c>
      <c r="H17" s="2" t="s">
        <v>567</v>
      </c>
      <c r="I17" s="2" t="s">
        <v>568</v>
      </c>
      <c r="J17" s="2">
        <v>2100</v>
      </c>
      <c r="K17" s="2" t="s">
        <v>569</v>
      </c>
    </row>
    <row r="18" spans="1:11" x14ac:dyDescent="0.2">
      <c r="A18" s="2" t="s">
        <v>570</v>
      </c>
      <c r="B18" s="2" t="s">
        <v>350</v>
      </c>
      <c r="C18" s="2">
        <v>700</v>
      </c>
      <c r="D18" s="2">
        <v>700</v>
      </c>
      <c r="F18" s="2" t="s">
        <v>253</v>
      </c>
      <c r="I18" s="5"/>
      <c r="K18" s="5"/>
    </row>
    <row r="19" spans="1:11" x14ac:dyDescent="0.2">
      <c r="A19" s="2" t="s">
        <v>571</v>
      </c>
      <c r="B19" s="2" t="s">
        <v>354</v>
      </c>
      <c r="C19" s="2">
        <v>715</v>
      </c>
      <c r="F19" s="2" t="s">
        <v>572</v>
      </c>
      <c r="I19" s="5"/>
      <c r="K19" s="5"/>
    </row>
    <row r="20" spans="1:11" x14ac:dyDescent="0.2">
      <c r="A20" s="2" t="s">
        <v>573</v>
      </c>
      <c r="B20" s="2" t="s">
        <v>351</v>
      </c>
      <c r="C20" s="2">
        <v>1500</v>
      </c>
      <c r="F20" s="2" t="s">
        <v>248</v>
      </c>
      <c r="I20" s="5"/>
      <c r="K20" s="5"/>
    </row>
    <row r="21" spans="1:11" x14ac:dyDescent="0.2">
      <c r="A21" s="2" t="s">
        <v>574</v>
      </c>
      <c r="B21" s="2" t="s">
        <v>352</v>
      </c>
      <c r="C21" s="2">
        <v>2100</v>
      </c>
      <c r="F21" s="2" t="s">
        <v>253</v>
      </c>
      <c r="I21" s="5"/>
      <c r="K21" s="5"/>
    </row>
    <row r="22" spans="1:11" x14ac:dyDescent="0.2">
      <c r="I22" s="5"/>
      <c r="K22" s="5"/>
    </row>
    <row r="23" spans="1:11" x14ac:dyDescent="0.2">
      <c r="I23" s="5"/>
      <c r="K23" s="5"/>
    </row>
    <row r="24" spans="1:11" x14ac:dyDescent="0.2">
      <c r="I24" s="5"/>
      <c r="K24" s="5"/>
    </row>
    <row r="25" spans="1:11" x14ac:dyDescent="0.2">
      <c r="I25" s="5"/>
      <c r="K25" s="5"/>
    </row>
    <row r="26" spans="1:11" x14ac:dyDescent="0.2">
      <c r="I26" s="5"/>
      <c r="K26" s="5"/>
    </row>
    <row r="27" spans="1:11" x14ac:dyDescent="0.2">
      <c r="I27" s="5"/>
      <c r="K27" s="5"/>
    </row>
    <row r="28" spans="1:11" x14ac:dyDescent="0.2">
      <c r="I28" s="5"/>
      <c r="K28" s="5"/>
    </row>
    <row r="29" spans="1:11" x14ac:dyDescent="0.2">
      <c r="I29" s="5"/>
      <c r="K29" s="5"/>
    </row>
    <row r="30" spans="1:11" x14ac:dyDescent="0.2">
      <c r="I30" s="5"/>
      <c r="K30" s="5"/>
    </row>
    <row r="31" spans="1:11" x14ac:dyDescent="0.2">
      <c r="I31" s="5"/>
      <c r="K31" s="5"/>
    </row>
    <row r="32" spans="1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  <row r="1001" spans="9:11" x14ac:dyDescent="0.2">
      <c r="I1001" s="5"/>
      <c r="K1001" s="5"/>
    </row>
    <row r="1002" spans="9:11" x14ac:dyDescent="0.2">
      <c r="I1002" s="5"/>
      <c r="K1002" s="5"/>
    </row>
    <row r="1003" spans="9:11" x14ac:dyDescent="0.2">
      <c r="I1003" s="5"/>
      <c r="K1003" s="5"/>
    </row>
    <row r="1004" spans="9:11" x14ac:dyDescent="0.2">
      <c r="I1004" s="5"/>
      <c r="K1004" s="5"/>
    </row>
    <row r="1005" spans="9:11" x14ac:dyDescent="0.2">
      <c r="I1005" s="5"/>
      <c r="K1005" s="5"/>
    </row>
    <row r="1006" spans="9:11" x14ac:dyDescent="0.2">
      <c r="I1006" s="5"/>
      <c r="K1006" s="5"/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tabColor rgb="FFFF9900"/>
    <outlinePr summaryBelow="0" summaryRight="0"/>
  </sheetPr>
  <dimension ref="A1:L1003"/>
  <sheetViews>
    <sheetView workbookViewId="0">
      <selection activeCell="A2" sqref="A2:B14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114</v>
      </c>
      <c r="B2" s="2">
        <v>263</v>
      </c>
      <c r="C2" s="2" t="s">
        <v>9</v>
      </c>
      <c r="D2" s="2">
        <f>VLOOKUP(A2,'COSTOS MATERIA PRIMA'!A:D,4,FALSE)/VLOOKUP(A2,'COSTOS MATERIA PRIMA'!A:D,2,FALSE)*B2</f>
        <v>105.2</v>
      </c>
      <c r="F2" s="2">
        <v>9</v>
      </c>
      <c r="G2" s="2">
        <f>SUM(D:D)</f>
        <v>6881.6309523809523</v>
      </c>
      <c r="H2" s="2">
        <f>G2/F2</f>
        <v>764.62566137566137</v>
      </c>
      <c r="I2" s="5">
        <v>0.1</v>
      </c>
      <c r="J2" s="2">
        <f>H2*(1+I2)</f>
        <v>841.08822751322759</v>
      </c>
      <c r="K2" s="5">
        <v>0.6</v>
      </c>
      <c r="L2" s="2">
        <f>J2*(K2+1)</f>
        <v>1345.7411640211642</v>
      </c>
    </row>
    <row r="3" spans="1:12" x14ac:dyDescent="0.2">
      <c r="A3" s="2" t="s">
        <v>24</v>
      </c>
      <c r="B3" s="2">
        <v>405</v>
      </c>
      <c r="C3" s="2" t="s">
        <v>9</v>
      </c>
      <c r="D3" s="2">
        <f>VLOOKUP(A3,'COSTOS MATERIA PRIMA'!A:D,4,FALSE)/VLOOKUP(A3,'COSTOS MATERIA PRIMA'!A:D,2,FALSE)*B3</f>
        <v>344.25</v>
      </c>
      <c r="I3" s="5"/>
      <c r="K3" s="5"/>
    </row>
    <row r="4" spans="1:12" x14ac:dyDescent="0.2">
      <c r="A4" s="2" t="s">
        <v>122</v>
      </c>
      <c r="B4" s="2">
        <v>225</v>
      </c>
      <c r="C4" s="2" t="s">
        <v>5</v>
      </c>
      <c r="D4" s="2">
        <f>VLOOKUP(A4,'COSTOS MATERIA PRIMA'!A:D,4,FALSE)/VLOOKUP(A4,'COSTOS MATERIA PRIMA'!A:D,2,FALSE)*B4</f>
        <v>78.75</v>
      </c>
      <c r="F4" s="2" t="s">
        <v>575</v>
      </c>
      <c r="G4" s="2" t="s">
        <v>576</v>
      </c>
      <c r="I4" s="5"/>
    </row>
    <row r="5" spans="1:12" x14ac:dyDescent="0.2">
      <c r="A5" s="2" t="s">
        <v>4</v>
      </c>
      <c r="B5" s="2">
        <v>180</v>
      </c>
      <c r="C5" s="2" t="s">
        <v>5</v>
      </c>
      <c r="D5" s="2">
        <f>VLOOKUP(A5,'COSTOS MATERIA PRIMA'!A:D,4,FALSE)/VLOOKUP(A5,'COSTOS MATERIA PRIMA'!A:D,2,FALSE)*B5</f>
        <v>120</v>
      </c>
      <c r="F5" s="2" t="s">
        <v>577</v>
      </c>
      <c r="G5" s="2" t="s">
        <v>578</v>
      </c>
      <c r="I5" s="5"/>
    </row>
    <row r="6" spans="1:12" x14ac:dyDescent="0.2">
      <c r="A6" s="2" t="s">
        <v>8</v>
      </c>
      <c r="B6" s="2">
        <v>75</v>
      </c>
      <c r="C6" s="2" t="s">
        <v>9</v>
      </c>
      <c r="D6" s="2">
        <f>VLOOKUP(A6,'COSTOS MATERIA PRIMA'!A:D,4,FALSE)/VLOOKUP(A6,'COSTOS MATERIA PRIMA'!A:D,2,FALSE)*B6</f>
        <v>348.75</v>
      </c>
      <c r="F6" s="2" t="s">
        <v>579</v>
      </c>
      <c r="G6" s="2" t="s">
        <v>318</v>
      </c>
      <c r="I6" s="5"/>
    </row>
    <row r="7" spans="1:12" x14ac:dyDescent="0.2">
      <c r="A7" s="2" t="s">
        <v>53</v>
      </c>
      <c r="B7" s="2">
        <v>23</v>
      </c>
      <c r="C7" s="2" t="s">
        <v>9</v>
      </c>
      <c r="D7" s="2">
        <f>VLOOKUP(A7,'COSTOS MATERIA PRIMA'!A:D,4,FALSE)/VLOOKUP(A7,'COSTOS MATERIA PRIMA'!A:D,2,FALSE)*B7</f>
        <v>191.66666666666669</v>
      </c>
      <c r="I7" s="5"/>
      <c r="K7" s="5"/>
    </row>
    <row r="8" spans="1:12" x14ac:dyDescent="0.2">
      <c r="A8" s="2" t="s">
        <v>119</v>
      </c>
      <c r="B8" s="2">
        <v>3</v>
      </c>
      <c r="C8" s="2" t="s">
        <v>9</v>
      </c>
      <c r="D8" s="2">
        <f>VLOOKUP(A8,'COSTOS MATERIA PRIMA'!A:D,4,FALSE)/VLOOKUP(A8,'COSTOS MATERIA PRIMA'!A:D,2,FALSE)*B8</f>
        <v>255</v>
      </c>
      <c r="I8" s="5"/>
      <c r="K8" s="5"/>
    </row>
    <row r="9" spans="1:12" x14ac:dyDescent="0.2">
      <c r="A9" s="2" t="s">
        <v>98</v>
      </c>
      <c r="B9" s="2">
        <v>15</v>
      </c>
      <c r="C9" s="2" t="s">
        <v>9</v>
      </c>
      <c r="D9" s="2">
        <f>VLOOKUP(A9,'COSTOS MATERIA PRIMA'!A:D,4,FALSE)/VLOOKUP(A9,'COSTOS MATERIA PRIMA'!A:D,2,FALSE)*B9</f>
        <v>19.8</v>
      </c>
      <c r="G9" s="3"/>
      <c r="H9" s="6">
        <v>45201</v>
      </c>
      <c r="I9" s="5"/>
      <c r="K9" s="5"/>
    </row>
    <row r="10" spans="1:12" x14ac:dyDescent="0.2">
      <c r="A10" s="2" t="s">
        <v>192</v>
      </c>
      <c r="B10" s="2">
        <v>5</v>
      </c>
      <c r="C10" s="2" t="s">
        <v>9</v>
      </c>
      <c r="D10" s="2">
        <f>VLOOKUP(A10,'COSTOS MATERIA PRIMA'!A:D,4,FALSE)/VLOOKUP(A10,'COSTOS MATERIA PRIMA'!A:D,2,FALSE)*B10</f>
        <v>2.5</v>
      </c>
      <c r="I10" s="5"/>
      <c r="K10" s="5"/>
    </row>
    <row r="11" spans="1:12" x14ac:dyDescent="0.2">
      <c r="A11" s="2" t="s">
        <v>174</v>
      </c>
      <c r="B11" s="2">
        <v>30</v>
      </c>
      <c r="C11" s="2" t="s">
        <v>56</v>
      </c>
      <c r="H11" s="2" t="s">
        <v>580</v>
      </c>
      <c r="I11" s="2">
        <v>7800</v>
      </c>
    </row>
    <row r="12" spans="1:12" x14ac:dyDescent="0.2">
      <c r="A12" s="2" t="s">
        <v>16</v>
      </c>
      <c r="B12" s="2">
        <v>100</v>
      </c>
      <c r="D12" s="2">
        <f>VLOOKUP(A12,'COSTOS MATERIA PRIMA'!A:D,4,FALSE)/VLOOKUP(A12,'COSTOS MATERIA PRIMA'!A:D,2,FALSE)*B12</f>
        <v>80</v>
      </c>
      <c r="H12" s="2" t="s">
        <v>581</v>
      </c>
      <c r="I12" s="2">
        <v>6000</v>
      </c>
    </row>
    <row r="13" spans="1:12" x14ac:dyDescent="0.2">
      <c r="A13" s="2" t="s">
        <v>75</v>
      </c>
      <c r="B13" s="2">
        <v>400</v>
      </c>
      <c r="C13" s="2" t="s">
        <v>9</v>
      </c>
      <c r="D13" s="2">
        <f>VLOOKUP(A13,'COSTOS MATERIA PRIMA'!A:D,4,FALSE)/VLOOKUP(A13,'COSTOS MATERIA PRIMA'!A:D,2,FALSE)*B13</f>
        <v>1085.7142857142858</v>
      </c>
      <c r="F13" s="2" t="s">
        <v>552</v>
      </c>
      <c r="H13" s="2" t="s">
        <v>582</v>
      </c>
      <c r="I13" s="2">
        <v>3100</v>
      </c>
      <c r="K13" s="5"/>
    </row>
    <row r="14" spans="1:12" x14ac:dyDescent="0.2">
      <c r="A14" s="2" t="s">
        <v>101</v>
      </c>
      <c r="B14" s="2">
        <v>550</v>
      </c>
      <c r="C14" s="2" t="s">
        <v>560</v>
      </c>
      <c r="D14" s="2">
        <f>VLOOKUP(A14,'COSTOS MATERIA PRIMA'!A:D,4,FALSE)/VLOOKUP(A14,'COSTOS MATERIA PRIMA'!A:D,2,FALSE)*B14</f>
        <v>1100</v>
      </c>
      <c r="F14" s="2" t="s">
        <v>561</v>
      </c>
      <c r="H14" s="2" t="s">
        <v>583</v>
      </c>
      <c r="I14" s="2">
        <v>1500</v>
      </c>
      <c r="K14" s="5"/>
    </row>
    <row r="15" spans="1:12" x14ac:dyDescent="0.2">
      <c r="A15" s="2" t="s">
        <v>254</v>
      </c>
      <c r="B15" s="2" t="s">
        <v>565</v>
      </c>
      <c r="C15" s="2">
        <v>1500</v>
      </c>
      <c r="F15" s="2"/>
      <c r="H15" s="2" t="s">
        <v>584</v>
      </c>
      <c r="I15" s="2">
        <v>410</v>
      </c>
      <c r="K15" s="5"/>
    </row>
    <row r="16" spans="1:12" x14ac:dyDescent="0.2">
      <c r="A16" s="2" t="s">
        <v>570</v>
      </c>
      <c r="B16" s="2" t="s">
        <v>350</v>
      </c>
      <c r="C16" s="2">
        <v>700</v>
      </c>
      <c r="F16" s="2"/>
      <c r="I16" s="5"/>
      <c r="K16" s="5"/>
    </row>
    <row r="17" spans="1:11" x14ac:dyDescent="0.2">
      <c r="A17" s="2" t="s">
        <v>571</v>
      </c>
      <c r="B17" s="2" t="s">
        <v>354</v>
      </c>
      <c r="C17" s="2">
        <v>715</v>
      </c>
      <c r="F17" s="2"/>
      <c r="I17" s="5"/>
      <c r="K17" s="5"/>
    </row>
    <row r="18" spans="1:11" x14ac:dyDescent="0.2">
      <c r="A18" s="2" t="s">
        <v>573</v>
      </c>
      <c r="B18" s="2" t="s">
        <v>351</v>
      </c>
      <c r="C18" s="2">
        <v>1500</v>
      </c>
      <c r="F18" s="2" t="s">
        <v>248</v>
      </c>
      <c r="I18" s="5"/>
      <c r="K18" s="5"/>
    </row>
    <row r="19" spans="1:11" x14ac:dyDescent="0.2">
      <c r="A19" s="2" t="s">
        <v>574</v>
      </c>
      <c r="B19" s="2" t="s">
        <v>585</v>
      </c>
      <c r="C19" s="2">
        <v>3150</v>
      </c>
      <c r="D19" s="2">
        <v>3150</v>
      </c>
      <c r="F19" s="2" t="s">
        <v>248</v>
      </c>
      <c r="I19" s="5"/>
      <c r="K19" s="5"/>
    </row>
    <row r="20" spans="1:11" x14ac:dyDescent="0.2">
      <c r="F20" s="2" t="s">
        <v>248</v>
      </c>
      <c r="I20" s="5"/>
      <c r="K20" s="5"/>
    </row>
    <row r="21" spans="1:11" x14ac:dyDescent="0.2">
      <c r="I21" s="5"/>
      <c r="K21" s="5"/>
    </row>
    <row r="22" spans="1:11" x14ac:dyDescent="0.2">
      <c r="I22" s="5"/>
      <c r="K22" s="5"/>
    </row>
    <row r="23" spans="1:11" x14ac:dyDescent="0.2">
      <c r="I23" s="5"/>
      <c r="K23" s="5"/>
    </row>
    <row r="24" spans="1:11" x14ac:dyDescent="0.2">
      <c r="I24" s="5"/>
      <c r="K24" s="5"/>
    </row>
    <row r="25" spans="1:11" x14ac:dyDescent="0.2">
      <c r="I25" s="5"/>
      <c r="K25" s="5"/>
    </row>
    <row r="26" spans="1:11" x14ac:dyDescent="0.2">
      <c r="I26" s="5"/>
      <c r="K26" s="5"/>
    </row>
    <row r="27" spans="1:11" x14ac:dyDescent="0.2">
      <c r="I27" s="5"/>
      <c r="K27" s="5"/>
    </row>
    <row r="28" spans="1:11" x14ac:dyDescent="0.2">
      <c r="I28" s="5"/>
      <c r="K28" s="5"/>
    </row>
    <row r="29" spans="1:11" x14ac:dyDescent="0.2">
      <c r="I29" s="5"/>
      <c r="K29" s="5"/>
    </row>
    <row r="30" spans="1:11" x14ac:dyDescent="0.2">
      <c r="I30" s="5"/>
      <c r="K30" s="5"/>
    </row>
    <row r="31" spans="1:11" x14ac:dyDescent="0.2">
      <c r="I31" s="5"/>
      <c r="K31" s="5"/>
    </row>
    <row r="32" spans="1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  <row r="1001" spans="9:11" x14ac:dyDescent="0.2">
      <c r="I1001" s="5"/>
      <c r="K1001" s="5"/>
    </row>
    <row r="1002" spans="9:11" x14ac:dyDescent="0.2">
      <c r="I1002" s="5"/>
      <c r="K1002" s="5"/>
    </row>
    <row r="1003" spans="9:11" x14ac:dyDescent="0.2">
      <c r="I1003" s="5"/>
      <c r="K1003" s="5"/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tabColor rgb="FFFF9900"/>
    <outlinePr summaryBelow="0" summaryRight="0"/>
  </sheetPr>
  <dimension ref="A1:L1006"/>
  <sheetViews>
    <sheetView workbookViewId="0">
      <selection activeCell="A2" sqref="A2:B16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114</v>
      </c>
      <c r="B2" s="2">
        <v>263</v>
      </c>
      <c r="C2" s="2" t="s">
        <v>9</v>
      </c>
      <c r="D2" s="2">
        <f>VLOOKUP(A2,'COSTOS MATERIA PRIMA'!A:D,4,FALSE)/VLOOKUP(A2,'COSTOS MATERIA PRIMA'!A:D,2,FALSE)*B2</f>
        <v>105.2</v>
      </c>
      <c r="F2" s="2">
        <v>1</v>
      </c>
      <c r="G2" s="2">
        <f>SUM(D:D)</f>
        <v>7465.6785714285716</v>
      </c>
      <c r="H2" s="2">
        <f>G2/F2</f>
        <v>7465.6785714285716</v>
      </c>
      <c r="I2" s="5">
        <v>0.1</v>
      </c>
      <c r="J2" s="2">
        <f>H2*(1+I2)</f>
        <v>8212.2464285714286</v>
      </c>
      <c r="K2" s="5">
        <v>0.6</v>
      </c>
      <c r="L2" s="2">
        <f>J2*(K2+1)</f>
        <v>13139.594285714287</v>
      </c>
    </row>
    <row r="3" spans="1:12" x14ac:dyDescent="0.2">
      <c r="A3" s="2" t="s">
        <v>24</v>
      </c>
      <c r="B3" s="2">
        <v>405</v>
      </c>
      <c r="C3" s="2" t="s">
        <v>9</v>
      </c>
      <c r="D3" s="2">
        <f>VLOOKUP(A3,'COSTOS MATERIA PRIMA'!A:D,4,FALSE)/VLOOKUP(A3,'COSTOS MATERIA PRIMA'!A:D,2,FALSE)*B3</f>
        <v>344.25</v>
      </c>
      <c r="I3" s="5"/>
      <c r="K3" s="5"/>
    </row>
    <row r="4" spans="1:12" x14ac:dyDescent="0.2">
      <c r="A4" s="2" t="s">
        <v>122</v>
      </c>
      <c r="B4" s="2">
        <v>225</v>
      </c>
      <c r="C4" s="2" t="s">
        <v>5</v>
      </c>
      <c r="D4" s="2">
        <f>VLOOKUP(A4,'COSTOS MATERIA PRIMA'!A:D,4,FALSE)/VLOOKUP(A4,'COSTOS MATERIA PRIMA'!A:D,2,FALSE)*B4</f>
        <v>78.75</v>
      </c>
      <c r="F4" s="2" t="s">
        <v>575</v>
      </c>
      <c r="G4" s="2" t="s">
        <v>586</v>
      </c>
      <c r="I4" s="5"/>
    </row>
    <row r="5" spans="1:12" x14ac:dyDescent="0.2">
      <c r="A5" s="2" t="s">
        <v>4</v>
      </c>
      <c r="B5" s="2">
        <v>180</v>
      </c>
      <c r="C5" s="2" t="s">
        <v>5</v>
      </c>
      <c r="D5" s="2">
        <f>VLOOKUP(A5,'COSTOS MATERIA PRIMA'!A:D,4,FALSE)/VLOOKUP(A5,'COSTOS MATERIA PRIMA'!A:D,2,FALSE)*B5</f>
        <v>120</v>
      </c>
      <c r="F5" s="2" t="s">
        <v>577</v>
      </c>
      <c r="G5" s="2" t="s">
        <v>587</v>
      </c>
      <c r="I5" s="5"/>
    </row>
    <row r="6" spans="1:12" x14ac:dyDescent="0.2">
      <c r="A6" s="2" t="s">
        <v>8</v>
      </c>
      <c r="B6" s="2">
        <v>75</v>
      </c>
      <c r="C6" s="2" t="s">
        <v>9</v>
      </c>
      <c r="D6" s="2">
        <f>VLOOKUP(A6,'COSTOS MATERIA PRIMA'!A:D,4,FALSE)/VLOOKUP(A6,'COSTOS MATERIA PRIMA'!A:D,2,FALSE)*B6</f>
        <v>348.75</v>
      </c>
      <c r="F6" s="2" t="s">
        <v>579</v>
      </c>
      <c r="G6" s="2" t="s">
        <v>318</v>
      </c>
      <c r="I6" s="5"/>
    </row>
    <row r="7" spans="1:12" x14ac:dyDescent="0.2">
      <c r="A7" s="2" t="s">
        <v>53</v>
      </c>
      <c r="B7" s="2">
        <v>23</v>
      </c>
      <c r="C7" s="2" t="s">
        <v>9</v>
      </c>
      <c r="D7" s="2">
        <f>VLOOKUP(A7,'COSTOS MATERIA PRIMA'!A:D,4,FALSE)/VLOOKUP(A7,'COSTOS MATERIA PRIMA'!A:D,2,FALSE)*B7</f>
        <v>191.66666666666669</v>
      </c>
      <c r="I7" s="5"/>
      <c r="K7" s="5"/>
    </row>
    <row r="8" spans="1:12" x14ac:dyDescent="0.2">
      <c r="A8" s="2" t="s">
        <v>119</v>
      </c>
      <c r="B8" s="2">
        <v>3</v>
      </c>
      <c r="C8" s="2" t="s">
        <v>9</v>
      </c>
      <c r="D8" s="2">
        <f>VLOOKUP(A8,'COSTOS MATERIA PRIMA'!A:D,4,FALSE)/VLOOKUP(A8,'COSTOS MATERIA PRIMA'!A:D,2,FALSE)*B8</f>
        <v>255</v>
      </c>
      <c r="I8" s="5"/>
      <c r="K8" s="5"/>
    </row>
    <row r="9" spans="1:12" x14ac:dyDescent="0.2">
      <c r="A9" s="2" t="s">
        <v>98</v>
      </c>
      <c r="B9" s="2">
        <v>15</v>
      </c>
      <c r="C9" s="2" t="s">
        <v>9</v>
      </c>
      <c r="D9" s="2">
        <f>VLOOKUP(A9,'COSTOS MATERIA PRIMA'!A:D,4,FALSE)/VLOOKUP(A9,'COSTOS MATERIA PRIMA'!A:D,2,FALSE)*B9</f>
        <v>19.8</v>
      </c>
      <c r="G9" s="3"/>
      <c r="H9" s="6">
        <v>45201</v>
      </c>
      <c r="I9" s="5"/>
      <c r="K9" s="5"/>
    </row>
    <row r="10" spans="1:12" x14ac:dyDescent="0.2">
      <c r="A10" s="2" t="s">
        <v>192</v>
      </c>
      <c r="B10" s="2">
        <v>5</v>
      </c>
      <c r="C10" s="2" t="s">
        <v>9</v>
      </c>
      <c r="D10" s="2">
        <f>VLOOKUP(A10,'COSTOS MATERIA PRIMA'!A:D,4,FALSE)/VLOOKUP(A10,'COSTOS MATERIA PRIMA'!A:D,2,FALSE)*B10</f>
        <v>2.5</v>
      </c>
      <c r="I10" s="5"/>
      <c r="K10" s="5"/>
    </row>
    <row r="11" spans="1:12" x14ac:dyDescent="0.2">
      <c r="A11" s="2" t="s">
        <v>174</v>
      </c>
      <c r="B11" s="2">
        <v>45</v>
      </c>
      <c r="C11" s="2" t="s">
        <v>56</v>
      </c>
      <c r="G11" s="2">
        <v>1</v>
      </c>
      <c r="H11" s="2" t="s">
        <v>580</v>
      </c>
      <c r="I11" s="2">
        <v>13500</v>
      </c>
    </row>
    <row r="12" spans="1:12" x14ac:dyDescent="0.2">
      <c r="A12" s="2" t="s">
        <v>16</v>
      </c>
      <c r="B12" s="2">
        <v>100</v>
      </c>
      <c r="D12" s="2">
        <f>VLOOKUP(A12,'COSTOS MATERIA PRIMA'!A:D,4,FALSE)/VLOOKUP(A12,'COSTOS MATERIA PRIMA'!A:D,2,FALSE)*B12</f>
        <v>80</v>
      </c>
      <c r="G12" s="2">
        <v>1.3</v>
      </c>
      <c r="H12" s="2" t="s">
        <v>581</v>
      </c>
      <c r="I12" s="2">
        <v>10000</v>
      </c>
    </row>
    <row r="13" spans="1:12" x14ac:dyDescent="0.2">
      <c r="A13" s="2" t="s">
        <v>75</v>
      </c>
      <c r="B13" s="2">
        <v>170</v>
      </c>
      <c r="C13" s="2" t="s">
        <v>588</v>
      </c>
      <c r="D13" s="2">
        <f>VLOOKUP(A13,'COSTOS MATERIA PRIMA'!A:D,4,FALSE)/VLOOKUP(A13,'COSTOS MATERIA PRIMA'!A:D,2,FALSE)*B13</f>
        <v>461.42857142857144</v>
      </c>
      <c r="G13" s="2" t="s">
        <v>318</v>
      </c>
      <c r="H13" s="2" t="s">
        <v>582</v>
      </c>
      <c r="I13" s="5">
        <v>49</v>
      </c>
      <c r="K13" s="5"/>
    </row>
    <row r="14" spans="1:12" x14ac:dyDescent="0.2">
      <c r="A14" s="2" t="s">
        <v>58</v>
      </c>
      <c r="B14" s="2">
        <v>350</v>
      </c>
      <c r="C14" s="2" t="s">
        <v>9</v>
      </c>
      <c r="D14" s="2">
        <f>VLOOKUP(A14,'COSTOS MATERIA PRIMA'!A:D,4,FALSE)/VLOOKUP(A14,'COSTOS MATERIA PRIMA'!A:D,2,FALSE)*B14</f>
        <v>1458.3333333333335</v>
      </c>
      <c r="G14" s="2" t="s">
        <v>578</v>
      </c>
      <c r="H14" s="2" t="s">
        <v>583</v>
      </c>
      <c r="I14" s="2">
        <v>2000</v>
      </c>
      <c r="K14" s="5"/>
    </row>
    <row r="15" spans="1:12" x14ac:dyDescent="0.2">
      <c r="A15" s="2" t="s">
        <v>154</v>
      </c>
      <c r="B15" s="2">
        <v>600</v>
      </c>
      <c r="C15" s="2" t="s">
        <v>589</v>
      </c>
      <c r="D15" s="2">
        <f>VLOOKUP(A15,'COSTOS MATERIA PRIMA'!A:D,4,FALSE)/VLOOKUP(A15,'COSTOS MATERIA PRIMA'!A:D,2,FALSE)*B15</f>
        <v>2820</v>
      </c>
      <c r="F15" s="2"/>
      <c r="H15" s="2"/>
      <c r="I15" s="5"/>
      <c r="K15" s="5"/>
    </row>
    <row r="16" spans="1:12" x14ac:dyDescent="0.2">
      <c r="A16" s="2" t="s">
        <v>18</v>
      </c>
      <c r="B16" s="2">
        <v>150</v>
      </c>
      <c r="C16" s="2" t="s">
        <v>9</v>
      </c>
      <c r="D16" s="2">
        <f>VLOOKUP(A16,'COSTOS MATERIA PRIMA'!A:D,4,FALSE)/VLOOKUP(A16,'COSTOS MATERIA PRIMA'!A:D,2,FALSE)*B16</f>
        <v>465</v>
      </c>
      <c r="F16" s="2"/>
      <c r="H16" s="2"/>
      <c r="I16" s="5"/>
      <c r="K16" s="5"/>
    </row>
    <row r="17" spans="1:11" x14ac:dyDescent="0.2">
      <c r="F17" s="2"/>
      <c r="H17" s="2"/>
      <c r="I17" s="2"/>
      <c r="K17" s="5"/>
    </row>
    <row r="18" spans="1:11" x14ac:dyDescent="0.2">
      <c r="A18" s="2" t="s">
        <v>254</v>
      </c>
      <c r="B18" s="2" t="s">
        <v>590</v>
      </c>
      <c r="C18" s="2">
        <v>2025</v>
      </c>
      <c r="F18" s="2" t="s">
        <v>253</v>
      </c>
      <c r="H18" s="2" t="s">
        <v>584</v>
      </c>
      <c r="I18" s="2">
        <v>370</v>
      </c>
      <c r="K18" s="5"/>
    </row>
    <row r="19" spans="1:11" x14ac:dyDescent="0.2">
      <c r="A19" s="2" t="s">
        <v>570</v>
      </c>
      <c r="B19" s="2" t="s">
        <v>350</v>
      </c>
      <c r="C19" s="2">
        <v>700</v>
      </c>
      <c r="F19" s="2" t="s">
        <v>253</v>
      </c>
      <c r="I19" s="5"/>
      <c r="K19" s="5"/>
    </row>
    <row r="20" spans="1:11" x14ac:dyDescent="0.2">
      <c r="A20" s="2" t="s">
        <v>571</v>
      </c>
      <c r="B20" s="2" t="s">
        <v>354</v>
      </c>
      <c r="C20" s="2">
        <v>715</v>
      </c>
      <c r="D20" s="2">
        <v>715</v>
      </c>
      <c r="F20" s="2" t="s">
        <v>253</v>
      </c>
      <c r="I20" s="5"/>
      <c r="K20" s="5"/>
    </row>
    <row r="21" spans="1:11" x14ac:dyDescent="0.2">
      <c r="A21" s="2" t="s">
        <v>573</v>
      </c>
      <c r="B21" s="2" t="s">
        <v>351</v>
      </c>
      <c r="C21" s="2">
        <v>1500</v>
      </c>
      <c r="F21" s="2" t="s">
        <v>248</v>
      </c>
      <c r="I21" s="5"/>
      <c r="K21" s="5"/>
    </row>
    <row r="22" spans="1:11" x14ac:dyDescent="0.2">
      <c r="A22" s="2" t="s">
        <v>574</v>
      </c>
      <c r="B22" s="2" t="s">
        <v>585</v>
      </c>
      <c r="C22" s="2">
        <v>3150</v>
      </c>
      <c r="F22" s="2" t="s">
        <v>248</v>
      </c>
      <c r="I22" s="5"/>
      <c r="K22" s="5"/>
    </row>
    <row r="23" spans="1:11" x14ac:dyDescent="0.2">
      <c r="I23" s="5"/>
      <c r="K23" s="5"/>
    </row>
    <row r="24" spans="1:11" x14ac:dyDescent="0.2">
      <c r="I24" s="5"/>
      <c r="K24" s="5"/>
    </row>
    <row r="25" spans="1:11" x14ac:dyDescent="0.2">
      <c r="I25" s="5"/>
      <c r="K25" s="5"/>
    </row>
    <row r="26" spans="1:11" x14ac:dyDescent="0.2">
      <c r="I26" s="5"/>
      <c r="K26" s="5"/>
    </row>
    <row r="27" spans="1:11" x14ac:dyDescent="0.2">
      <c r="I27" s="5"/>
      <c r="K27" s="5"/>
    </row>
    <row r="28" spans="1:11" x14ac:dyDescent="0.2">
      <c r="I28" s="5"/>
      <c r="K28" s="5"/>
    </row>
    <row r="29" spans="1:11" x14ac:dyDescent="0.2">
      <c r="I29" s="5"/>
      <c r="K29" s="5"/>
    </row>
    <row r="30" spans="1:11" x14ac:dyDescent="0.2">
      <c r="I30" s="5"/>
      <c r="K30" s="5"/>
    </row>
    <row r="31" spans="1:11" x14ac:dyDescent="0.2">
      <c r="I31" s="5"/>
      <c r="K31" s="5"/>
    </row>
    <row r="32" spans="1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  <row r="1001" spans="9:11" x14ac:dyDescent="0.2">
      <c r="I1001" s="5"/>
      <c r="K1001" s="5"/>
    </row>
    <row r="1002" spans="9:11" x14ac:dyDescent="0.2">
      <c r="I1002" s="5"/>
      <c r="K1002" s="5"/>
    </row>
    <row r="1003" spans="9:11" x14ac:dyDescent="0.2">
      <c r="I1003" s="5"/>
      <c r="K1003" s="5"/>
    </row>
    <row r="1004" spans="9:11" x14ac:dyDescent="0.2">
      <c r="I1004" s="5"/>
      <c r="K1004" s="5"/>
    </row>
    <row r="1005" spans="9:11" x14ac:dyDescent="0.2">
      <c r="I1005" s="5"/>
      <c r="K1005" s="5"/>
    </row>
    <row r="1006" spans="9:11" x14ac:dyDescent="0.2">
      <c r="I1006" s="5"/>
      <c r="K1006" s="5"/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tabColor rgb="FFFFFF00"/>
    <outlinePr summaryBelow="0" summaryRight="0"/>
  </sheetPr>
  <dimension ref="A1:L1003"/>
  <sheetViews>
    <sheetView workbookViewId="0">
      <selection activeCell="B15" sqref="A2:B15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114</v>
      </c>
      <c r="B2" s="2">
        <v>175</v>
      </c>
      <c r="C2" s="2" t="s">
        <v>9</v>
      </c>
      <c r="D2" s="2">
        <f>VLOOKUP(A2,'COSTOS MATERIA PRIMA'!A:D,4,FALSE)/VLOOKUP(A2,'COSTOS MATERIA PRIMA'!A:D,2,FALSE)*B2</f>
        <v>70</v>
      </c>
      <c r="F2" s="2">
        <v>14</v>
      </c>
      <c r="G2" s="2">
        <f>SUM(D:D)</f>
        <v>3949.2</v>
      </c>
      <c r="H2" s="2">
        <f>G2/F2</f>
        <v>282.08571428571429</v>
      </c>
      <c r="I2" s="5">
        <v>0.1</v>
      </c>
      <c r="J2" s="2">
        <f>H2*(1+I2)</f>
        <v>310.29428571428576</v>
      </c>
      <c r="K2" s="5">
        <v>1.1000000000000001</v>
      </c>
      <c r="L2" s="2">
        <f>J2*(K2+1)</f>
        <v>651.61800000000017</v>
      </c>
    </row>
    <row r="3" spans="1:12" x14ac:dyDescent="0.2">
      <c r="A3" s="2" t="s">
        <v>24</v>
      </c>
      <c r="B3" s="2">
        <v>270</v>
      </c>
      <c r="C3" s="2" t="s">
        <v>9</v>
      </c>
      <c r="D3" s="2">
        <f>VLOOKUP(A3,'COSTOS MATERIA PRIMA'!A:D,4,FALSE)/VLOOKUP(A3,'COSTOS MATERIA PRIMA'!A:D,2,FALSE)*B3</f>
        <v>229.5</v>
      </c>
      <c r="I3" s="5"/>
      <c r="K3" s="5"/>
    </row>
    <row r="4" spans="1:12" x14ac:dyDescent="0.2">
      <c r="A4" s="2" t="s">
        <v>122</v>
      </c>
      <c r="B4" s="2">
        <v>150</v>
      </c>
      <c r="C4" s="2" t="s">
        <v>5</v>
      </c>
      <c r="D4" s="2">
        <f>VLOOKUP(A4,'COSTOS MATERIA PRIMA'!A:D,4,FALSE)/VLOOKUP(A4,'COSTOS MATERIA PRIMA'!A:D,2,FALSE)*B4</f>
        <v>52.5</v>
      </c>
      <c r="I4" s="5"/>
      <c r="K4" s="2">
        <v>370</v>
      </c>
    </row>
    <row r="5" spans="1:12" x14ac:dyDescent="0.2">
      <c r="A5" s="2" t="s">
        <v>4</v>
      </c>
      <c r="B5" s="2">
        <v>120</v>
      </c>
      <c r="C5" s="2" t="s">
        <v>5</v>
      </c>
      <c r="D5" s="2">
        <f>VLOOKUP(A5,'COSTOS MATERIA PRIMA'!A:D,4,FALSE)/VLOOKUP(A5,'COSTOS MATERIA PRIMA'!A:D,2,FALSE)*B5</f>
        <v>80</v>
      </c>
      <c r="I5" s="5"/>
      <c r="K5" s="2" t="s">
        <v>591</v>
      </c>
    </row>
    <row r="6" spans="1:12" x14ac:dyDescent="0.2">
      <c r="A6" s="2" t="s">
        <v>8</v>
      </c>
      <c r="B6" s="2">
        <v>50</v>
      </c>
      <c r="C6" s="2" t="s">
        <v>9</v>
      </c>
      <c r="D6" s="2">
        <f>VLOOKUP(A6,'COSTOS MATERIA PRIMA'!A:D,4,FALSE)/VLOOKUP(A6,'COSTOS MATERIA PRIMA'!A:D,2,FALSE)*B6</f>
        <v>232.50000000000003</v>
      </c>
      <c r="I6" s="5"/>
      <c r="K6" s="2" t="s">
        <v>592</v>
      </c>
      <c r="L6" s="9"/>
    </row>
    <row r="7" spans="1:12" x14ac:dyDescent="0.2">
      <c r="A7" s="2" t="s">
        <v>53</v>
      </c>
      <c r="B7" s="2">
        <v>15</v>
      </c>
      <c r="C7" s="2" t="s">
        <v>9</v>
      </c>
      <c r="D7" s="2">
        <f>VLOOKUP(A7,'COSTOS MATERIA PRIMA'!A:D,4,FALSE)/VLOOKUP(A7,'COSTOS MATERIA PRIMA'!A:D,2,FALSE)*B7</f>
        <v>125.00000000000001</v>
      </c>
      <c r="I7" s="5"/>
      <c r="K7" s="2" t="s">
        <v>593</v>
      </c>
      <c r="L7" s="9"/>
    </row>
    <row r="8" spans="1:12" x14ac:dyDescent="0.2">
      <c r="A8" s="2" t="s">
        <v>119</v>
      </c>
      <c r="B8" s="2">
        <v>2</v>
      </c>
      <c r="C8" s="2" t="s">
        <v>9</v>
      </c>
      <c r="D8" s="2">
        <f>VLOOKUP(A8,'COSTOS MATERIA PRIMA'!A:D,4,FALSE)/VLOOKUP(A8,'COSTOS MATERIA PRIMA'!A:D,2,FALSE)*B8</f>
        <v>170</v>
      </c>
      <c r="I8" s="5"/>
      <c r="K8" s="5"/>
    </row>
    <row r="9" spans="1:12" x14ac:dyDescent="0.2">
      <c r="A9" s="2" t="s">
        <v>98</v>
      </c>
      <c r="B9" s="2">
        <v>10</v>
      </c>
      <c r="C9" s="2" t="s">
        <v>9</v>
      </c>
      <c r="D9" s="2">
        <f>VLOOKUP(A9,'COSTOS MATERIA PRIMA'!A:D,4,FALSE)/VLOOKUP(A9,'COSTOS MATERIA PRIMA'!A:D,2,FALSE)*B9</f>
        <v>13.200000000000001</v>
      </c>
      <c r="G9" s="10">
        <v>45201</v>
      </c>
      <c r="I9" s="5"/>
      <c r="K9" s="5"/>
    </row>
    <row r="10" spans="1:12" x14ac:dyDescent="0.2">
      <c r="A10" s="2" t="s">
        <v>192</v>
      </c>
      <c r="B10" s="2">
        <v>3</v>
      </c>
      <c r="C10" s="2" t="s">
        <v>9</v>
      </c>
      <c r="D10" s="2">
        <f>VLOOKUP(A10,'COSTOS MATERIA PRIMA'!A:D,4,FALSE)/VLOOKUP(A10,'COSTOS MATERIA PRIMA'!A:D,2,FALSE)*B10</f>
        <v>1.5</v>
      </c>
      <c r="I10" s="5"/>
      <c r="K10" s="5"/>
    </row>
    <row r="11" spans="1:12" x14ac:dyDescent="0.2">
      <c r="A11" s="2" t="s">
        <v>594</v>
      </c>
      <c r="B11" s="2">
        <v>14</v>
      </c>
      <c r="C11" s="2" t="s">
        <v>56</v>
      </c>
      <c r="D11" s="2">
        <f>VLOOKUP(A11,'COSTOS MATERIA PRIMA'!A:D,4,FALSE)/VLOOKUP(A11,'COSTOS MATERIA PRIMA'!A:D,2,FALSE)*B11</f>
        <v>210</v>
      </c>
      <c r="K11" s="5"/>
    </row>
    <row r="12" spans="1:12" x14ac:dyDescent="0.2">
      <c r="A12" s="2" t="s">
        <v>18</v>
      </c>
      <c r="B12" s="2">
        <v>100</v>
      </c>
      <c r="C12" s="2" t="s">
        <v>595</v>
      </c>
      <c r="I12" s="5"/>
      <c r="K12" s="5"/>
    </row>
    <row r="13" spans="1:12" x14ac:dyDescent="0.2">
      <c r="A13" s="2" t="s">
        <v>596</v>
      </c>
      <c r="B13" s="2">
        <v>420</v>
      </c>
      <c r="C13" s="2" t="s">
        <v>597</v>
      </c>
      <c r="F13" s="2"/>
      <c r="I13" s="5"/>
      <c r="K13" s="5"/>
    </row>
    <row r="14" spans="1:12" x14ac:dyDescent="0.2">
      <c r="A14" s="2" t="s">
        <v>598</v>
      </c>
      <c r="B14" s="2">
        <v>280</v>
      </c>
      <c r="C14" s="2" t="s">
        <v>599</v>
      </c>
      <c r="F14" s="2"/>
      <c r="I14" s="5"/>
      <c r="K14" s="5"/>
    </row>
    <row r="15" spans="1:12" x14ac:dyDescent="0.2">
      <c r="A15" s="2" t="s">
        <v>600</v>
      </c>
      <c r="B15" s="2">
        <v>210</v>
      </c>
      <c r="C15" s="2" t="s">
        <v>601</v>
      </c>
      <c r="D15" s="2">
        <f>VLOOKUP(A15,'COSTOS MATERIA PRIMA'!A:D,4,FALSE)/VLOOKUP(A15,'COSTOS MATERIA PRIMA'!A:D,2,FALSE)*B15</f>
        <v>2205</v>
      </c>
      <c r="F15" s="2"/>
      <c r="I15" s="5"/>
      <c r="K15" s="5"/>
    </row>
    <row r="16" spans="1:12" x14ac:dyDescent="0.2">
      <c r="A16" s="2" t="s">
        <v>602</v>
      </c>
      <c r="B16" s="2" t="s">
        <v>603</v>
      </c>
      <c r="D16" s="2">
        <v>560</v>
      </c>
      <c r="F16" s="2" t="s">
        <v>248</v>
      </c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  <row r="1001" spans="9:11" x14ac:dyDescent="0.2">
      <c r="I1001" s="5"/>
      <c r="K1001" s="5"/>
    </row>
    <row r="1002" spans="9:11" x14ac:dyDescent="0.2">
      <c r="I1002" s="5"/>
      <c r="K1002" s="5"/>
    </row>
    <row r="1003" spans="9:11" x14ac:dyDescent="0.2">
      <c r="I1003" s="5"/>
      <c r="K1003" s="5"/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tabColor rgb="FFFF9900"/>
    <outlinePr summaryBelow="0" summaryRight="0"/>
  </sheetPr>
  <dimension ref="A1:M1000"/>
  <sheetViews>
    <sheetView workbookViewId="0">
      <selection activeCell="D20" sqref="D20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3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3" x14ac:dyDescent="0.2">
      <c r="A2" s="2" t="s">
        <v>137</v>
      </c>
      <c r="B2" s="2">
        <v>170</v>
      </c>
      <c r="C2" s="2" t="s">
        <v>56</v>
      </c>
      <c r="D2" s="2">
        <f>VLOOKUP(A2,'COSTOS MATERIA PRIMA'!A:D,4,FALSE)/VLOOKUP(A2,'COSTOS MATERIA PRIMA'!A:D,2,FALSE)*B2</f>
        <v>654.5</v>
      </c>
      <c r="F2" s="2">
        <v>1</v>
      </c>
      <c r="G2" s="2">
        <f>SUM(D:D)</f>
        <v>6326.2628571428559</v>
      </c>
      <c r="H2" s="2">
        <f>G2/F2</f>
        <v>6326.2628571428559</v>
      </c>
      <c r="I2" s="5">
        <v>0.1</v>
      </c>
      <c r="J2" s="2">
        <f>H2*(1+I2)</f>
        <v>6958.8891428571424</v>
      </c>
      <c r="K2" s="5">
        <v>0.7</v>
      </c>
      <c r="L2" s="2">
        <f>J2*(K2+1)</f>
        <v>11830.111542857141</v>
      </c>
    </row>
    <row r="3" spans="1:13" x14ac:dyDescent="0.2">
      <c r="A3" s="2" t="s">
        <v>24</v>
      </c>
      <c r="B3" s="2">
        <v>450</v>
      </c>
      <c r="C3" s="2" t="s">
        <v>9</v>
      </c>
      <c r="D3" s="2">
        <f>VLOOKUP(A3,'COSTOS MATERIA PRIMA'!A:D,4,FALSE)/VLOOKUP(A3,'COSTOS MATERIA PRIMA'!A:D,2,FALSE)*B3</f>
        <v>382.5</v>
      </c>
      <c r="I3" s="5"/>
      <c r="K3" s="5"/>
      <c r="L3" s="2" t="s">
        <v>604</v>
      </c>
    </row>
    <row r="4" spans="1:13" x14ac:dyDescent="0.2">
      <c r="A4" s="2" t="s">
        <v>119</v>
      </c>
      <c r="B4" s="2">
        <v>3</v>
      </c>
      <c r="C4" s="2" t="s">
        <v>9</v>
      </c>
      <c r="D4" s="2">
        <f>VLOOKUP(A4,'COSTOS MATERIA PRIMA'!A:D,4,FALSE)/VLOOKUP(A4,'COSTOS MATERIA PRIMA'!A:D,2,FALSE)*B4</f>
        <v>255</v>
      </c>
      <c r="I4" s="5"/>
    </row>
    <row r="5" spans="1:13" x14ac:dyDescent="0.2">
      <c r="A5" s="2" t="s">
        <v>122</v>
      </c>
      <c r="B5" s="2">
        <v>340</v>
      </c>
      <c r="C5" s="2" t="s">
        <v>9</v>
      </c>
      <c r="D5" s="2">
        <f>VLOOKUP(A5,'COSTOS MATERIA PRIMA'!A:D,4,FALSE)/VLOOKUP(A5,'COSTOS MATERIA PRIMA'!A:D,2,FALSE)*B5</f>
        <v>118.99999999999999</v>
      </c>
      <c r="I5" s="5"/>
    </row>
    <row r="6" spans="1:13" x14ac:dyDescent="0.2">
      <c r="A6" s="2" t="s">
        <v>128</v>
      </c>
      <c r="B6" s="2">
        <v>50</v>
      </c>
      <c r="C6" s="2" t="s">
        <v>9</v>
      </c>
      <c r="D6" s="2">
        <f>VLOOKUP(A6,'COSTOS MATERIA PRIMA'!A:D,4,FALSE)/VLOOKUP(A6,'COSTOS MATERIA PRIMA'!A:D,2,FALSE)*B6</f>
        <v>25</v>
      </c>
      <c r="I6" s="5"/>
      <c r="M6" s="9"/>
    </row>
    <row r="7" spans="1:13" x14ac:dyDescent="0.2">
      <c r="A7" s="2" t="s">
        <v>114</v>
      </c>
      <c r="B7" s="2">
        <v>375</v>
      </c>
      <c r="C7" s="2" t="s">
        <v>56</v>
      </c>
      <c r="D7" s="2">
        <f>VLOOKUP(A7,'COSTOS MATERIA PRIMA'!A:D,4,FALSE)/VLOOKUP(A7,'COSTOS MATERIA PRIMA'!A:D,2,FALSE)*B7</f>
        <v>150</v>
      </c>
      <c r="H7" s="7">
        <v>45201</v>
      </c>
      <c r="I7" s="5"/>
    </row>
    <row r="8" spans="1:13" x14ac:dyDescent="0.2">
      <c r="A8" s="2" t="s">
        <v>178</v>
      </c>
      <c r="B8" s="2">
        <v>8</v>
      </c>
      <c r="C8" s="2" t="s">
        <v>9</v>
      </c>
      <c r="D8" s="2">
        <f>VLOOKUP(A8,'COSTOS MATERIA PRIMA'!A:D,4,FALSE)/VLOOKUP(A8,'COSTOS MATERIA PRIMA'!A:D,2,FALSE)*B8</f>
        <v>32</v>
      </c>
      <c r="I8" s="5"/>
    </row>
    <row r="9" spans="1:13" x14ac:dyDescent="0.2">
      <c r="A9" s="2" t="s">
        <v>192</v>
      </c>
      <c r="B9" s="2">
        <v>2</v>
      </c>
      <c r="C9" s="2" t="s">
        <v>9</v>
      </c>
      <c r="D9" s="2">
        <f>VLOOKUP(A9,'COSTOS MATERIA PRIMA'!A:D,4,FALSE)/VLOOKUP(A9,'COSTOS MATERIA PRIMA'!A:D,2,FALSE)*B9</f>
        <v>1</v>
      </c>
      <c r="I9" s="5"/>
    </row>
    <row r="10" spans="1:13" x14ac:dyDescent="0.2">
      <c r="A10" s="2" t="s">
        <v>53</v>
      </c>
      <c r="B10" s="2">
        <v>20</v>
      </c>
      <c r="D10" s="2">
        <f>VLOOKUP(A10,'COSTOS MATERIA PRIMA'!A:D,4,FALSE)/VLOOKUP(A10,'COSTOS MATERIA PRIMA'!A:D,2,FALSE)*B10</f>
        <v>166.66666666666669</v>
      </c>
      <c r="I10" s="5"/>
      <c r="K10" s="5"/>
    </row>
    <row r="11" spans="1:13" x14ac:dyDescent="0.2">
      <c r="A11" s="2" t="s">
        <v>98</v>
      </c>
      <c r="B11" s="2">
        <v>5</v>
      </c>
      <c r="C11" s="2" t="s">
        <v>9</v>
      </c>
      <c r="D11" s="2">
        <f>VLOOKUP(A11,'COSTOS MATERIA PRIMA'!A:D,4,FALSE)/VLOOKUP(A11,'COSTOS MATERIA PRIMA'!A:D,2,FALSE)*B11</f>
        <v>6.6000000000000005</v>
      </c>
      <c r="G11" s="2" t="s">
        <v>580</v>
      </c>
      <c r="I11" s="2" t="s">
        <v>404</v>
      </c>
      <c r="J11" s="2">
        <v>12000</v>
      </c>
      <c r="K11" s="5"/>
    </row>
    <row r="12" spans="1:13" x14ac:dyDescent="0.2">
      <c r="A12" s="2" t="s">
        <v>73</v>
      </c>
      <c r="B12" s="2">
        <v>2</v>
      </c>
      <c r="C12" s="2" t="s">
        <v>9</v>
      </c>
      <c r="D12" s="2">
        <f>VLOOKUP(A12,'COSTOS MATERIA PRIMA'!A:D,4,FALSE)/VLOOKUP(A12,'COSTOS MATERIA PRIMA'!A:D,2,FALSE)*B12</f>
        <v>81.333333333333329</v>
      </c>
      <c r="G12" s="2" t="s">
        <v>581</v>
      </c>
      <c r="H12" s="2" t="s">
        <v>605</v>
      </c>
      <c r="I12" s="2" t="s">
        <v>606</v>
      </c>
      <c r="J12" s="2">
        <v>9000</v>
      </c>
      <c r="K12" s="5"/>
    </row>
    <row r="13" spans="1:13" x14ac:dyDescent="0.2">
      <c r="A13" s="2" t="s">
        <v>42</v>
      </c>
      <c r="B13" s="2">
        <v>2</v>
      </c>
      <c r="C13" s="2" t="s">
        <v>9</v>
      </c>
      <c r="D13" s="2">
        <f>VLOOKUP(A13,'COSTOS MATERIA PRIMA'!A:D,4,FALSE)/VLOOKUP(A13,'COSTOS MATERIA PRIMA'!A:D,2,FALSE)*B13</f>
        <v>2.88</v>
      </c>
      <c r="G13" s="2" t="s">
        <v>582</v>
      </c>
      <c r="H13" s="2" t="s">
        <v>607</v>
      </c>
      <c r="I13" s="2" t="s">
        <v>318</v>
      </c>
      <c r="J13" s="2">
        <v>4450</v>
      </c>
      <c r="K13" s="5"/>
    </row>
    <row r="14" spans="1:13" x14ac:dyDescent="0.2">
      <c r="A14" s="2" t="s">
        <v>206</v>
      </c>
      <c r="B14" s="2">
        <v>10</v>
      </c>
      <c r="C14" s="2" t="s">
        <v>9</v>
      </c>
      <c r="D14" s="2">
        <f>VLOOKUP(A14,'COSTOS MATERIA PRIMA'!A:D,4,FALSE)/VLOOKUP(A14,'COSTOS MATERIA PRIMA'!A:D,2,FALSE)*B14</f>
        <v>6</v>
      </c>
      <c r="G14" s="2" t="s">
        <v>583</v>
      </c>
      <c r="H14" s="2" t="s">
        <v>608</v>
      </c>
      <c r="I14" s="2" t="s">
        <v>609</v>
      </c>
      <c r="J14" s="2">
        <v>1700</v>
      </c>
      <c r="K14" s="5"/>
    </row>
    <row r="15" spans="1:13" x14ac:dyDescent="0.2">
      <c r="A15" s="2" t="s">
        <v>58</v>
      </c>
      <c r="B15" s="2">
        <v>300</v>
      </c>
      <c r="C15" s="2" t="s">
        <v>9</v>
      </c>
      <c r="D15" s="2">
        <f>VLOOKUP(A15,'COSTOS MATERIA PRIMA'!A:D,4,FALSE)/VLOOKUP(A15,'COSTOS MATERIA PRIMA'!A:D,2,FALSE)*B15</f>
        <v>1250</v>
      </c>
      <c r="G15" s="2" t="s">
        <v>584</v>
      </c>
      <c r="H15" s="2">
        <v>50</v>
      </c>
      <c r="I15" s="5"/>
      <c r="J15" s="2">
        <v>330</v>
      </c>
      <c r="K15" s="5"/>
    </row>
    <row r="16" spans="1:13" x14ac:dyDescent="0.2">
      <c r="A16" s="2" t="s">
        <v>141</v>
      </c>
      <c r="B16" s="2">
        <v>300</v>
      </c>
      <c r="C16" s="2" t="s">
        <v>9</v>
      </c>
      <c r="D16" s="2">
        <f>VLOOKUP(A16,'COSTOS MATERIA PRIMA'!A:D,4,FALSE)/VLOOKUP(A16,'COSTOS MATERIA PRIMA'!A:D,2,FALSE)*B16</f>
        <v>1020</v>
      </c>
      <c r="I16" s="5"/>
      <c r="K16" s="5"/>
    </row>
    <row r="17" spans="1:11" x14ac:dyDescent="0.2">
      <c r="A17" s="2" t="s">
        <v>98</v>
      </c>
      <c r="B17" s="2">
        <v>7</v>
      </c>
      <c r="C17" s="2" t="s">
        <v>9</v>
      </c>
      <c r="D17" s="2">
        <f>VLOOKUP(A17,'COSTOS MATERIA PRIMA'!A:D,4,FALSE)/VLOOKUP(A17,'COSTOS MATERIA PRIMA'!A:D,2,FALSE)*B17</f>
        <v>9.24</v>
      </c>
      <c r="I17" s="5"/>
      <c r="K17" s="5"/>
    </row>
    <row r="18" spans="1:11" x14ac:dyDescent="0.2">
      <c r="A18" s="2" t="s">
        <v>25</v>
      </c>
      <c r="B18" s="2">
        <v>200</v>
      </c>
      <c r="C18" s="2" t="s">
        <v>9</v>
      </c>
      <c r="D18" s="2">
        <f>VLOOKUP(A18,'COSTOS MATERIA PRIMA'!A:D,4,FALSE)/VLOOKUP(A18,'COSTOS MATERIA PRIMA'!A:D,2,FALSE)*B18</f>
        <v>440.00000000000006</v>
      </c>
      <c r="I18" s="5"/>
      <c r="K18" s="5"/>
    </row>
    <row r="19" spans="1:11" x14ac:dyDescent="0.2">
      <c r="A19" s="2" t="s">
        <v>75</v>
      </c>
      <c r="B19" s="2">
        <v>360</v>
      </c>
      <c r="C19" s="2" t="s">
        <v>9</v>
      </c>
      <c r="D19" s="2">
        <f>VLOOKUP(A19,'COSTOS MATERIA PRIMA'!A:D,4,FALSE)/VLOOKUP(A19,'COSTOS MATERIA PRIMA'!A:D,2,FALSE)*B19</f>
        <v>977.14285714285722</v>
      </c>
      <c r="I19" s="5"/>
      <c r="K19" s="5"/>
    </row>
    <row r="20" spans="1:11" x14ac:dyDescent="0.2">
      <c r="A20" s="2" t="s">
        <v>104</v>
      </c>
      <c r="B20" s="2">
        <v>6</v>
      </c>
      <c r="C20" s="2" t="s">
        <v>9</v>
      </c>
      <c r="D20" s="2">
        <f>VLOOKUP(A20,'COSTOS MATERIA PRIMA'!A:D,4,FALSE)/VLOOKUP(A20,'COSTOS MATERIA PRIMA'!A:D,2,FALSE)*B20</f>
        <v>32.400000000000006</v>
      </c>
      <c r="I20" s="5"/>
      <c r="K20" s="5"/>
    </row>
    <row r="21" spans="1:11" x14ac:dyDescent="0.2">
      <c r="A21" s="2" t="s">
        <v>174</v>
      </c>
      <c r="B21" s="2">
        <v>50</v>
      </c>
      <c r="C21" s="2" t="s">
        <v>56</v>
      </c>
      <c r="I21" s="5"/>
      <c r="K21" s="5"/>
    </row>
    <row r="22" spans="1:11" x14ac:dyDescent="0.2">
      <c r="A22" s="2" t="s">
        <v>610</v>
      </c>
      <c r="B22" s="2" t="s">
        <v>611</v>
      </c>
      <c r="C22" s="2">
        <v>2500</v>
      </c>
      <c r="F22" s="2" t="s">
        <v>540</v>
      </c>
      <c r="I22" s="5"/>
      <c r="K22" s="5"/>
    </row>
    <row r="23" spans="1:11" x14ac:dyDescent="0.2">
      <c r="A23" s="2" t="s">
        <v>612</v>
      </c>
      <c r="B23" s="2" t="s">
        <v>350</v>
      </c>
      <c r="C23" s="2">
        <v>700</v>
      </c>
      <c r="F23" s="2" t="s">
        <v>540</v>
      </c>
      <c r="I23" s="5"/>
      <c r="K23" s="5"/>
    </row>
    <row r="24" spans="1:11" x14ac:dyDescent="0.2">
      <c r="A24" s="2" t="s">
        <v>613</v>
      </c>
      <c r="B24" s="2" t="s">
        <v>354</v>
      </c>
      <c r="C24" s="2">
        <v>450</v>
      </c>
      <c r="D24" s="2">
        <v>715</v>
      </c>
      <c r="F24" s="2" t="s">
        <v>248</v>
      </c>
      <c r="I24" s="5"/>
      <c r="K24" s="5"/>
    </row>
    <row r="25" spans="1:11" x14ac:dyDescent="0.2">
      <c r="A25" s="2" t="s">
        <v>614</v>
      </c>
      <c r="B25" s="2" t="s">
        <v>351</v>
      </c>
      <c r="C25" s="2">
        <v>1500</v>
      </c>
      <c r="F25" s="2" t="s">
        <v>248</v>
      </c>
      <c r="I25" s="5"/>
      <c r="K25" s="5"/>
    </row>
    <row r="26" spans="1:11" x14ac:dyDescent="0.2">
      <c r="A26" s="2" t="s">
        <v>615</v>
      </c>
      <c r="B26" s="2" t="s">
        <v>616</v>
      </c>
      <c r="C26" s="2">
        <v>3500</v>
      </c>
      <c r="F26" s="2" t="s">
        <v>617</v>
      </c>
      <c r="I26" s="5"/>
      <c r="K26" s="5"/>
    </row>
    <row r="27" spans="1:11" x14ac:dyDescent="0.2">
      <c r="I27" s="5"/>
      <c r="K27" s="5"/>
    </row>
    <row r="28" spans="1:11" x14ac:dyDescent="0.2">
      <c r="I28" s="5"/>
      <c r="K28" s="5"/>
    </row>
    <row r="29" spans="1:11" x14ac:dyDescent="0.2">
      <c r="I29" s="5"/>
      <c r="K29" s="5"/>
    </row>
    <row r="30" spans="1:11" x14ac:dyDescent="0.2">
      <c r="I30" s="5"/>
      <c r="K30" s="5"/>
    </row>
    <row r="31" spans="1:11" x14ac:dyDescent="0.2">
      <c r="I31" s="5"/>
      <c r="K31" s="5"/>
    </row>
    <row r="32" spans="1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tabColor rgb="FF00FF00"/>
    <outlinePr summaryBelow="0" summaryRight="0"/>
  </sheetPr>
  <dimension ref="A1:L1000"/>
  <sheetViews>
    <sheetView workbookViewId="0">
      <selection activeCell="A2" sqref="A2:B8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114</v>
      </c>
      <c r="B2" s="2">
        <v>200</v>
      </c>
      <c r="C2" s="2" t="s">
        <v>9</v>
      </c>
      <c r="D2" s="2">
        <f>VLOOKUP(A2,'COSTOS MATERIA PRIMA'!A:D,4,FALSE)/VLOOKUP(A2,'COSTOS MATERIA PRIMA'!A:D,2,FALSE)*B2</f>
        <v>80</v>
      </c>
      <c r="F2" s="2">
        <v>11</v>
      </c>
      <c r="G2" s="2">
        <f>SUM(D:D)</f>
        <v>1458.2857142857142</v>
      </c>
      <c r="H2" s="2">
        <f>G2/F2</f>
        <v>132.57142857142856</v>
      </c>
      <c r="I2" s="5">
        <v>0.1</v>
      </c>
      <c r="J2" s="2">
        <f>H2*(1+I2)</f>
        <v>145.82857142857142</v>
      </c>
      <c r="K2" s="5">
        <v>0.7</v>
      </c>
      <c r="L2" s="2">
        <f>J2*(K2+1)</f>
        <v>247.90857142857141</v>
      </c>
    </row>
    <row r="3" spans="1:12" x14ac:dyDescent="0.2">
      <c r="A3" s="2" t="s">
        <v>192</v>
      </c>
      <c r="B3" s="2">
        <v>3</v>
      </c>
      <c r="C3" s="2" t="s">
        <v>9</v>
      </c>
      <c r="D3" s="2">
        <f>VLOOKUP(A3,'COSTOS MATERIA PRIMA'!A:D,4,FALSE)/VLOOKUP(A3,'COSTOS MATERIA PRIMA'!A:D,2,FALSE)*B3</f>
        <v>1.5</v>
      </c>
      <c r="F3" s="2" t="s">
        <v>618</v>
      </c>
      <c r="I3" s="5"/>
      <c r="K3" s="5"/>
    </row>
    <row r="4" spans="1:12" x14ac:dyDescent="0.2">
      <c r="A4" s="2" t="s">
        <v>619</v>
      </c>
      <c r="B4" s="2">
        <v>5</v>
      </c>
      <c r="C4" s="2" t="s">
        <v>9</v>
      </c>
      <c r="D4" s="2">
        <v>15</v>
      </c>
      <c r="F4" s="2" t="s">
        <v>248</v>
      </c>
      <c r="I4" s="5"/>
      <c r="K4" s="2">
        <v>250</v>
      </c>
    </row>
    <row r="5" spans="1:12" x14ac:dyDescent="0.2">
      <c r="A5" s="2" t="s">
        <v>137</v>
      </c>
      <c r="B5" s="2">
        <v>50</v>
      </c>
      <c r="C5" s="2" t="s">
        <v>9</v>
      </c>
      <c r="D5" s="2">
        <f>VLOOKUP(A5,'COSTOS MATERIA PRIMA'!A:D,4,FALSE)/VLOOKUP(A5,'COSTOS MATERIA PRIMA'!A:D,2,FALSE)*B5</f>
        <v>192.5</v>
      </c>
      <c r="G5" s="2" t="s">
        <v>620</v>
      </c>
      <c r="H5" s="2" t="s">
        <v>621</v>
      </c>
      <c r="I5" s="5"/>
      <c r="K5" s="5"/>
    </row>
    <row r="6" spans="1:12" x14ac:dyDescent="0.2">
      <c r="A6" s="2" t="s">
        <v>181</v>
      </c>
      <c r="B6" s="2">
        <v>85</v>
      </c>
      <c r="C6" s="2" t="s">
        <v>9</v>
      </c>
      <c r="D6" s="2">
        <f>VLOOKUP(A6,'COSTOS MATERIA PRIMA'!A:D,4,FALSE)/VLOOKUP(A6,'COSTOS MATERIA PRIMA'!A:D,2,FALSE)*B6</f>
        <v>728.57142857142856</v>
      </c>
      <c r="G6" s="2" t="s">
        <v>622</v>
      </c>
      <c r="K6" s="5"/>
    </row>
    <row r="7" spans="1:12" x14ac:dyDescent="0.2">
      <c r="A7" s="2" t="s">
        <v>119</v>
      </c>
      <c r="B7" s="2">
        <v>1</v>
      </c>
      <c r="C7" s="2" t="s">
        <v>9</v>
      </c>
      <c r="D7" s="2">
        <f>VLOOKUP(A7,'COSTOS MATERIA PRIMA'!A:D,4,FALSE)/VLOOKUP(A7,'COSTOS MATERIA PRIMA'!A:D,2,FALSE)*B7</f>
        <v>85</v>
      </c>
      <c r="G7" s="6">
        <v>45201</v>
      </c>
      <c r="I7" s="5"/>
      <c r="K7" s="5"/>
    </row>
    <row r="8" spans="1:12" x14ac:dyDescent="0.2">
      <c r="A8" s="2" t="s">
        <v>75</v>
      </c>
      <c r="B8" s="2">
        <v>50</v>
      </c>
      <c r="C8" s="2" t="s">
        <v>9</v>
      </c>
      <c r="D8" s="2">
        <f>VLOOKUP(A8,'COSTOS MATERIA PRIMA'!A:D,4,FALSE)/VLOOKUP(A8,'COSTOS MATERIA PRIMA'!A:D,2,FALSE)*B8</f>
        <v>135.71428571428572</v>
      </c>
      <c r="I8" s="5"/>
      <c r="K8" s="5"/>
    </row>
    <row r="9" spans="1:12" x14ac:dyDescent="0.2">
      <c r="A9" s="2" t="s">
        <v>300</v>
      </c>
      <c r="B9" s="2" t="s">
        <v>623</v>
      </c>
      <c r="D9" s="2">
        <v>220</v>
      </c>
      <c r="F9" s="2" t="s">
        <v>248</v>
      </c>
      <c r="I9" s="5"/>
      <c r="K9" s="5"/>
    </row>
    <row r="10" spans="1:12" x14ac:dyDescent="0.2">
      <c r="I10" s="5"/>
      <c r="K10" s="5"/>
    </row>
    <row r="11" spans="1:12" x14ac:dyDescent="0.2">
      <c r="I11" s="5"/>
      <c r="K11" s="5"/>
    </row>
    <row r="12" spans="1:12" x14ac:dyDescent="0.2"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tabColor rgb="FFFFFF00"/>
    <outlinePr summaryBelow="0" summaryRight="0"/>
  </sheetPr>
  <dimension ref="A1:L1004"/>
  <sheetViews>
    <sheetView workbookViewId="0">
      <selection activeCell="B9" sqref="A2:B9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137</v>
      </c>
      <c r="B2" s="2">
        <v>100</v>
      </c>
      <c r="C2" s="2" t="s">
        <v>9</v>
      </c>
      <c r="D2" s="2">
        <f>VLOOKUP(A2,'COSTOS MATERIA PRIMA'!A:D,4,FALSE)/VLOOKUP(A2,'COSTOS MATERIA PRIMA'!A:D,2,FALSE)*B2</f>
        <v>385</v>
      </c>
      <c r="F2" s="2">
        <v>7</v>
      </c>
      <c r="G2" s="2">
        <f>SUM(D:D)</f>
        <v>1224.5</v>
      </c>
      <c r="H2" s="2">
        <f>G2/F2</f>
        <v>174.92857142857142</v>
      </c>
      <c r="I2" s="5">
        <v>0.1</v>
      </c>
      <c r="J2" s="2">
        <f>H2*(1+I2)</f>
        <v>192.42142857142858</v>
      </c>
      <c r="K2" s="5">
        <v>0.6</v>
      </c>
      <c r="L2" s="2">
        <f>J2*(K2+1)</f>
        <v>307.87428571428575</v>
      </c>
    </row>
    <row r="3" spans="1:12" x14ac:dyDescent="0.2">
      <c r="A3" s="2" t="s">
        <v>25</v>
      </c>
      <c r="B3" s="2">
        <v>50</v>
      </c>
      <c r="C3" s="2" t="s">
        <v>9</v>
      </c>
      <c r="D3" s="2">
        <f>VLOOKUP(A3,'COSTOS MATERIA PRIMA'!A:D,4,FALSE)/VLOOKUP(A3,'COSTOS MATERIA PRIMA'!A:D,2,FALSE)*B3</f>
        <v>110.00000000000001</v>
      </c>
      <c r="I3" s="5"/>
      <c r="K3" s="5"/>
    </row>
    <row r="4" spans="1:12" x14ac:dyDescent="0.2">
      <c r="A4" s="2" t="s">
        <v>192</v>
      </c>
      <c r="B4" s="2">
        <v>5</v>
      </c>
      <c r="C4" s="2" t="s">
        <v>9</v>
      </c>
      <c r="D4" s="2">
        <f>VLOOKUP(A4,'COSTOS MATERIA PRIMA'!A:D,4,FALSE)/VLOOKUP(A4,'COSTOS MATERIA PRIMA'!A:D,2,FALSE)*B4</f>
        <v>2.5</v>
      </c>
      <c r="I4" s="5"/>
      <c r="J4" s="2" t="s">
        <v>624</v>
      </c>
      <c r="K4" s="2">
        <v>350</v>
      </c>
    </row>
    <row r="5" spans="1:12" x14ac:dyDescent="0.2">
      <c r="A5" s="2" t="s">
        <v>119</v>
      </c>
      <c r="B5" s="2">
        <v>3</v>
      </c>
      <c r="C5" s="2" t="s">
        <v>2</v>
      </c>
      <c r="D5" s="2">
        <f>VLOOKUP(A5,'COSTOS MATERIA PRIMA'!A:D,4,FALSE)/VLOOKUP(A5,'COSTOS MATERIA PRIMA'!A:D,2,FALSE)*B5</f>
        <v>255</v>
      </c>
      <c r="F5" s="7">
        <v>45201</v>
      </c>
      <c r="I5" s="5"/>
      <c r="J5" s="2" t="s">
        <v>625</v>
      </c>
      <c r="K5" s="2">
        <v>400</v>
      </c>
    </row>
    <row r="6" spans="1:12" x14ac:dyDescent="0.2">
      <c r="A6" s="2" t="s">
        <v>122</v>
      </c>
      <c r="B6" s="2">
        <v>50</v>
      </c>
      <c r="C6" s="2" t="s">
        <v>5</v>
      </c>
      <c r="D6" s="2">
        <f>VLOOKUP(A6,'COSTOS MATERIA PRIMA'!A:D,4,FALSE)/VLOOKUP(A6,'COSTOS MATERIA PRIMA'!A:D,2,FALSE)*B6</f>
        <v>17.5</v>
      </c>
      <c r="F6" s="2" t="s">
        <v>626</v>
      </c>
      <c r="G6" s="2" t="s">
        <v>627</v>
      </c>
      <c r="I6" s="5"/>
      <c r="J6" s="2" t="s">
        <v>598</v>
      </c>
      <c r="K6" s="2">
        <v>450</v>
      </c>
    </row>
    <row r="7" spans="1:12" x14ac:dyDescent="0.2">
      <c r="A7" s="2" t="s">
        <v>114</v>
      </c>
      <c r="B7" s="2">
        <v>110</v>
      </c>
      <c r="C7" s="2" t="s">
        <v>9</v>
      </c>
      <c r="D7" s="2">
        <f>VLOOKUP(A7,'COSTOS MATERIA PRIMA'!A:D,4,FALSE)/VLOOKUP(A7,'COSTOS MATERIA PRIMA'!A:D,2,FALSE)*B7</f>
        <v>44</v>
      </c>
      <c r="J7" s="2" t="s">
        <v>628</v>
      </c>
      <c r="K7" s="2">
        <v>590</v>
      </c>
    </row>
    <row r="8" spans="1:12" x14ac:dyDescent="0.2">
      <c r="A8" s="2" t="s">
        <v>24</v>
      </c>
      <c r="B8" s="2">
        <v>30</v>
      </c>
      <c r="C8" s="2" t="s">
        <v>9</v>
      </c>
      <c r="D8" s="2">
        <f>VLOOKUP(A8,'COSTOS MATERIA PRIMA'!A:D,4,FALSE)/VLOOKUP(A8,'COSTOS MATERIA PRIMA'!A:D,2,FALSE)*B8</f>
        <v>25.5</v>
      </c>
      <c r="G8" s="2" t="s">
        <v>629</v>
      </c>
      <c r="H8" s="2">
        <v>195</v>
      </c>
      <c r="I8" s="2" t="s">
        <v>253</v>
      </c>
    </row>
    <row r="9" spans="1:12" x14ac:dyDescent="0.2">
      <c r="A9" s="2" t="s">
        <v>172</v>
      </c>
      <c r="B9" s="2">
        <v>7</v>
      </c>
      <c r="C9" s="2" t="s">
        <v>56</v>
      </c>
      <c r="D9" s="2">
        <f>VLOOKUP(A9,'COSTOS MATERIA PRIMA'!A:D,4,FALSE)/VLOOKUP(A9,'COSTOS MATERIA PRIMA'!A:D,2,FALSE)*B9</f>
        <v>105</v>
      </c>
      <c r="G9" s="2"/>
      <c r="H9" s="2"/>
      <c r="I9" s="5"/>
      <c r="K9" s="2"/>
    </row>
    <row r="10" spans="1:12" x14ac:dyDescent="0.2">
      <c r="A10" s="2" t="s">
        <v>18</v>
      </c>
      <c r="B10" s="2">
        <v>50</v>
      </c>
      <c r="C10" s="2" t="s">
        <v>9</v>
      </c>
      <c r="G10" s="2" t="s">
        <v>630</v>
      </c>
      <c r="H10" s="2">
        <v>125</v>
      </c>
      <c r="I10" s="2" t="s">
        <v>631</v>
      </c>
      <c r="J10" s="2" t="s">
        <v>632</v>
      </c>
    </row>
    <row r="11" spans="1:12" x14ac:dyDescent="0.2">
      <c r="A11" s="2" t="s">
        <v>596</v>
      </c>
      <c r="B11" s="2">
        <v>210</v>
      </c>
      <c r="C11" s="2" t="s">
        <v>634</v>
      </c>
      <c r="G11" s="2" t="s">
        <v>409</v>
      </c>
      <c r="H11" s="2">
        <v>100</v>
      </c>
      <c r="I11" s="2" t="s">
        <v>633</v>
      </c>
    </row>
    <row r="12" spans="1:12" x14ac:dyDescent="0.2">
      <c r="A12" s="2" t="s">
        <v>598</v>
      </c>
      <c r="B12" s="2">
        <v>150</v>
      </c>
      <c r="C12" s="2" t="s">
        <v>635</v>
      </c>
      <c r="F12" s="2"/>
      <c r="G12" s="2"/>
      <c r="H12" s="2"/>
      <c r="I12" s="2"/>
    </row>
    <row r="13" spans="1:12" x14ac:dyDescent="0.2">
      <c r="A13" s="2" t="s">
        <v>600</v>
      </c>
      <c r="B13" s="2">
        <v>105</v>
      </c>
      <c r="C13" s="2" t="s">
        <v>601</v>
      </c>
      <c r="F13" s="2"/>
      <c r="G13" s="2"/>
      <c r="H13" s="2"/>
      <c r="I13" s="2"/>
    </row>
    <row r="14" spans="1:12" x14ac:dyDescent="0.2">
      <c r="A14" s="2" t="s">
        <v>636</v>
      </c>
      <c r="C14" s="2" t="s">
        <v>637</v>
      </c>
      <c r="F14" s="2"/>
      <c r="G14" s="2"/>
      <c r="H14" s="2"/>
      <c r="I14" s="2"/>
    </row>
    <row r="15" spans="1:12" x14ac:dyDescent="0.2">
      <c r="A15" s="2" t="s">
        <v>254</v>
      </c>
      <c r="B15" s="2" t="s">
        <v>638</v>
      </c>
      <c r="C15" s="2">
        <v>280</v>
      </c>
      <c r="D15" s="2">
        <v>280</v>
      </c>
      <c r="F15" s="2" t="s">
        <v>248</v>
      </c>
      <c r="G15" s="2" t="s">
        <v>254</v>
      </c>
      <c r="H15" s="2">
        <v>50</v>
      </c>
    </row>
    <row r="16" spans="1:12" x14ac:dyDescent="0.2">
      <c r="F16" s="2" t="s">
        <v>248</v>
      </c>
      <c r="G16" s="2" t="s">
        <v>238</v>
      </c>
      <c r="H16" s="2">
        <f>SUM(H8:H15)</f>
        <v>470</v>
      </c>
      <c r="I16" s="9">
        <v>0.6</v>
      </c>
      <c r="J16" s="2">
        <v>800</v>
      </c>
      <c r="K16" s="9"/>
    </row>
    <row r="17" spans="9:11" x14ac:dyDescent="0.2">
      <c r="I17" s="5"/>
      <c r="J17" s="2" t="s">
        <v>639</v>
      </c>
      <c r="K17" s="5"/>
    </row>
    <row r="18" spans="9:11" x14ac:dyDescent="0.2">
      <c r="I18" s="5"/>
      <c r="K18" s="5"/>
    </row>
    <row r="19" spans="9:11" x14ac:dyDescent="0.2">
      <c r="K19" s="5"/>
    </row>
    <row r="20" spans="9:11" x14ac:dyDescent="0.2"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  <row r="1001" spans="9:11" x14ac:dyDescent="0.2">
      <c r="I1001" s="5"/>
      <c r="K1001" s="5"/>
    </row>
    <row r="1002" spans="9:11" x14ac:dyDescent="0.2">
      <c r="I1002" s="5"/>
      <c r="K1002" s="5"/>
    </row>
    <row r="1003" spans="9:11" x14ac:dyDescent="0.2">
      <c r="I1003" s="5"/>
      <c r="K1003" s="5"/>
    </row>
    <row r="1004" spans="9:11" x14ac:dyDescent="0.2">
      <c r="I1004" s="5"/>
      <c r="K1004" s="5"/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outlinePr summaryBelow="0" summaryRight="0"/>
  </sheetPr>
  <dimension ref="A1:L1000"/>
  <sheetViews>
    <sheetView workbookViewId="0">
      <selection activeCell="A2" sqref="A2:B6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8</v>
      </c>
      <c r="B2" s="2">
        <v>450</v>
      </c>
      <c r="C2" s="2" t="s">
        <v>9</v>
      </c>
      <c r="D2" s="2">
        <f>VLOOKUP(A2,'COSTOS MATERIA PRIMA'!A:D,4,FALSE)/VLOOKUP(A2,'COSTOS MATERIA PRIMA'!A:D,2,FALSE)*B2</f>
        <v>2092.5</v>
      </c>
      <c r="F2" s="2">
        <v>1</v>
      </c>
      <c r="G2" s="2">
        <f>SUM(D:D)</f>
        <v>3276</v>
      </c>
      <c r="H2" s="2">
        <f>G2/F2</f>
        <v>3276</v>
      </c>
      <c r="I2" s="5">
        <v>0.3</v>
      </c>
      <c r="J2" s="2">
        <f>H2*(1+I2)</f>
        <v>4258.8</v>
      </c>
      <c r="K2" s="5">
        <v>0</v>
      </c>
      <c r="L2" s="2">
        <f>J2*(K2+1)</f>
        <v>4258.8</v>
      </c>
    </row>
    <row r="3" spans="1:12" x14ac:dyDescent="0.2">
      <c r="A3" s="2" t="s">
        <v>137</v>
      </c>
      <c r="B3" s="2">
        <v>150</v>
      </c>
      <c r="C3" s="2" t="s">
        <v>9</v>
      </c>
      <c r="D3" s="2">
        <f>VLOOKUP(A3,'COSTOS MATERIA PRIMA'!A:D,4,FALSE)/VLOOKUP(A3,'COSTOS MATERIA PRIMA'!A:D,2,FALSE)*B3</f>
        <v>577.5</v>
      </c>
      <c r="I3" s="5"/>
      <c r="K3" s="5"/>
    </row>
    <row r="4" spans="1:12" x14ac:dyDescent="0.2">
      <c r="A4" s="2" t="s">
        <v>119</v>
      </c>
      <c r="B4" s="2">
        <v>6</v>
      </c>
      <c r="C4" s="2" t="s">
        <v>9</v>
      </c>
      <c r="D4" s="2">
        <f>VLOOKUP(A4,'COSTOS MATERIA PRIMA'!A:D,4,FALSE)/VLOOKUP(A4,'COSTOS MATERIA PRIMA'!A:D,2,FALSE)*B4</f>
        <v>510</v>
      </c>
      <c r="I4" s="5"/>
      <c r="K4" s="5"/>
    </row>
    <row r="5" spans="1:12" x14ac:dyDescent="0.2">
      <c r="A5" s="2" t="s">
        <v>114</v>
      </c>
      <c r="B5" s="2">
        <v>150</v>
      </c>
      <c r="C5" s="2" t="s">
        <v>9</v>
      </c>
      <c r="D5" s="2">
        <f>VLOOKUP(A5,'COSTOS MATERIA PRIMA'!A:D,4,FALSE)/VLOOKUP(A5,'COSTOS MATERIA PRIMA'!A:D,2,FALSE)*B5</f>
        <v>60</v>
      </c>
      <c r="F5" s="2" t="s">
        <v>640</v>
      </c>
      <c r="G5" s="2" t="s">
        <v>641</v>
      </c>
      <c r="H5" s="2" t="s">
        <v>642</v>
      </c>
      <c r="I5" s="2" t="s">
        <v>643</v>
      </c>
      <c r="K5" s="5"/>
    </row>
    <row r="6" spans="1:12" x14ac:dyDescent="0.2">
      <c r="A6" s="2" t="s">
        <v>178</v>
      </c>
      <c r="B6" s="2">
        <v>9</v>
      </c>
      <c r="C6" s="2" t="s">
        <v>9</v>
      </c>
      <c r="D6" s="2">
        <f>VLOOKUP(A6,'COSTOS MATERIA PRIMA'!A:D,4,FALSE)/VLOOKUP(A6,'COSTOS MATERIA PRIMA'!A:D,2,FALSE)*B6</f>
        <v>36</v>
      </c>
      <c r="F6" s="2" t="s">
        <v>644</v>
      </c>
      <c r="G6" s="2" t="s">
        <v>645</v>
      </c>
      <c r="I6" s="5"/>
      <c r="K6" s="5"/>
    </row>
    <row r="7" spans="1:12" x14ac:dyDescent="0.2">
      <c r="F7" s="2" t="s">
        <v>646</v>
      </c>
      <c r="G7" s="2" t="s">
        <v>647</v>
      </c>
      <c r="I7" s="5"/>
      <c r="K7" s="5"/>
    </row>
    <row r="8" spans="1:12" x14ac:dyDescent="0.2">
      <c r="F8" s="2" t="s">
        <v>648</v>
      </c>
      <c r="G8" s="2" t="s">
        <v>649</v>
      </c>
      <c r="I8" s="5"/>
      <c r="K8" s="5"/>
    </row>
    <row r="9" spans="1:12" x14ac:dyDescent="0.2">
      <c r="I9" s="5"/>
      <c r="K9" s="5"/>
    </row>
    <row r="10" spans="1:12" x14ac:dyDescent="0.2">
      <c r="I10" s="5"/>
      <c r="K10" s="5"/>
    </row>
    <row r="11" spans="1:12" x14ac:dyDescent="0.2">
      <c r="I11" s="5"/>
      <c r="K11" s="5"/>
    </row>
    <row r="12" spans="1:12" x14ac:dyDescent="0.2"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tabColor rgb="FFFF9900"/>
    <outlinePr summaryBelow="0" summaryRight="0"/>
  </sheetPr>
  <dimension ref="A1:L1000"/>
  <sheetViews>
    <sheetView workbookViewId="0">
      <selection activeCell="A2" sqref="A2:B5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51</v>
      </c>
      <c r="B2" s="2">
        <v>0.33</v>
      </c>
      <c r="C2" s="2" t="s">
        <v>169</v>
      </c>
      <c r="D2" s="2">
        <f>VLOOKUP(A2,'COSTOS MATERIA PRIMA'!A:D,4,FALSE)/VLOOKUP(A2,'COSTOS MATERIA PRIMA'!A:D,2,FALSE)*B2</f>
        <v>1405.4040000000002</v>
      </c>
      <c r="F2" s="2">
        <v>1</v>
      </c>
      <c r="G2" s="2">
        <f>SUM(D:D)</f>
        <v>3098.6040000000003</v>
      </c>
      <c r="H2" s="2">
        <f>G2/F2</f>
        <v>3098.6040000000003</v>
      </c>
      <c r="I2" s="5">
        <v>0.1</v>
      </c>
      <c r="J2" s="2">
        <f>H2*(1+I2)</f>
        <v>3408.4644000000008</v>
      </c>
      <c r="K2" s="5">
        <v>0.75</v>
      </c>
      <c r="L2" s="2">
        <f>J2*(K2+1)</f>
        <v>5964.8127000000013</v>
      </c>
    </row>
    <row r="3" spans="1:12" x14ac:dyDescent="0.2">
      <c r="A3" s="2" t="s">
        <v>94</v>
      </c>
      <c r="B3" s="2">
        <v>500</v>
      </c>
      <c r="C3" s="2" t="s">
        <v>9</v>
      </c>
      <c r="D3" s="2">
        <f>VLOOKUP(A3,'COSTOS MATERIA PRIMA'!A:D,4,FALSE)/VLOOKUP(A3,'COSTOS MATERIA PRIMA'!A:D,2,FALSE)*B3</f>
        <v>850</v>
      </c>
      <c r="I3" s="5"/>
      <c r="K3" s="5"/>
    </row>
    <row r="4" spans="1:12" x14ac:dyDescent="0.2">
      <c r="A4" s="2" t="s">
        <v>145</v>
      </c>
      <c r="B4" s="2">
        <v>1</v>
      </c>
      <c r="C4" s="2" t="s">
        <v>169</v>
      </c>
      <c r="D4" s="2">
        <f>VLOOKUP(A4,'COSTOS MATERIA PRIMA'!A:D,4,FALSE)/VLOOKUP(A4,'COSTOS MATERIA PRIMA'!A:D,2,FALSE)*B4</f>
        <v>163.19999999999999</v>
      </c>
      <c r="I4" s="5"/>
      <c r="K4" s="2">
        <v>6000</v>
      </c>
    </row>
    <row r="5" spans="1:12" x14ac:dyDescent="0.2">
      <c r="A5" s="2" t="s">
        <v>40</v>
      </c>
      <c r="B5" s="2">
        <v>1</v>
      </c>
      <c r="C5" s="2" t="s">
        <v>2</v>
      </c>
      <c r="D5" s="2">
        <f>VLOOKUP(A5,'COSTOS MATERIA PRIMA'!A:D,4,FALSE)/VLOOKUP(A5,'COSTOS MATERIA PRIMA'!A:D,2,FALSE)*B5</f>
        <v>110</v>
      </c>
      <c r="G5" s="10">
        <v>45201</v>
      </c>
      <c r="K5" s="5"/>
    </row>
    <row r="6" spans="1:12" x14ac:dyDescent="0.2">
      <c r="A6" s="2" t="s">
        <v>254</v>
      </c>
      <c r="D6" s="2">
        <v>400</v>
      </c>
      <c r="F6" s="2" t="s">
        <v>248</v>
      </c>
      <c r="I6" s="5"/>
      <c r="K6" s="5"/>
    </row>
    <row r="7" spans="1:12" x14ac:dyDescent="0.2">
      <c r="A7" s="2" t="s">
        <v>439</v>
      </c>
      <c r="D7" s="2">
        <v>170</v>
      </c>
      <c r="E7" s="2" t="s">
        <v>253</v>
      </c>
      <c r="H7" s="2" t="s">
        <v>650</v>
      </c>
      <c r="I7" s="2" t="s">
        <v>651</v>
      </c>
      <c r="K7" s="2">
        <v>6600</v>
      </c>
    </row>
    <row r="8" spans="1:12" x14ac:dyDescent="0.2">
      <c r="H8" s="2" t="s">
        <v>652</v>
      </c>
      <c r="I8" s="2">
        <v>3600</v>
      </c>
      <c r="J8" s="2" t="s">
        <v>653</v>
      </c>
      <c r="K8" s="5"/>
    </row>
    <row r="9" spans="1:12" x14ac:dyDescent="0.2">
      <c r="H9" s="2" t="s">
        <v>654</v>
      </c>
      <c r="I9" s="9">
        <v>0.15</v>
      </c>
      <c r="K9" s="2">
        <v>7000</v>
      </c>
    </row>
    <row r="10" spans="1:12" x14ac:dyDescent="0.2">
      <c r="I10" s="5"/>
      <c r="K10" s="5"/>
    </row>
    <row r="11" spans="1:12" x14ac:dyDescent="0.2">
      <c r="G11" s="2" t="s">
        <v>655</v>
      </c>
      <c r="H11" s="2" t="s">
        <v>656</v>
      </c>
      <c r="I11" s="2" t="s">
        <v>657</v>
      </c>
      <c r="J11" s="2">
        <v>9000</v>
      </c>
      <c r="K11" s="2" t="s">
        <v>658</v>
      </c>
      <c r="L11" s="2">
        <v>6800</v>
      </c>
    </row>
    <row r="12" spans="1:12" x14ac:dyDescent="0.2">
      <c r="H12" s="9">
        <v>0.8</v>
      </c>
      <c r="I12" s="2" t="s">
        <v>659</v>
      </c>
      <c r="J12" s="2">
        <v>11000</v>
      </c>
      <c r="K12" s="5"/>
      <c r="L12" s="2">
        <v>8800</v>
      </c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tabColor rgb="FF00FFFF"/>
    <outlinePr summaryBelow="0" summaryRight="0"/>
  </sheetPr>
  <dimension ref="A1:L1000"/>
  <sheetViews>
    <sheetView workbookViewId="0">
      <selection activeCell="A2" sqref="A2:B10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18</v>
      </c>
      <c r="B2" s="2">
        <v>150</v>
      </c>
      <c r="C2" s="2" t="s">
        <v>9</v>
      </c>
      <c r="D2" s="2">
        <f>VLOOKUP(A2,'COSTOS MATERIA PRIMA'!A:D,4,FALSE)/VLOOKUP(A2,'COSTOS MATERIA PRIMA'!A:D,2,FALSE)*B2</f>
        <v>465</v>
      </c>
      <c r="F2" s="2">
        <v>1</v>
      </c>
      <c r="G2" s="2">
        <f>SUM(D:D)</f>
        <v>4639.9990476190478</v>
      </c>
      <c r="H2" s="2">
        <f>G2/F2</f>
        <v>4639.9990476190478</v>
      </c>
      <c r="I2" s="5">
        <v>0.1</v>
      </c>
      <c r="J2" s="2">
        <f>H2*(1+I2)</f>
        <v>5103.9989523809527</v>
      </c>
      <c r="K2" s="5">
        <v>0.6</v>
      </c>
      <c r="L2" s="2">
        <f>J2*(K2+1)</f>
        <v>8166.3983238095243</v>
      </c>
    </row>
    <row r="3" spans="1:12" x14ac:dyDescent="0.2">
      <c r="A3" s="2" t="s">
        <v>75</v>
      </c>
      <c r="B3" s="2">
        <v>300</v>
      </c>
      <c r="C3" s="2" t="s">
        <v>9</v>
      </c>
      <c r="D3" s="2">
        <f>VLOOKUP(A3,'COSTOS MATERIA PRIMA'!A:D,4,FALSE)/VLOOKUP(A3,'COSTOS MATERIA PRIMA'!A:D,2,FALSE)*B3</f>
        <v>814.28571428571433</v>
      </c>
      <c r="I3" s="5"/>
      <c r="K3" s="5"/>
    </row>
    <row r="4" spans="1:12" x14ac:dyDescent="0.2">
      <c r="A4" s="2" t="s">
        <v>58</v>
      </c>
      <c r="B4" s="2">
        <v>200</v>
      </c>
      <c r="C4" s="2" t="s">
        <v>9</v>
      </c>
      <c r="D4" s="2">
        <f>VLOOKUP(A4,'COSTOS MATERIA PRIMA'!A:D,4,FALSE)/VLOOKUP(A4,'COSTOS MATERIA PRIMA'!A:D,2,FALSE)*B4</f>
        <v>833.33333333333337</v>
      </c>
      <c r="I4" s="5"/>
      <c r="K4" s="5"/>
      <c r="L4" s="2">
        <v>8200</v>
      </c>
    </row>
    <row r="5" spans="1:12" x14ac:dyDescent="0.2">
      <c r="A5" s="2" t="s">
        <v>24</v>
      </c>
      <c r="B5" s="2">
        <v>100</v>
      </c>
      <c r="C5" s="2" t="s">
        <v>9</v>
      </c>
      <c r="D5" s="2">
        <f>VLOOKUP(A5,'COSTOS MATERIA PRIMA'!A:D,4,FALSE)/VLOOKUP(A5,'COSTOS MATERIA PRIMA'!A:D,2,FALSE)*B5</f>
        <v>85</v>
      </c>
      <c r="F5" s="2" t="s">
        <v>660</v>
      </c>
      <c r="H5" s="2" t="s">
        <v>661</v>
      </c>
      <c r="I5" s="2">
        <v>2300</v>
      </c>
      <c r="K5" s="5"/>
    </row>
    <row r="6" spans="1:12" x14ac:dyDescent="0.2">
      <c r="A6" s="2" t="s">
        <v>119</v>
      </c>
      <c r="B6" s="2">
        <v>2</v>
      </c>
      <c r="C6" s="2" t="s">
        <v>9</v>
      </c>
      <c r="D6" s="2">
        <f>VLOOKUP(A6,'COSTOS MATERIA PRIMA'!A:D,4,FALSE)/VLOOKUP(A6,'COSTOS MATERIA PRIMA'!A:D,2,FALSE)*B6</f>
        <v>170</v>
      </c>
      <c r="H6" s="2" t="s">
        <v>662</v>
      </c>
      <c r="I6" s="2">
        <v>800</v>
      </c>
      <c r="K6" s="5"/>
    </row>
    <row r="7" spans="1:12" x14ac:dyDescent="0.2">
      <c r="A7" s="2" t="s">
        <v>104</v>
      </c>
      <c r="B7" s="2">
        <v>10</v>
      </c>
      <c r="C7" s="2" t="s">
        <v>9</v>
      </c>
      <c r="D7" s="2">
        <f>VLOOKUP(A7,'COSTOS MATERIA PRIMA'!A:D,4,FALSE)/VLOOKUP(A7,'COSTOS MATERIA PRIMA'!A:D,2,FALSE)*B7</f>
        <v>54</v>
      </c>
      <c r="I7" s="5"/>
      <c r="K7" s="5"/>
    </row>
    <row r="8" spans="1:12" x14ac:dyDescent="0.2">
      <c r="A8" s="2" t="s">
        <v>201</v>
      </c>
      <c r="B8" s="2">
        <v>1.5</v>
      </c>
      <c r="D8" s="2">
        <f>VLOOKUP(A8,'COSTOS MATERIA PRIMA'!A:D,4,FALSE)/VLOOKUP(A8,'COSTOS MATERIA PRIMA'!A:D,2,FALSE)*B8</f>
        <v>268.38</v>
      </c>
      <c r="I8" s="5"/>
      <c r="K8" s="5"/>
    </row>
    <row r="9" spans="1:12" x14ac:dyDescent="0.2">
      <c r="A9" s="2" t="s">
        <v>102</v>
      </c>
      <c r="B9" s="2">
        <v>400</v>
      </c>
      <c r="C9" s="2" t="s">
        <v>9</v>
      </c>
      <c r="D9" s="2">
        <f>VLOOKUP(A9,'COSTOS MATERIA PRIMA'!A:D,4,FALSE)/VLOOKUP(A9,'COSTOS MATERIA PRIMA'!A:D,2,FALSE)*B9</f>
        <v>1440</v>
      </c>
      <c r="H9" s="10">
        <v>45201</v>
      </c>
      <c r="I9" s="5"/>
      <c r="K9" s="5"/>
    </row>
    <row r="10" spans="1:12" x14ac:dyDescent="0.2">
      <c r="A10" s="2" t="s">
        <v>40</v>
      </c>
      <c r="B10" s="2">
        <v>1</v>
      </c>
      <c r="C10" s="2" t="s">
        <v>2</v>
      </c>
      <c r="D10" s="2">
        <f>VLOOKUP(A10,'COSTOS MATERIA PRIMA'!A:D,4,FALSE)/VLOOKUP(A10,'COSTOS MATERIA PRIMA'!A:D,2,FALSE)*B10</f>
        <v>110</v>
      </c>
      <c r="I10" s="5"/>
      <c r="K10" s="5"/>
    </row>
    <row r="11" spans="1:12" x14ac:dyDescent="0.2">
      <c r="A11" s="2" t="s">
        <v>254</v>
      </c>
      <c r="D11" s="2">
        <v>400</v>
      </c>
      <c r="F11" s="2" t="s">
        <v>401</v>
      </c>
      <c r="G11" s="2" t="s">
        <v>663</v>
      </c>
      <c r="H11" s="2" t="s">
        <v>664</v>
      </c>
    </row>
    <row r="12" spans="1:12" x14ac:dyDescent="0.2">
      <c r="G12" s="2" t="s">
        <v>665</v>
      </c>
      <c r="H12" s="2" t="s">
        <v>666</v>
      </c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outlinePr summaryBelow="0" summaryRight="0"/>
  </sheetPr>
  <dimension ref="A1:L1000"/>
  <sheetViews>
    <sheetView workbookViewId="0">
      <selection activeCell="A2" sqref="A2:B5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114</v>
      </c>
      <c r="B2" s="2">
        <v>52</v>
      </c>
      <c r="C2" s="2" t="s">
        <v>9</v>
      </c>
      <c r="D2" s="2">
        <f>VLOOKUP(A2,'COSTOS MATERIA PRIMA'!A:D,4,FALSE)/VLOOKUP(A2,'COSTOS MATERIA PRIMA'!A:D,2,FALSE)*B2</f>
        <v>20.8</v>
      </c>
      <c r="F2" s="2">
        <v>1</v>
      </c>
      <c r="G2" s="2">
        <f>SUM(D:D)</f>
        <v>178.6</v>
      </c>
      <c r="H2" s="2">
        <f>G2/F2</f>
        <v>178.6</v>
      </c>
      <c r="I2" s="5">
        <v>0.2</v>
      </c>
      <c r="J2" s="2">
        <f>H2*(1+I2)</f>
        <v>214.32</v>
      </c>
      <c r="K2" s="5">
        <v>0</v>
      </c>
      <c r="L2" s="2">
        <f>J2*(K2+1)</f>
        <v>214.32</v>
      </c>
    </row>
    <row r="3" spans="1:12" x14ac:dyDescent="0.2">
      <c r="A3" s="2" t="s">
        <v>122</v>
      </c>
      <c r="B3" s="2">
        <v>10</v>
      </c>
      <c r="C3" s="2" t="s">
        <v>5</v>
      </c>
      <c r="D3" s="2">
        <f>VLOOKUP(A3,'COSTOS MATERIA PRIMA'!A:D,4,FALSE)/VLOOKUP(A3,'COSTOS MATERIA PRIMA'!A:D,2,FALSE)*B3</f>
        <v>3.5</v>
      </c>
      <c r="I3" s="5"/>
      <c r="K3" s="5"/>
    </row>
    <row r="4" spans="1:12" x14ac:dyDescent="0.2">
      <c r="A4" s="2" t="s">
        <v>137</v>
      </c>
      <c r="B4" s="2">
        <v>18</v>
      </c>
      <c r="C4" s="2" t="s">
        <v>9</v>
      </c>
      <c r="D4" s="2">
        <f>VLOOKUP(A4,'COSTOS MATERIA PRIMA'!A:D,4,FALSE)/VLOOKUP(A4,'COSTOS MATERIA PRIMA'!A:D,2,FALSE)*B4</f>
        <v>69.3</v>
      </c>
      <c r="I4" s="5"/>
      <c r="K4" s="5"/>
    </row>
    <row r="5" spans="1:12" x14ac:dyDescent="0.2">
      <c r="A5" s="2" t="s">
        <v>119</v>
      </c>
      <c r="B5" s="2">
        <v>1</v>
      </c>
      <c r="C5" s="2" t="s">
        <v>9</v>
      </c>
      <c r="D5" s="2">
        <f>VLOOKUP(A5,'COSTOS MATERIA PRIMA'!A:D,4,FALSE)/VLOOKUP(A5,'COSTOS MATERIA PRIMA'!A:D,2,FALSE)*B5</f>
        <v>85</v>
      </c>
      <c r="F5" s="2" t="s">
        <v>660</v>
      </c>
      <c r="G5" s="2" t="s">
        <v>667</v>
      </c>
      <c r="H5" s="2" t="s">
        <v>668</v>
      </c>
      <c r="I5" s="5"/>
      <c r="K5" s="5"/>
    </row>
    <row r="6" spans="1:12" x14ac:dyDescent="0.2">
      <c r="G6" s="2" t="s">
        <v>669</v>
      </c>
      <c r="H6" s="2" t="s">
        <v>670</v>
      </c>
      <c r="I6" s="5"/>
      <c r="K6" s="5"/>
    </row>
    <row r="7" spans="1:12" x14ac:dyDescent="0.2">
      <c r="G7" s="2" t="s">
        <v>671</v>
      </c>
      <c r="H7" s="2" t="s">
        <v>672</v>
      </c>
      <c r="I7" s="5"/>
      <c r="K7" s="5"/>
    </row>
    <row r="8" spans="1:12" x14ac:dyDescent="0.2">
      <c r="G8" s="2" t="s">
        <v>557</v>
      </c>
      <c r="I8" s="5"/>
      <c r="K8" s="5"/>
    </row>
    <row r="9" spans="1:12" x14ac:dyDescent="0.2">
      <c r="G9" s="2" t="s">
        <v>673</v>
      </c>
      <c r="I9" s="5"/>
      <c r="K9" s="5"/>
    </row>
    <row r="10" spans="1:12" x14ac:dyDescent="0.2">
      <c r="I10" s="5"/>
      <c r="K10" s="5"/>
    </row>
    <row r="11" spans="1:12" x14ac:dyDescent="0.2">
      <c r="I11" s="5"/>
      <c r="K11" s="5"/>
    </row>
    <row r="12" spans="1:12" x14ac:dyDescent="0.2"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tabColor rgb="FF000000"/>
    <outlinePr summaryBelow="0" summaryRight="0"/>
  </sheetPr>
  <dimension ref="A1:L1000"/>
  <sheetViews>
    <sheetView workbookViewId="0">
      <selection activeCell="A2" sqref="A2:B5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190</v>
      </c>
      <c r="B2" s="2">
        <v>1</v>
      </c>
      <c r="C2" s="2" t="s">
        <v>9</v>
      </c>
      <c r="D2" s="2">
        <f>VLOOKUP(A2,'COSTOS MATERIA PRIMA'!A:D,4,FALSE)/VLOOKUP(A2,'COSTOS MATERIA PRIMA'!A:D,2,FALSE)*B2</f>
        <v>214.32</v>
      </c>
      <c r="F2" s="2">
        <v>14</v>
      </c>
      <c r="G2" s="2">
        <f>SUM(D:D)</f>
        <v>1294.52</v>
      </c>
      <c r="H2" s="2">
        <f>G2/F2</f>
        <v>92.465714285714284</v>
      </c>
      <c r="I2" s="5">
        <v>0.2</v>
      </c>
      <c r="J2" s="2">
        <f>H2*(1+I2)</f>
        <v>110.95885714285714</v>
      </c>
      <c r="K2" s="5">
        <v>0.6</v>
      </c>
      <c r="L2" s="2">
        <f>J2*(K2+1)</f>
        <v>177.53417142857143</v>
      </c>
    </row>
    <row r="3" spans="1:12" x14ac:dyDescent="0.2">
      <c r="A3" s="2" t="s">
        <v>174</v>
      </c>
      <c r="B3" s="2">
        <v>14</v>
      </c>
      <c r="C3" s="2" t="s">
        <v>2</v>
      </c>
      <c r="D3" s="2">
        <f>VLOOKUP(A3,'COSTOS MATERIA PRIMA'!A:D,4,FALSE)/VLOOKUP(A3,'COSTOS MATERIA PRIMA'!A:D,2,FALSE)*B3</f>
        <v>140</v>
      </c>
      <c r="I3" s="5"/>
      <c r="K3" s="5"/>
    </row>
    <row r="4" spans="1:12" x14ac:dyDescent="0.2">
      <c r="A4" s="2" t="s">
        <v>145</v>
      </c>
      <c r="B4" s="2">
        <v>1</v>
      </c>
      <c r="C4" s="2" t="s">
        <v>169</v>
      </c>
      <c r="D4" s="2">
        <f>VLOOKUP(A4,'COSTOS MATERIA PRIMA'!A:D,4,FALSE)/VLOOKUP(A4,'COSTOS MATERIA PRIMA'!A:D,2,FALSE)*B4</f>
        <v>163.19999999999999</v>
      </c>
      <c r="I4" s="5"/>
      <c r="K4" s="5"/>
      <c r="L4" s="2">
        <v>200</v>
      </c>
    </row>
    <row r="5" spans="1:12" x14ac:dyDescent="0.2">
      <c r="A5" s="2" t="s">
        <v>94</v>
      </c>
      <c r="B5" s="2">
        <v>210</v>
      </c>
      <c r="C5" s="2" t="s">
        <v>674</v>
      </c>
      <c r="D5" s="2">
        <f>VLOOKUP(A5,'COSTOS MATERIA PRIMA'!A:D,4,FALSE)/VLOOKUP(A5,'COSTOS MATERIA PRIMA'!A:D,2,FALSE)*B5</f>
        <v>357</v>
      </c>
      <c r="I5" s="5"/>
      <c r="K5" s="5"/>
    </row>
    <row r="6" spans="1:12" x14ac:dyDescent="0.2">
      <c r="A6" s="2" t="s">
        <v>246</v>
      </c>
      <c r="B6" s="2" t="s">
        <v>548</v>
      </c>
      <c r="D6" s="2">
        <v>420</v>
      </c>
      <c r="F6" s="2" t="s">
        <v>248</v>
      </c>
      <c r="H6" s="6">
        <v>45201</v>
      </c>
      <c r="I6" s="5"/>
      <c r="K6" s="5"/>
    </row>
    <row r="7" spans="1:12" x14ac:dyDescent="0.2">
      <c r="I7" s="5"/>
      <c r="K7" s="5"/>
    </row>
    <row r="8" spans="1:12" x14ac:dyDescent="0.2">
      <c r="I8" s="5"/>
      <c r="K8" s="5"/>
    </row>
    <row r="9" spans="1:12" x14ac:dyDescent="0.2">
      <c r="I9" s="5"/>
      <c r="K9" s="5"/>
    </row>
    <row r="10" spans="1:12" x14ac:dyDescent="0.2">
      <c r="I10" s="5"/>
      <c r="K10" s="5"/>
    </row>
    <row r="11" spans="1:12" x14ac:dyDescent="0.2">
      <c r="I11" s="5"/>
      <c r="K11" s="5"/>
    </row>
    <row r="12" spans="1:12" x14ac:dyDescent="0.2"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tabColor rgb="FF000000"/>
    <outlinePr summaryBelow="0" summaryRight="0"/>
  </sheetPr>
  <dimension ref="A1:L1000"/>
  <sheetViews>
    <sheetView workbookViewId="0">
      <selection activeCell="A2" sqref="A2:B10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137</v>
      </c>
      <c r="B2" s="2">
        <v>125</v>
      </c>
      <c r="C2" s="2" t="s">
        <v>9</v>
      </c>
      <c r="D2" s="2">
        <f>VLOOKUP(A2,'COSTOS MATERIA PRIMA'!A:D,4,FALSE)/VLOOKUP(A2,'COSTOS MATERIA PRIMA'!A:D,2,FALSE)*B2</f>
        <v>481.25</v>
      </c>
      <c r="F2" s="2">
        <v>13</v>
      </c>
      <c r="G2" s="2">
        <f>SUM(D:D)</f>
        <v>1746.73</v>
      </c>
      <c r="H2" s="2">
        <f>G2/F2</f>
        <v>134.36384615384617</v>
      </c>
      <c r="I2" s="5">
        <v>0.2</v>
      </c>
      <c r="J2" s="2">
        <f>H2*(1+I2)</f>
        <v>161.23661538461539</v>
      </c>
      <c r="K2" s="5">
        <v>0.6</v>
      </c>
      <c r="L2" s="2">
        <f>J2*(K2+1)</f>
        <v>257.97858461538465</v>
      </c>
    </row>
    <row r="3" spans="1:12" x14ac:dyDescent="0.2">
      <c r="A3" s="2" t="s">
        <v>98</v>
      </c>
      <c r="B3" s="2">
        <v>5</v>
      </c>
      <c r="C3" s="2" t="s">
        <v>9</v>
      </c>
      <c r="D3" s="2">
        <f>VLOOKUP(A3,'COSTOS MATERIA PRIMA'!A:D,4,FALSE)/VLOOKUP(A3,'COSTOS MATERIA PRIMA'!A:D,2,FALSE)*B3</f>
        <v>6.6000000000000005</v>
      </c>
      <c r="F3" s="2" t="s">
        <v>675</v>
      </c>
      <c r="I3" s="5"/>
      <c r="K3" s="5"/>
    </row>
    <row r="4" spans="1:12" x14ac:dyDescent="0.2">
      <c r="A4" s="2" t="s">
        <v>27</v>
      </c>
      <c r="B4" s="2">
        <v>150</v>
      </c>
      <c r="C4" s="2" t="s">
        <v>9</v>
      </c>
      <c r="D4" s="2">
        <f>VLOOKUP(A4,'COSTOS MATERIA PRIMA'!A:D,4,FALSE)/VLOOKUP(A4,'COSTOS MATERIA PRIMA'!A:D,2,FALSE)*B4</f>
        <v>240</v>
      </c>
      <c r="I4" s="5"/>
      <c r="K4" s="5"/>
      <c r="L4" s="2">
        <v>260</v>
      </c>
    </row>
    <row r="5" spans="1:12" x14ac:dyDescent="0.2">
      <c r="A5" s="2" t="s">
        <v>119</v>
      </c>
      <c r="B5" s="2">
        <v>1</v>
      </c>
      <c r="C5" s="2" t="s">
        <v>2</v>
      </c>
      <c r="D5" s="2">
        <f>VLOOKUP(A5,'COSTOS MATERIA PRIMA'!A:D,4,FALSE)/VLOOKUP(A5,'COSTOS MATERIA PRIMA'!A:D,2,FALSE)*B5</f>
        <v>85</v>
      </c>
      <c r="I5" s="5"/>
      <c r="K5" s="5"/>
    </row>
    <row r="6" spans="1:12" x14ac:dyDescent="0.2">
      <c r="A6" s="2" t="s">
        <v>22</v>
      </c>
      <c r="B6" s="2">
        <v>135</v>
      </c>
      <c r="C6" s="2" t="s">
        <v>9</v>
      </c>
      <c r="D6" s="2">
        <f>VLOOKUP(A6,'COSTOS MATERIA PRIMA'!A:D,4,FALSE)/VLOOKUP(A6,'COSTOS MATERIA PRIMA'!A:D,2,FALSE)*B6</f>
        <v>216</v>
      </c>
      <c r="H6" s="6">
        <v>45201</v>
      </c>
      <c r="I6" s="5"/>
      <c r="K6" s="5"/>
    </row>
    <row r="7" spans="1:12" x14ac:dyDescent="0.2">
      <c r="A7" s="2" t="s">
        <v>114</v>
      </c>
      <c r="B7" s="2">
        <v>100</v>
      </c>
      <c r="C7" s="2" t="s">
        <v>9</v>
      </c>
      <c r="D7" s="2">
        <f>VLOOKUP(A7,'COSTOS MATERIA PRIMA'!A:D,4,FALSE)/VLOOKUP(A7,'COSTOS MATERIA PRIMA'!A:D,2,FALSE)*B7</f>
        <v>40</v>
      </c>
      <c r="I7" s="5"/>
      <c r="K7" s="5"/>
    </row>
    <row r="8" spans="1:12" x14ac:dyDescent="0.2">
      <c r="A8" s="2" t="s">
        <v>164</v>
      </c>
      <c r="B8" s="2">
        <v>50</v>
      </c>
      <c r="C8" s="2" t="s">
        <v>9</v>
      </c>
      <c r="D8" s="2">
        <f>VLOOKUP(A8,'COSTOS MATERIA PRIMA'!A:D,4,FALSE)/VLOOKUP(A8,'COSTOS MATERIA PRIMA'!A:D,2,FALSE)*B8</f>
        <v>200</v>
      </c>
      <c r="I8" s="5"/>
      <c r="K8" s="5"/>
    </row>
    <row r="9" spans="1:12" x14ac:dyDescent="0.2">
      <c r="A9" s="2" t="s">
        <v>163</v>
      </c>
      <c r="B9" s="2">
        <v>50</v>
      </c>
      <c r="C9" s="2" t="s">
        <v>9</v>
      </c>
      <c r="D9" s="2">
        <f>VLOOKUP(A9,'COSTOS MATERIA PRIMA'!A:D,4,FALSE)/VLOOKUP(A9,'COSTOS MATERIA PRIMA'!A:D,2,FALSE)*B9</f>
        <v>150</v>
      </c>
      <c r="I9" s="5"/>
      <c r="K9" s="5"/>
    </row>
    <row r="10" spans="1:12" x14ac:dyDescent="0.2">
      <c r="A10" s="2" t="s">
        <v>42</v>
      </c>
      <c r="B10" s="2">
        <v>2</v>
      </c>
      <c r="C10" s="2" t="s">
        <v>9</v>
      </c>
      <c r="D10" s="2">
        <f>VLOOKUP(A10,'COSTOS MATERIA PRIMA'!A:D,4,FALSE)/VLOOKUP(A10,'COSTOS MATERIA PRIMA'!A:D,2,FALSE)*B10</f>
        <v>2.88</v>
      </c>
      <c r="I10" s="5"/>
      <c r="K10" s="5"/>
    </row>
    <row r="11" spans="1:12" x14ac:dyDescent="0.2">
      <c r="A11" s="2" t="s">
        <v>254</v>
      </c>
      <c r="B11" s="2" t="s">
        <v>676</v>
      </c>
      <c r="D11" s="2">
        <v>325</v>
      </c>
      <c r="I11" s="5"/>
      <c r="K11" s="5"/>
    </row>
    <row r="12" spans="1:12" x14ac:dyDescent="0.2"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tabColor rgb="FFFF9900"/>
    <outlinePr summaryBelow="0" summaryRight="0"/>
  </sheetPr>
  <dimension ref="A1:L1000"/>
  <sheetViews>
    <sheetView workbookViewId="0">
      <selection activeCell="A2" sqref="A2:B5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190</v>
      </c>
      <c r="B2" s="2">
        <v>1</v>
      </c>
      <c r="C2" s="2" t="s">
        <v>9</v>
      </c>
      <c r="D2" s="2">
        <f>VLOOKUP(A2,'COSTOS MATERIA PRIMA'!A:D,4,FALSE)/VLOOKUP(A2,'COSTOS MATERIA PRIMA'!A:D,2,FALSE)*B2</f>
        <v>214.32</v>
      </c>
      <c r="F2" s="2">
        <v>1</v>
      </c>
      <c r="G2" s="2">
        <f>SUM(D:D)</f>
        <v>1117.52</v>
      </c>
      <c r="H2" s="2">
        <f>G2/F2</f>
        <v>1117.52</v>
      </c>
      <c r="I2" s="5">
        <v>0.1</v>
      </c>
      <c r="J2" s="2">
        <f>H2*(1+I2)</f>
        <v>1229.2720000000002</v>
      </c>
      <c r="K2" s="5">
        <v>0.6</v>
      </c>
      <c r="L2" s="2">
        <f>J2*(K2+1)</f>
        <v>1966.8352000000004</v>
      </c>
    </row>
    <row r="3" spans="1:12" x14ac:dyDescent="0.2">
      <c r="A3" s="2" t="s">
        <v>36</v>
      </c>
      <c r="B3" s="2">
        <v>1</v>
      </c>
      <c r="C3" s="2" t="s">
        <v>2</v>
      </c>
      <c r="D3" s="2">
        <f>VLOOKUP(A3,'COSTOS MATERIA PRIMA'!A:D,4,FALSE)/VLOOKUP(A3,'COSTOS MATERIA PRIMA'!A:D,2,FALSE)*B3</f>
        <v>85</v>
      </c>
      <c r="I3" s="5"/>
      <c r="K3" s="5"/>
    </row>
    <row r="4" spans="1:12" x14ac:dyDescent="0.2">
      <c r="A4" s="2" t="s">
        <v>94</v>
      </c>
      <c r="B4" s="2">
        <v>150</v>
      </c>
      <c r="C4" s="2" t="s">
        <v>9</v>
      </c>
      <c r="D4" s="2">
        <f>VLOOKUP(A4,'COSTOS MATERIA PRIMA'!A:D,4,FALSE)/VLOOKUP(A4,'COSTOS MATERIA PRIMA'!A:D,2,FALSE)*B4</f>
        <v>255</v>
      </c>
      <c r="I4" s="5"/>
      <c r="K4" s="5"/>
      <c r="L4" s="2">
        <v>2100</v>
      </c>
    </row>
    <row r="5" spans="1:12" x14ac:dyDescent="0.2">
      <c r="A5" s="2" t="s">
        <v>145</v>
      </c>
      <c r="B5" s="2">
        <v>1</v>
      </c>
      <c r="C5" s="2" t="s">
        <v>169</v>
      </c>
      <c r="D5" s="2">
        <f>VLOOKUP(A5,'COSTOS MATERIA PRIMA'!A:D,4,FALSE)/VLOOKUP(A5,'COSTOS MATERIA PRIMA'!A:D,2,FALSE)*B5</f>
        <v>163.19999999999999</v>
      </c>
      <c r="G5" s="6">
        <v>45201</v>
      </c>
      <c r="I5" s="5"/>
      <c r="K5" s="5"/>
    </row>
    <row r="6" spans="1:12" x14ac:dyDescent="0.2">
      <c r="A6" s="2" t="s">
        <v>677</v>
      </c>
      <c r="D6" s="2">
        <v>400</v>
      </c>
      <c r="F6" s="2" t="s">
        <v>248</v>
      </c>
      <c r="I6" s="5"/>
      <c r="K6" s="5"/>
    </row>
    <row r="7" spans="1:12" x14ac:dyDescent="0.2">
      <c r="D7" s="2" t="s">
        <v>678</v>
      </c>
      <c r="I7" s="5"/>
      <c r="K7" s="5"/>
    </row>
    <row r="8" spans="1:12" x14ac:dyDescent="0.2">
      <c r="I8" s="5"/>
      <c r="K8" s="5"/>
    </row>
    <row r="9" spans="1:12" x14ac:dyDescent="0.2">
      <c r="I9" s="5"/>
      <c r="K9" s="5"/>
    </row>
    <row r="10" spans="1:12" x14ac:dyDescent="0.2">
      <c r="I10" s="5"/>
      <c r="K10" s="5"/>
    </row>
    <row r="11" spans="1:12" x14ac:dyDescent="0.2">
      <c r="I11" s="5"/>
      <c r="K11" s="5"/>
    </row>
    <row r="12" spans="1:12" x14ac:dyDescent="0.2"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tabColor rgb="FF0000FF"/>
    <outlinePr summaryBelow="0" summaryRight="0"/>
  </sheetPr>
  <dimension ref="A1:L1000"/>
  <sheetViews>
    <sheetView workbookViewId="0">
      <selection activeCell="A2" sqref="A2:B11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137</v>
      </c>
      <c r="B2" s="2">
        <v>180</v>
      </c>
      <c r="C2" s="2" t="s">
        <v>9</v>
      </c>
      <c r="D2" s="2">
        <f>VLOOKUP(A2,'COSTOS MATERIA PRIMA'!A:D,4,FALSE)/VLOOKUP(A2,'COSTOS MATERIA PRIMA'!A:D,2,FALSE)*B2</f>
        <v>693</v>
      </c>
      <c r="F2" s="2">
        <v>6</v>
      </c>
      <c r="G2" s="2">
        <f>SUM(D:D)</f>
        <v>4131.9757709251098</v>
      </c>
      <c r="H2" s="2">
        <f>G2/F2</f>
        <v>688.6626284875183</v>
      </c>
      <c r="I2" s="5">
        <v>0.1</v>
      </c>
      <c r="J2" s="2">
        <f>H2*(1+I2)</f>
        <v>757.52889133627025</v>
      </c>
      <c r="K2" s="5">
        <v>0.6</v>
      </c>
      <c r="L2" s="2">
        <f>J2*(K2+1)</f>
        <v>1212.0462261380324</v>
      </c>
    </row>
    <row r="3" spans="1:12" x14ac:dyDescent="0.2">
      <c r="A3" s="2" t="s">
        <v>25</v>
      </c>
      <c r="B3" s="2">
        <v>110</v>
      </c>
      <c r="C3" s="2" t="s">
        <v>9</v>
      </c>
      <c r="D3" s="2">
        <f>VLOOKUP(A3,'COSTOS MATERIA PRIMA'!A:D,4,FALSE)/VLOOKUP(A3,'COSTOS MATERIA PRIMA'!A:D,2,FALSE)*B3</f>
        <v>242.00000000000003</v>
      </c>
      <c r="I3" s="5"/>
      <c r="K3" s="5"/>
    </row>
    <row r="4" spans="1:12" x14ac:dyDescent="0.2">
      <c r="A4" s="2" t="s">
        <v>119</v>
      </c>
      <c r="B4" s="2">
        <v>3</v>
      </c>
      <c r="C4" s="2" t="s">
        <v>56</v>
      </c>
      <c r="D4" s="2">
        <f>VLOOKUP(A4,'COSTOS MATERIA PRIMA'!A:D,4,FALSE)/VLOOKUP(A4,'COSTOS MATERIA PRIMA'!A:D,2,FALSE)*B4</f>
        <v>255</v>
      </c>
      <c r="I4" s="5"/>
      <c r="K4" s="5"/>
      <c r="L4" s="2">
        <v>1250</v>
      </c>
    </row>
    <row r="5" spans="1:12" x14ac:dyDescent="0.2">
      <c r="A5" s="2" t="s">
        <v>128</v>
      </c>
      <c r="B5" s="2">
        <v>100</v>
      </c>
      <c r="C5" s="2" t="s">
        <v>9</v>
      </c>
      <c r="D5" s="2">
        <f>VLOOKUP(A5,'COSTOS MATERIA PRIMA'!A:D,4,FALSE)/VLOOKUP(A5,'COSTOS MATERIA PRIMA'!A:D,2,FALSE)*B5</f>
        <v>50</v>
      </c>
      <c r="I5" s="5"/>
      <c r="K5" s="5"/>
    </row>
    <row r="6" spans="1:12" x14ac:dyDescent="0.2">
      <c r="A6" s="2" t="s">
        <v>114</v>
      </c>
      <c r="B6" s="2">
        <v>230</v>
      </c>
      <c r="C6" s="2" t="s">
        <v>9</v>
      </c>
      <c r="D6" s="2">
        <f>VLOOKUP(A6,'COSTOS MATERIA PRIMA'!A:D,4,FALSE)/VLOOKUP(A6,'COSTOS MATERIA PRIMA'!A:D,2,FALSE)*B6</f>
        <v>92</v>
      </c>
      <c r="I6" s="5"/>
      <c r="K6" s="5"/>
    </row>
    <row r="7" spans="1:12" x14ac:dyDescent="0.2">
      <c r="A7" s="2" t="s">
        <v>192</v>
      </c>
      <c r="B7" s="2">
        <v>2</v>
      </c>
      <c r="C7" s="2" t="s">
        <v>9</v>
      </c>
      <c r="D7" s="2">
        <f>VLOOKUP(A7,'COSTOS MATERIA PRIMA'!A:D,4,FALSE)/VLOOKUP(A7,'COSTOS MATERIA PRIMA'!A:D,2,FALSE)*B7</f>
        <v>1</v>
      </c>
      <c r="I7" s="5"/>
      <c r="K7" s="5"/>
    </row>
    <row r="8" spans="1:12" x14ac:dyDescent="0.2">
      <c r="A8" s="2" t="s">
        <v>115</v>
      </c>
      <c r="B8" s="2">
        <v>70</v>
      </c>
      <c r="C8" s="2" t="s">
        <v>9</v>
      </c>
      <c r="D8" s="2">
        <f>VLOOKUP(A8,'COSTOS MATERIA PRIMA'!A:D,4,FALSE)/VLOOKUP(A8,'COSTOS MATERIA PRIMA'!A:D,2,FALSE)*B8</f>
        <v>630</v>
      </c>
      <c r="G8" s="7">
        <v>45201</v>
      </c>
      <c r="I8" s="5"/>
      <c r="K8" s="5"/>
    </row>
    <row r="9" spans="1:12" x14ac:dyDescent="0.2">
      <c r="A9" s="2" t="s">
        <v>99</v>
      </c>
      <c r="B9" s="2">
        <v>5</v>
      </c>
      <c r="C9" s="2" t="s">
        <v>9</v>
      </c>
      <c r="D9" s="2">
        <f>VLOOKUP(A9,'COSTOS MATERIA PRIMA'!A:D,4,FALSE)/VLOOKUP(A9,'COSTOS MATERIA PRIMA'!A:D,2,FALSE)*B9</f>
        <v>40</v>
      </c>
      <c r="I9" s="5"/>
      <c r="K9" s="5"/>
    </row>
    <row r="10" spans="1:12" x14ac:dyDescent="0.2">
      <c r="A10" s="2" t="s">
        <v>8</v>
      </c>
      <c r="B10" s="2">
        <v>50</v>
      </c>
      <c r="C10" s="2" t="s">
        <v>9</v>
      </c>
      <c r="D10" s="2">
        <f>VLOOKUP(A10,'COSTOS MATERIA PRIMA'!A:D,4,FALSE)/VLOOKUP(A10,'COSTOS MATERIA PRIMA'!A:D,2,FALSE)*B10</f>
        <v>232.50000000000003</v>
      </c>
      <c r="I10" s="5"/>
      <c r="K10" s="5"/>
    </row>
    <row r="11" spans="1:12" x14ac:dyDescent="0.2">
      <c r="A11" s="2" t="s">
        <v>148</v>
      </c>
      <c r="B11" s="2">
        <v>120</v>
      </c>
      <c r="C11" s="2" t="s">
        <v>9</v>
      </c>
      <c r="D11" s="2">
        <f>VLOOKUP(A11,'COSTOS MATERIA PRIMA'!A:D,4,FALSE)/VLOOKUP(A11,'COSTOS MATERIA PRIMA'!A:D,2,FALSE)*B11</f>
        <v>396.47577092511011</v>
      </c>
      <c r="I11" s="5"/>
      <c r="K11" s="5"/>
    </row>
    <row r="12" spans="1:12" x14ac:dyDescent="0.2">
      <c r="F12" s="2" t="s">
        <v>253</v>
      </c>
      <c r="I12" s="5"/>
      <c r="K12" s="5"/>
    </row>
    <row r="13" spans="1:12" x14ac:dyDescent="0.2">
      <c r="A13" s="2" t="s">
        <v>254</v>
      </c>
      <c r="B13" s="2" t="s">
        <v>679</v>
      </c>
      <c r="D13" s="2">
        <v>1500</v>
      </c>
      <c r="F13" s="2" t="s">
        <v>253</v>
      </c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>
    <tabColor rgb="FFFF9900"/>
    <outlinePr summaryBelow="0" summaryRight="0"/>
  </sheetPr>
  <dimension ref="A1:L1000"/>
  <sheetViews>
    <sheetView workbookViewId="0">
      <selection activeCell="A2" sqref="A2:B5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190</v>
      </c>
      <c r="B2" s="2">
        <v>1</v>
      </c>
      <c r="C2" s="2" t="s">
        <v>169</v>
      </c>
      <c r="D2" s="2">
        <f>VLOOKUP(A2,'COSTOS MATERIA PRIMA'!A:D,4,FALSE)/VLOOKUP(A2,'COSTOS MATERIA PRIMA'!A:D,2,FALSE)*B2</f>
        <v>214.32</v>
      </c>
      <c r="F2" s="2">
        <v>2</v>
      </c>
      <c r="G2" s="2">
        <f>SUM(D:D)</f>
        <v>1197.52</v>
      </c>
      <c r="H2" s="2">
        <f>G2/F2</f>
        <v>598.76</v>
      </c>
      <c r="I2" s="5">
        <v>0.1</v>
      </c>
      <c r="J2" s="2">
        <f>H2*(1+I2)</f>
        <v>658.63600000000008</v>
      </c>
      <c r="K2" s="5">
        <v>0.6</v>
      </c>
      <c r="L2" s="2">
        <f>J2*(K2+1)</f>
        <v>1053.8176000000001</v>
      </c>
    </row>
    <row r="3" spans="1:12" x14ac:dyDescent="0.2">
      <c r="A3" s="2" t="s">
        <v>43</v>
      </c>
      <c r="B3" s="2">
        <v>2</v>
      </c>
      <c r="C3" s="2" t="s">
        <v>56</v>
      </c>
      <c r="D3" s="2">
        <f>VLOOKUP(A3,'COSTOS MATERIA PRIMA'!A:D,4,FALSE)/VLOOKUP(A3,'COSTOS MATERIA PRIMA'!A:D,2,FALSE)*B3</f>
        <v>50</v>
      </c>
      <c r="I3" s="5"/>
      <c r="K3" s="5"/>
    </row>
    <row r="4" spans="1:12" x14ac:dyDescent="0.2">
      <c r="A4" s="2" t="s">
        <v>145</v>
      </c>
      <c r="B4" s="2">
        <v>1</v>
      </c>
      <c r="C4" s="2" t="s">
        <v>169</v>
      </c>
      <c r="D4" s="2">
        <f>VLOOKUP(A4,'COSTOS MATERIA PRIMA'!A:D,4,FALSE)/VLOOKUP(A4,'COSTOS MATERIA PRIMA'!A:D,2,FALSE)*B4</f>
        <v>163.19999999999999</v>
      </c>
      <c r="I4" s="5"/>
      <c r="K4" s="5"/>
    </row>
    <row r="5" spans="1:12" x14ac:dyDescent="0.2">
      <c r="A5" s="2" t="s">
        <v>94</v>
      </c>
      <c r="B5" s="2">
        <v>100</v>
      </c>
      <c r="C5" s="2" t="s">
        <v>680</v>
      </c>
      <c r="D5" s="2">
        <f>VLOOKUP(A5,'COSTOS MATERIA PRIMA'!A:D,4,FALSE)/VLOOKUP(A5,'COSTOS MATERIA PRIMA'!A:D,2,FALSE)*B5</f>
        <v>170</v>
      </c>
      <c r="I5" s="5"/>
      <c r="K5" s="5"/>
      <c r="L5" s="2">
        <v>1100</v>
      </c>
    </row>
    <row r="6" spans="1:12" x14ac:dyDescent="0.2">
      <c r="A6" s="2" t="s">
        <v>246</v>
      </c>
      <c r="B6" s="2" t="s">
        <v>681</v>
      </c>
      <c r="D6" s="2">
        <v>600</v>
      </c>
      <c r="F6" s="2" t="s">
        <v>248</v>
      </c>
      <c r="G6" s="6">
        <v>45201</v>
      </c>
      <c r="I6" s="5"/>
      <c r="K6" s="5"/>
    </row>
    <row r="7" spans="1:12" x14ac:dyDescent="0.2">
      <c r="I7" s="5"/>
      <c r="K7" s="5"/>
    </row>
    <row r="8" spans="1:12" x14ac:dyDescent="0.2">
      <c r="I8" s="5"/>
      <c r="K8" s="5"/>
    </row>
    <row r="9" spans="1:12" x14ac:dyDescent="0.2">
      <c r="I9" s="5"/>
      <c r="K9" s="5"/>
    </row>
    <row r="10" spans="1:12" x14ac:dyDescent="0.2">
      <c r="I10" s="5"/>
      <c r="K10" s="5"/>
    </row>
    <row r="11" spans="1:12" x14ac:dyDescent="0.2">
      <c r="I11" s="5"/>
      <c r="K11" s="5"/>
    </row>
    <row r="12" spans="1:12" x14ac:dyDescent="0.2"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>
    <outlinePr summaryBelow="0" summaryRight="0"/>
  </sheetPr>
  <dimension ref="A1:L1000"/>
  <sheetViews>
    <sheetView workbookViewId="0">
      <selection activeCell="A2" sqref="A2:B6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119</v>
      </c>
      <c r="B2" s="2">
        <v>1</v>
      </c>
      <c r="C2" s="2" t="s">
        <v>9</v>
      </c>
      <c r="D2" s="2">
        <f>VLOOKUP(A2,'COSTOS MATERIA PRIMA'!A:D,4,FALSE)/VLOOKUP(A2,'COSTOS MATERIA PRIMA'!A:D,2,FALSE)*B2</f>
        <v>85</v>
      </c>
      <c r="F2" s="2">
        <v>1</v>
      </c>
      <c r="G2" s="2">
        <f>SUM(D:D)</f>
        <v>149.1</v>
      </c>
      <c r="H2" s="2">
        <f>G2/F2</f>
        <v>149.1</v>
      </c>
      <c r="I2" s="5">
        <v>0.2</v>
      </c>
      <c r="J2" s="2">
        <f>H2*(1+I2)</f>
        <v>178.92</v>
      </c>
      <c r="K2" s="5">
        <v>0</v>
      </c>
      <c r="L2" s="2">
        <f>J2*(K2+1)</f>
        <v>178.92</v>
      </c>
    </row>
    <row r="3" spans="1:12" x14ac:dyDescent="0.2">
      <c r="A3" s="2" t="s">
        <v>24</v>
      </c>
      <c r="B3" s="2">
        <v>30</v>
      </c>
      <c r="C3" s="2" t="s">
        <v>9</v>
      </c>
      <c r="D3" s="2">
        <f>VLOOKUP(A3,'COSTOS MATERIA PRIMA'!A:D,4,FALSE)/VLOOKUP(A3,'COSTOS MATERIA PRIMA'!A:D,2,FALSE)*B3</f>
        <v>25.5</v>
      </c>
      <c r="I3" s="5"/>
      <c r="K3" s="5"/>
    </row>
    <row r="4" spans="1:12" x14ac:dyDescent="0.2">
      <c r="A4" s="2" t="s">
        <v>114</v>
      </c>
      <c r="B4" s="2">
        <v>30</v>
      </c>
      <c r="C4" s="2" t="s">
        <v>9</v>
      </c>
      <c r="D4" s="2">
        <f>VLOOKUP(A4,'COSTOS MATERIA PRIMA'!A:D,4,FALSE)/VLOOKUP(A4,'COSTOS MATERIA PRIMA'!A:D,2,FALSE)*B4</f>
        <v>12</v>
      </c>
      <c r="I4" s="5"/>
      <c r="K4" s="5"/>
    </row>
    <row r="5" spans="1:12" x14ac:dyDescent="0.2">
      <c r="A5" s="2" t="s">
        <v>178</v>
      </c>
      <c r="B5" s="2">
        <v>5</v>
      </c>
      <c r="C5" s="2" t="s">
        <v>9</v>
      </c>
      <c r="D5" s="2">
        <f>VLOOKUP(A5,'COSTOS MATERIA PRIMA'!A:D,4,FALSE)/VLOOKUP(A5,'COSTOS MATERIA PRIMA'!A:D,2,FALSE)*B5</f>
        <v>20</v>
      </c>
      <c r="I5" s="5"/>
      <c r="K5" s="5"/>
    </row>
    <row r="6" spans="1:12" x14ac:dyDescent="0.2">
      <c r="A6" s="2" t="s">
        <v>98</v>
      </c>
      <c r="B6" s="2">
        <v>5</v>
      </c>
      <c r="C6" s="2" t="s">
        <v>9</v>
      </c>
      <c r="D6" s="2">
        <f>VLOOKUP(A6,'COSTOS MATERIA PRIMA'!A:D,4,FALSE)/VLOOKUP(A6,'COSTOS MATERIA PRIMA'!A:D,2,FALSE)*B6</f>
        <v>6.6000000000000005</v>
      </c>
      <c r="I6" s="5"/>
      <c r="K6" s="5"/>
    </row>
    <row r="7" spans="1:12" x14ac:dyDescent="0.2">
      <c r="I7" s="5"/>
      <c r="K7" s="5"/>
    </row>
    <row r="8" spans="1:12" x14ac:dyDescent="0.2">
      <c r="I8" s="5"/>
      <c r="K8" s="5"/>
    </row>
    <row r="9" spans="1:12" x14ac:dyDescent="0.2">
      <c r="I9" s="5"/>
      <c r="K9" s="5"/>
    </row>
    <row r="10" spans="1:12" x14ac:dyDescent="0.2">
      <c r="I10" s="5"/>
      <c r="K10" s="5"/>
    </row>
    <row r="11" spans="1:12" x14ac:dyDescent="0.2">
      <c r="I11" s="5"/>
      <c r="K11" s="5"/>
    </row>
    <row r="12" spans="1:12" x14ac:dyDescent="0.2"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>
    <tabColor rgb="FF0000FF"/>
    <outlinePr summaryBelow="0" summaryRight="0"/>
  </sheetPr>
  <dimension ref="A1:L1000"/>
  <sheetViews>
    <sheetView workbookViewId="0">
      <selection activeCell="A2" sqref="A2:B10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183</v>
      </c>
      <c r="B2" s="2">
        <v>1.75</v>
      </c>
      <c r="D2" s="2">
        <f>VLOOKUP(A2,'COSTOS MATERIA PRIMA'!A:D,4,FALSE)/VLOOKUP(A2,'COSTOS MATERIA PRIMA'!A:D,2,FALSE)*B2</f>
        <v>5068.5750000000007</v>
      </c>
      <c r="F2" s="2">
        <v>7</v>
      </c>
      <c r="G2" s="2">
        <f>SUM(D:D)</f>
        <v>8187.9750000000004</v>
      </c>
      <c r="H2" s="2">
        <f>G2/F2</f>
        <v>1169.7107142857144</v>
      </c>
      <c r="I2" s="5">
        <v>0.1</v>
      </c>
      <c r="J2" s="2">
        <f>H2*(1+I2)</f>
        <v>1286.681785714286</v>
      </c>
      <c r="K2" s="5">
        <v>0.6</v>
      </c>
      <c r="L2" s="2">
        <f>J2*(K2+1)</f>
        <v>2058.6908571428576</v>
      </c>
    </row>
    <row r="3" spans="1:12" x14ac:dyDescent="0.2">
      <c r="A3" s="2" t="s">
        <v>24</v>
      </c>
      <c r="B3" s="2">
        <v>80</v>
      </c>
      <c r="C3" s="2" t="s">
        <v>9</v>
      </c>
      <c r="D3" s="2">
        <f>VLOOKUP(A3,'COSTOS MATERIA PRIMA'!A:D,4,FALSE)/VLOOKUP(A3,'COSTOS MATERIA PRIMA'!A:D,2,FALSE)*B3</f>
        <v>68</v>
      </c>
      <c r="I3" s="5"/>
      <c r="K3" s="5"/>
    </row>
    <row r="4" spans="1:12" x14ac:dyDescent="0.2">
      <c r="A4" s="2" t="s">
        <v>192</v>
      </c>
      <c r="B4" s="2">
        <v>6</v>
      </c>
      <c r="C4" s="2" t="s">
        <v>9</v>
      </c>
      <c r="D4" s="2">
        <f>VLOOKUP(A4,'COSTOS MATERIA PRIMA'!A:D,4,FALSE)/VLOOKUP(A4,'COSTOS MATERIA PRIMA'!A:D,2,FALSE)*B4</f>
        <v>3</v>
      </c>
      <c r="F4" s="2" t="s">
        <v>682</v>
      </c>
      <c r="I4" s="5"/>
      <c r="J4" s="2">
        <v>2050</v>
      </c>
      <c r="K4" s="5"/>
    </row>
    <row r="5" spans="1:12" x14ac:dyDescent="0.2">
      <c r="A5" s="2" t="s">
        <v>137</v>
      </c>
      <c r="B5" s="2">
        <v>200</v>
      </c>
      <c r="C5" s="2" t="s">
        <v>9</v>
      </c>
      <c r="D5" s="2">
        <f>VLOOKUP(A5,'COSTOS MATERIA PRIMA'!A:D,4,FALSE)/VLOOKUP(A5,'COSTOS MATERIA PRIMA'!A:D,2,FALSE)*B5</f>
        <v>770</v>
      </c>
      <c r="F5" s="2" t="s">
        <v>683</v>
      </c>
      <c r="I5" s="5"/>
      <c r="K5" s="5"/>
    </row>
    <row r="6" spans="1:12" x14ac:dyDescent="0.2">
      <c r="A6" s="2" t="s">
        <v>119</v>
      </c>
      <c r="B6" s="2">
        <v>1</v>
      </c>
      <c r="C6" s="2" t="s">
        <v>2</v>
      </c>
      <c r="D6" s="2">
        <f>VLOOKUP(A6,'COSTOS MATERIA PRIMA'!A:D,4,FALSE)/VLOOKUP(A6,'COSTOS MATERIA PRIMA'!A:D,2,FALSE)*B6</f>
        <v>85</v>
      </c>
      <c r="I6" s="5"/>
      <c r="K6" s="5"/>
    </row>
    <row r="7" spans="1:12" x14ac:dyDescent="0.2">
      <c r="A7" s="2" t="s">
        <v>98</v>
      </c>
      <c r="B7" s="2">
        <v>20</v>
      </c>
      <c r="C7" s="2" t="s">
        <v>5</v>
      </c>
      <c r="D7" s="2">
        <f>VLOOKUP(A7,'COSTOS MATERIA PRIMA'!A:D,4,FALSE)/VLOOKUP(A7,'COSTOS MATERIA PRIMA'!A:D,2,FALSE)*B7</f>
        <v>26.400000000000002</v>
      </c>
      <c r="I7" s="5"/>
      <c r="K7" s="5"/>
    </row>
    <row r="8" spans="1:12" x14ac:dyDescent="0.2">
      <c r="A8" s="2" t="s">
        <v>114</v>
      </c>
      <c r="B8" s="2">
        <v>220</v>
      </c>
      <c r="C8" s="2" t="s">
        <v>9</v>
      </c>
      <c r="D8" s="2">
        <f>VLOOKUP(A8,'COSTOS MATERIA PRIMA'!A:D,4,FALSE)/VLOOKUP(A8,'COSTOS MATERIA PRIMA'!A:D,2,FALSE)*B8</f>
        <v>88</v>
      </c>
      <c r="G8" s="7">
        <v>45201</v>
      </c>
      <c r="H8" s="2" t="s">
        <v>684</v>
      </c>
      <c r="I8" s="5"/>
      <c r="K8" s="5"/>
    </row>
    <row r="9" spans="1:12" x14ac:dyDescent="0.2">
      <c r="A9" s="2" t="s">
        <v>25</v>
      </c>
      <c r="B9" s="2">
        <v>70</v>
      </c>
      <c r="C9" s="2" t="s">
        <v>9</v>
      </c>
      <c r="D9" s="2">
        <f>VLOOKUP(A9,'COSTOS MATERIA PRIMA'!A:D,4,FALSE)/VLOOKUP(A9,'COSTOS MATERIA PRIMA'!A:D,2,FALSE)*B9</f>
        <v>154</v>
      </c>
      <c r="I9" s="5"/>
      <c r="K9" s="5"/>
    </row>
    <row r="10" spans="1:12" x14ac:dyDescent="0.2">
      <c r="A10" s="2" t="s">
        <v>43</v>
      </c>
      <c r="B10" s="2">
        <v>7</v>
      </c>
      <c r="C10" s="2" t="s">
        <v>2</v>
      </c>
      <c r="D10" s="2">
        <f>VLOOKUP(A10,'COSTOS MATERIA PRIMA'!A:D,4,FALSE)/VLOOKUP(A10,'COSTOS MATERIA PRIMA'!A:D,2,FALSE)*B10</f>
        <v>175</v>
      </c>
      <c r="I10" s="5"/>
      <c r="K10" s="5"/>
    </row>
    <row r="11" spans="1:12" x14ac:dyDescent="0.2">
      <c r="A11" s="2" t="s">
        <v>246</v>
      </c>
      <c r="B11" s="2" t="s">
        <v>685</v>
      </c>
      <c r="D11" s="2">
        <v>1750</v>
      </c>
      <c r="F11" s="2" t="s">
        <v>248</v>
      </c>
      <c r="I11" s="5"/>
      <c r="K11" s="5"/>
    </row>
    <row r="12" spans="1:12" x14ac:dyDescent="0.2"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>
    <tabColor rgb="FF00FF00"/>
    <outlinePr summaryBelow="0" summaryRight="0"/>
  </sheetPr>
  <dimension ref="A1:L1000"/>
  <sheetViews>
    <sheetView workbookViewId="0">
      <selection activeCell="A2" sqref="A2:B11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113</v>
      </c>
      <c r="B2" s="2">
        <v>500</v>
      </c>
      <c r="C2" s="2" t="s">
        <v>9</v>
      </c>
      <c r="D2" s="2">
        <f>VLOOKUP(A2,'COSTOS MATERIA PRIMA'!A:D,4,FALSE)/VLOOKUP(A2,'COSTOS MATERIA PRIMA'!A:D,2,FALSE)*B2</f>
        <v>110</v>
      </c>
      <c r="F2" s="2">
        <v>21</v>
      </c>
      <c r="G2" s="2">
        <f>SUM(D:D)</f>
        <v>3601.1142857142859</v>
      </c>
      <c r="H2" s="2">
        <f>G2/F2</f>
        <v>171.48163265306124</v>
      </c>
      <c r="I2" s="5">
        <v>0.1</v>
      </c>
      <c r="J2" s="2">
        <f>H2*(1+I2)</f>
        <v>188.62979591836739</v>
      </c>
      <c r="K2" s="5">
        <v>0.6</v>
      </c>
      <c r="L2" s="2">
        <f>J2*(K2+1)</f>
        <v>301.80767346938785</v>
      </c>
    </row>
    <row r="3" spans="1:12" x14ac:dyDescent="0.2">
      <c r="A3" s="2" t="s">
        <v>192</v>
      </c>
      <c r="B3" s="2">
        <v>10</v>
      </c>
      <c r="C3" s="2" t="s">
        <v>9</v>
      </c>
      <c r="D3" s="2">
        <f>VLOOKUP(A3,'COSTOS MATERIA PRIMA'!A:D,4,FALSE)/VLOOKUP(A3,'COSTOS MATERIA PRIMA'!A:D,2,FALSE)*B3</f>
        <v>5</v>
      </c>
      <c r="F3" s="2" t="s">
        <v>686</v>
      </c>
      <c r="I3" s="5"/>
      <c r="K3" s="5"/>
    </row>
    <row r="4" spans="1:12" x14ac:dyDescent="0.2">
      <c r="A4" s="2" t="s">
        <v>24</v>
      </c>
      <c r="B4" s="2">
        <v>5</v>
      </c>
      <c r="C4" s="2" t="s">
        <v>9</v>
      </c>
      <c r="D4" s="2">
        <f>VLOOKUP(A4,'COSTOS MATERIA PRIMA'!A:D,4,FALSE)/VLOOKUP(A4,'COSTOS MATERIA PRIMA'!A:D,2,FALSE)*B4</f>
        <v>4.25</v>
      </c>
      <c r="I4" s="5"/>
      <c r="J4" s="2">
        <v>300</v>
      </c>
      <c r="K4" s="5"/>
    </row>
    <row r="5" spans="1:12" x14ac:dyDescent="0.2">
      <c r="A5" s="2" t="s">
        <v>126</v>
      </c>
      <c r="B5" s="2">
        <v>25</v>
      </c>
      <c r="C5" s="2" t="s">
        <v>9</v>
      </c>
      <c r="D5" s="2">
        <f>VLOOKUP(A5,'COSTOS MATERIA PRIMA'!A:D,4,FALSE)/VLOOKUP(A5,'COSTOS MATERIA PRIMA'!A:D,2,FALSE)*B5</f>
        <v>50</v>
      </c>
      <c r="I5" s="5"/>
      <c r="K5" s="5"/>
    </row>
    <row r="6" spans="1:12" x14ac:dyDescent="0.2">
      <c r="A6" s="2" t="s">
        <v>75</v>
      </c>
      <c r="B6" s="2">
        <v>50</v>
      </c>
      <c r="C6" s="2" t="s">
        <v>9</v>
      </c>
      <c r="D6" s="2">
        <f>VLOOKUP(A6,'COSTOS MATERIA PRIMA'!A:D,4,FALSE)/VLOOKUP(A6,'COSTOS MATERIA PRIMA'!A:D,2,FALSE)*B6</f>
        <v>135.71428571428572</v>
      </c>
      <c r="I6" s="5"/>
      <c r="K6" s="5"/>
    </row>
    <row r="7" spans="1:12" x14ac:dyDescent="0.2">
      <c r="A7" s="2" t="s">
        <v>137</v>
      </c>
      <c r="B7" s="2">
        <v>50</v>
      </c>
      <c r="C7" s="2" t="s">
        <v>9</v>
      </c>
      <c r="D7" s="2">
        <f>VLOOKUP(A7,'COSTOS MATERIA PRIMA'!A:D,4,FALSE)/VLOOKUP(A7,'COSTOS MATERIA PRIMA'!A:D,2,FALSE)*B7</f>
        <v>192.5</v>
      </c>
      <c r="I7" s="5"/>
      <c r="K7" s="5"/>
    </row>
    <row r="8" spans="1:12" x14ac:dyDescent="0.2">
      <c r="A8" s="2" t="s">
        <v>132</v>
      </c>
      <c r="B8" s="2">
        <v>5</v>
      </c>
      <c r="C8" s="2" t="s">
        <v>9</v>
      </c>
      <c r="D8" s="2">
        <f>VLOOKUP(A8,'COSTOS MATERIA PRIMA'!A:D,4,FALSE)/VLOOKUP(A8,'COSTOS MATERIA PRIMA'!A:D,2,FALSE)*B8</f>
        <v>6.15</v>
      </c>
      <c r="I8" s="5"/>
      <c r="K8" s="5"/>
    </row>
    <row r="9" spans="1:12" x14ac:dyDescent="0.2">
      <c r="A9" s="2" t="s">
        <v>137</v>
      </c>
      <c r="B9" s="2">
        <v>30</v>
      </c>
      <c r="C9" s="2" t="s">
        <v>9</v>
      </c>
      <c r="D9" s="2">
        <f>VLOOKUP(A9,'COSTOS MATERIA PRIMA'!A:D,4,FALSE)/VLOOKUP(A9,'COSTOS MATERIA PRIMA'!A:D,2,FALSE)*B9</f>
        <v>115.5</v>
      </c>
      <c r="I9" s="5"/>
      <c r="K9" s="5"/>
    </row>
    <row r="10" spans="1:12" x14ac:dyDescent="0.2">
      <c r="A10" s="2" t="s">
        <v>120</v>
      </c>
      <c r="B10" s="2">
        <v>210</v>
      </c>
      <c r="C10" s="2" t="s">
        <v>9</v>
      </c>
      <c r="D10" s="2">
        <f>VLOOKUP(A10,'COSTOS MATERIA PRIMA'!A:D,4,FALSE)/VLOOKUP(A10,'COSTOS MATERIA PRIMA'!A:D,2,FALSE)*B10</f>
        <v>1617</v>
      </c>
      <c r="F10" s="2" t="s">
        <v>687</v>
      </c>
      <c r="G10" s="6">
        <v>45201</v>
      </c>
      <c r="I10" s="5"/>
      <c r="K10" s="5"/>
    </row>
    <row r="11" spans="1:12" x14ac:dyDescent="0.2">
      <c r="A11" s="2" t="s">
        <v>182</v>
      </c>
      <c r="B11" s="2">
        <v>210</v>
      </c>
      <c r="C11" s="2" t="s">
        <v>9</v>
      </c>
      <c r="D11" s="2">
        <f>VLOOKUP(A11,'COSTOS MATERIA PRIMA'!A:D,4,FALSE)/VLOOKUP(A11,'COSTOS MATERIA PRIMA'!A:D,2,FALSE)*B11</f>
        <v>840</v>
      </c>
      <c r="F11" s="2" t="s">
        <v>687</v>
      </c>
      <c r="I11" s="5"/>
      <c r="K11" s="5"/>
    </row>
    <row r="12" spans="1:12" x14ac:dyDescent="0.2">
      <c r="A12" s="2" t="s">
        <v>254</v>
      </c>
      <c r="B12" s="2" t="s">
        <v>688</v>
      </c>
      <c r="D12" s="2">
        <v>525</v>
      </c>
      <c r="F12" s="2" t="s">
        <v>253</v>
      </c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>
    <tabColor rgb="FF00FF00"/>
    <outlinePr summaryBelow="0" summaryRight="0"/>
  </sheetPr>
  <dimension ref="A1:L1000"/>
  <sheetViews>
    <sheetView workbookViewId="0">
      <selection activeCell="A2" sqref="A2:B11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113</v>
      </c>
      <c r="B2" s="2">
        <v>500</v>
      </c>
      <c r="C2" s="2" t="s">
        <v>9</v>
      </c>
      <c r="D2" s="2">
        <f>VLOOKUP(A2,'COSTOS MATERIA PRIMA'!A:D,4,FALSE)/VLOOKUP(A2,'COSTOS MATERIA PRIMA'!A:D,2,FALSE)*B2</f>
        <v>110</v>
      </c>
      <c r="F2" s="2">
        <v>21</v>
      </c>
      <c r="G2" s="2">
        <f>SUM(D:D)</f>
        <v>3185.3142857142857</v>
      </c>
      <c r="H2" s="2">
        <f>G2/F2</f>
        <v>151.68163265306123</v>
      </c>
      <c r="I2" s="5">
        <v>0.1</v>
      </c>
      <c r="J2" s="2">
        <f>H2*(1+I2)</f>
        <v>166.84979591836736</v>
      </c>
      <c r="K2" s="5">
        <v>0.6</v>
      </c>
      <c r="L2" s="2">
        <f>J2*(K2+1)</f>
        <v>266.95967346938778</v>
      </c>
    </row>
    <row r="3" spans="1:12" x14ac:dyDescent="0.2">
      <c r="A3" s="2" t="s">
        <v>192</v>
      </c>
      <c r="B3" s="2">
        <v>10</v>
      </c>
      <c r="C3" s="2" t="s">
        <v>9</v>
      </c>
      <c r="D3" s="2">
        <f>VLOOKUP(A3,'COSTOS MATERIA PRIMA'!A:D,4,FALSE)/VLOOKUP(A3,'COSTOS MATERIA PRIMA'!A:D,2,FALSE)*B3</f>
        <v>5</v>
      </c>
      <c r="F3" s="2" t="s">
        <v>686</v>
      </c>
      <c r="I3" s="5"/>
      <c r="K3" s="5"/>
    </row>
    <row r="4" spans="1:12" x14ac:dyDescent="0.2">
      <c r="A4" s="2" t="s">
        <v>24</v>
      </c>
      <c r="B4" s="2">
        <v>5</v>
      </c>
      <c r="C4" s="2" t="s">
        <v>9</v>
      </c>
      <c r="D4" s="2">
        <f>VLOOKUP(A4,'COSTOS MATERIA PRIMA'!A:D,4,FALSE)/VLOOKUP(A4,'COSTOS MATERIA PRIMA'!A:D,2,FALSE)*B4</f>
        <v>4.25</v>
      </c>
      <c r="I4" s="5"/>
      <c r="K4" s="5"/>
      <c r="L4" s="2">
        <v>270</v>
      </c>
    </row>
    <row r="5" spans="1:12" x14ac:dyDescent="0.2">
      <c r="A5" s="2" t="s">
        <v>126</v>
      </c>
      <c r="B5" s="2">
        <v>25</v>
      </c>
      <c r="C5" s="2" t="s">
        <v>9</v>
      </c>
      <c r="D5" s="2">
        <f>VLOOKUP(A5,'COSTOS MATERIA PRIMA'!A:D,4,FALSE)/VLOOKUP(A5,'COSTOS MATERIA PRIMA'!A:D,2,FALSE)*B5</f>
        <v>50</v>
      </c>
      <c r="I5" s="5"/>
      <c r="K5" s="5"/>
    </row>
    <row r="6" spans="1:12" x14ac:dyDescent="0.2">
      <c r="A6" s="2" t="s">
        <v>75</v>
      </c>
      <c r="B6" s="2">
        <v>50</v>
      </c>
      <c r="C6" s="2" t="s">
        <v>9</v>
      </c>
      <c r="D6" s="2">
        <f>VLOOKUP(A6,'COSTOS MATERIA PRIMA'!A:D,4,FALSE)/VLOOKUP(A6,'COSTOS MATERIA PRIMA'!A:D,2,FALSE)*B6</f>
        <v>135.71428571428572</v>
      </c>
      <c r="I6" s="5"/>
      <c r="K6" s="5"/>
    </row>
    <row r="7" spans="1:12" x14ac:dyDescent="0.2">
      <c r="A7" s="2" t="s">
        <v>137</v>
      </c>
      <c r="B7" s="2">
        <v>50</v>
      </c>
      <c r="C7" s="2" t="s">
        <v>9</v>
      </c>
      <c r="D7" s="2">
        <f>VLOOKUP(A7,'COSTOS MATERIA PRIMA'!A:D,4,FALSE)/VLOOKUP(A7,'COSTOS MATERIA PRIMA'!A:D,2,FALSE)*B7</f>
        <v>192.5</v>
      </c>
      <c r="I7" s="5"/>
      <c r="K7" s="5"/>
    </row>
    <row r="8" spans="1:12" x14ac:dyDescent="0.2">
      <c r="A8" s="2" t="s">
        <v>132</v>
      </c>
      <c r="B8" s="2">
        <v>5</v>
      </c>
      <c r="C8" s="2" t="s">
        <v>9</v>
      </c>
      <c r="D8" s="2">
        <f>VLOOKUP(A8,'COSTOS MATERIA PRIMA'!A:D,4,FALSE)/VLOOKUP(A8,'COSTOS MATERIA PRIMA'!A:D,2,FALSE)*B8</f>
        <v>6.15</v>
      </c>
      <c r="I8" s="5"/>
      <c r="K8" s="5"/>
    </row>
    <row r="9" spans="1:12" x14ac:dyDescent="0.2">
      <c r="A9" s="2" t="s">
        <v>137</v>
      </c>
      <c r="B9" s="2">
        <v>30</v>
      </c>
      <c r="C9" s="2" t="s">
        <v>9</v>
      </c>
      <c r="D9" s="2">
        <f>VLOOKUP(A9,'COSTOS MATERIA PRIMA'!A:D,4,FALSE)/VLOOKUP(A9,'COSTOS MATERIA PRIMA'!A:D,2,FALSE)*B9</f>
        <v>115.5</v>
      </c>
      <c r="I9" s="5"/>
      <c r="K9" s="5"/>
    </row>
    <row r="10" spans="1:12" x14ac:dyDescent="0.2">
      <c r="A10" s="2" t="s">
        <v>129</v>
      </c>
      <c r="B10" s="2">
        <v>252</v>
      </c>
      <c r="C10" s="2" t="s">
        <v>9</v>
      </c>
      <c r="D10" s="2">
        <f>VLOOKUP(A10,'COSTOS MATERIA PRIMA'!A:D,4,FALSE)/VLOOKUP(A10,'COSTOS MATERIA PRIMA'!A:D,2,FALSE)*B10</f>
        <v>1789.1999999999998</v>
      </c>
      <c r="F10" s="2" t="s">
        <v>689</v>
      </c>
      <c r="G10" s="6">
        <v>45201</v>
      </c>
      <c r="I10" s="5"/>
      <c r="K10" s="5"/>
    </row>
    <row r="11" spans="1:12" x14ac:dyDescent="0.2">
      <c r="A11" s="2" t="s">
        <v>197</v>
      </c>
      <c r="B11" s="2">
        <v>315</v>
      </c>
      <c r="C11" s="2" t="s">
        <v>9</v>
      </c>
      <c r="D11" s="2">
        <f>VLOOKUP(A11,'COSTOS MATERIA PRIMA'!A:D,4,FALSE)/VLOOKUP(A11,'COSTOS MATERIA PRIMA'!A:D,2,FALSE)*B11</f>
        <v>252</v>
      </c>
      <c r="F11" s="2" t="s">
        <v>690</v>
      </c>
      <c r="I11" s="5"/>
      <c r="K11" s="5"/>
    </row>
    <row r="12" spans="1:12" x14ac:dyDescent="0.2">
      <c r="A12" s="2" t="s">
        <v>254</v>
      </c>
      <c r="B12" s="2" t="s">
        <v>688</v>
      </c>
      <c r="D12" s="2">
        <v>525</v>
      </c>
      <c r="F12" s="2" t="s">
        <v>253</v>
      </c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>
    <tabColor rgb="FF00FF00"/>
    <outlinePr summaryBelow="0" summaryRight="0"/>
  </sheetPr>
  <dimension ref="A1:L1000"/>
  <sheetViews>
    <sheetView workbookViewId="0"/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113</v>
      </c>
      <c r="B2" s="2">
        <v>500</v>
      </c>
      <c r="C2" s="2" t="s">
        <v>9</v>
      </c>
      <c r="D2" s="2">
        <f>VLOOKUP(A2,'COSTOS MATERIA PRIMA'!A:D,4,FALSE)/VLOOKUP(A2,'COSTOS MATERIA PRIMA'!A:D,2,FALSE)*B2</f>
        <v>110</v>
      </c>
      <c r="F2" s="2">
        <v>21</v>
      </c>
      <c r="G2" s="2">
        <f>SUM(D:D)</f>
        <v>2870.3142857142857</v>
      </c>
      <c r="H2" s="2">
        <f>G2/F2</f>
        <v>136.68163265306123</v>
      </c>
      <c r="I2" s="5">
        <v>0.1</v>
      </c>
      <c r="J2" s="2">
        <f>H2*(1+I2)</f>
        <v>150.34979591836736</v>
      </c>
      <c r="K2" s="5">
        <v>0.6</v>
      </c>
      <c r="L2" s="2">
        <f>J2*(K2+1)</f>
        <v>240.5596734693878</v>
      </c>
    </row>
    <row r="3" spans="1:12" x14ac:dyDescent="0.2">
      <c r="A3" s="2" t="s">
        <v>192</v>
      </c>
      <c r="B3" s="2">
        <v>10</v>
      </c>
      <c r="C3" s="2" t="s">
        <v>9</v>
      </c>
      <c r="D3" s="2">
        <f>VLOOKUP(A3,'COSTOS MATERIA PRIMA'!A:D,4,FALSE)/VLOOKUP(A3,'COSTOS MATERIA PRIMA'!A:D,2,FALSE)*B3</f>
        <v>5</v>
      </c>
      <c r="F3" s="2" t="s">
        <v>686</v>
      </c>
      <c r="I3" s="5"/>
      <c r="K3" s="5"/>
    </row>
    <row r="4" spans="1:12" x14ac:dyDescent="0.2">
      <c r="A4" s="2" t="s">
        <v>24</v>
      </c>
      <c r="B4" s="2">
        <v>5</v>
      </c>
      <c r="C4" s="2" t="s">
        <v>9</v>
      </c>
      <c r="D4" s="2">
        <f>VLOOKUP(A4,'COSTOS MATERIA PRIMA'!A:D,4,FALSE)/VLOOKUP(A4,'COSTOS MATERIA PRIMA'!A:D,2,FALSE)*B4</f>
        <v>4.25</v>
      </c>
      <c r="I4" s="5"/>
      <c r="J4" s="2" t="s">
        <v>691</v>
      </c>
      <c r="K4" s="5"/>
    </row>
    <row r="5" spans="1:12" x14ac:dyDescent="0.2">
      <c r="A5" s="2" t="s">
        <v>126</v>
      </c>
      <c r="B5" s="2">
        <v>25</v>
      </c>
      <c r="C5" s="2" t="s">
        <v>9</v>
      </c>
      <c r="D5" s="2">
        <f>VLOOKUP(A5,'COSTOS MATERIA PRIMA'!A:D,4,FALSE)/VLOOKUP(A5,'COSTOS MATERIA PRIMA'!A:D,2,FALSE)*B5</f>
        <v>50</v>
      </c>
      <c r="I5" s="5"/>
      <c r="K5" s="5"/>
    </row>
    <row r="6" spans="1:12" x14ac:dyDescent="0.2">
      <c r="A6" s="2" t="s">
        <v>75</v>
      </c>
      <c r="B6" s="2">
        <v>50</v>
      </c>
      <c r="C6" s="2" t="s">
        <v>9</v>
      </c>
      <c r="D6" s="2">
        <f>VLOOKUP(A6,'COSTOS MATERIA PRIMA'!A:D,4,FALSE)/VLOOKUP(A6,'COSTOS MATERIA PRIMA'!A:D,2,FALSE)*B6</f>
        <v>135.71428571428572</v>
      </c>
      <c r="I6" s="5"/>
      <c r="K6" s="5"/>
    </row>
    <row r="7" spans="1:12" x14ac:dyDescent="0.2">
      <c r="A7" s="2" t="s">
        <v>137</v>
      </c>
      <c r="B7" s="2">
        <v>50</v>
      </c>
      <c r="C7" s="2" t="s">
        <v>9</v>
      </c>
      <c r="D7" s="2">
        <f>VLOOKUP(A7,'COSTOS MATERIA PRIMA'!A:D,4,FALSE)/VLOOKUP(A7,'COSTOS MATERIA PRIMA'!A:D,2,FALSE)*B7</f>
        <v>192.5</v>
      </c>
      <c r="I7" s="5"/>
      <c r="K7" s="5"/>
    </row>
    <row r="8" spans="1:12" x14ac:dyDescent="0.2">
      <c r="A8" s="2" t="s">
        <v>132</v>
      </c>
      <c r="B8" s="2">
        <v>5</v>
      </c>
      <c r="C8" s="2" t="s">
        <v>9</v>
      </c>
      <c r="D8" s="2">
        <f>VLOOKUP(A8,'COSTOS MATERIA PRIMA'!A:D,4,FALSE)/VLOOKUP(A8,'COSTOS MATERIA PRIMA'!A:D,2,FALSE)*B8</f>
        <v>6.15</v>
      </c>
      <c r="I8" s="5"/>
      <c r="K8" s="5"/>
    </row>
    <row r="9" spans="1:12" x14ac:dyDescent="0.2">
      <c r="A9" s="2" t="s">
        <v>137</v>
      </c>
      <c r="B9" s="2">
        <v>30</v>
      </c>
      <c r="C9" s="2" t="s">
        <v>9</v>
      </c>
      <c r="D9" s="2">
        <f>VLOOKUP(A9,'COSTOS MATERIA PRIMA'!A:D,4,FALSE)/VLOOKUP(A9,'COSTOS MATERIA PRIMA'!A:D,2,FALSE)*B9</f>
        <v>115.5</v>
      </c>
      <c r="I9" s="5"/>
      <c r="K9" s="5"/>
    </row>
    <row r="10" spans="1:12" x14ac:dyDescent="0.2">
      <c r="A10" s="2" t="s">
        <v>129</v>
      </c>
      <c r="B10" s="2">
        <v>252</v>
      </c>
      <c r="C10" s="2" t="s">
        <v>9</v>
      </c>
      <c r="D10" s="2">
        <f>VLOOKUP(A10,'COSTOS MATERIA PRIMA'!A:D,4,FALSE)/VLOOKUP(A10,'COSTOS MATERIA PRIMA'!A:D,2,FALSE)*B10</f>
        <v>1789.1999999999998</v>
      </c>
      <c r="F10" s="2" t="s">
        <v>689</v>
      </c>
      <c r="G10" s="3">
        <v>44927</v>
      </c>
      <c r="I10" s="5"/>
      <c r="K10" s="5"/>
    </row>
    <row r="11" spans="1:12" x14ac:dyDescent="0.2">
      <c r="A11" s="2" t="s">
        <v>197</v>
      </c>
      <c r="B11" s="2">
        <v>315</v>
      </c>
      <c r="C11" s="2" t="s">
        <v>9</v>
      </c>
      <c r="D11" s="2">
        <f>VLOOKUP(A11,'COSTOS MATERIA PRIMA'!A:D,4,FALSE)/VLOOKUP(A11,'COSTOS MATERIA PRIMA'!A:D,2,FALSE)*B11</f>
        <v>252</v>
      </c>
      <c r="F11" s="2" t="s">
        <v>690</v>
      </c>
      <c r="I11" s="5"/>
      <c r="K11" s="5"/>
    </row>
    <row r="12" spans="1:12" x14ac:dyDescent="0.2">
      <c r="A12" s="2" t="s">
        <v>254</v>
      </c>
      <c r="B12" s="2" t="s">
        <v>687</v>
      </c>
      <c r="D12" s="2">
        <v>210</v>
      </c>
      <c r="F12" s="2" t="s">
        <v>253</v>
      </c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>
    <tabColor rgb="FF00FF00"/>
    <outlinePr summaryBelow="0" summaryRight="0"/>
  </sheetPr>
  <dimension ref="A1:L1000"/>
  <sheetViews>
    <sheetView workbookViewId="0">
      <selection activeCell="A2" sqref="A2:B12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113</v>
      </c>
      <c r="B2" s="2">
        <v>500</v>
      </c>
      <c r="C2" s="2" t="s">
        <v>9</v>
      </c>
      <c r="D2" s="2">
        <f>VLOOKUP(A2,'COSTOS MATERIA PRIMA'!A:D,4,FALSE)/VLOOKUP(A2,'COSTOS MATERIA PRIMA'!A:D,2,FALSE)*B2</f>
        <v>110</v>
      </c>
      <c r="F2" s="2">
        <v>21</v>
      </c>
      <c r="G2" s="2">
        <f>SUM(D:D)</f>
        <v>2536.1142857142859</v>
      </c>
      <c r="H2" s="2">
        <f>G2/F2</f>
        <v>120.76734693877552</v>
      </c>
      <c r="I2" s="5">
        <v>0.1</v>
      </c>
      <c r="J2" s="2">
        <f>H2*(1+I2)</f>
        <v>132.84408163265309</v>
      </c>
      <c r="K2" s="5">
        <v>0.6</v>
      </c>
      <c r="L2" s="2">
        <f>J2*(K2+1)</f>
        <v>212.55053061224496</v>
      </c>
    </row>
    <row r="3" spans="1:12" x14ac:dyDescent="0.2">
      <c r="A3" s="2" t="s">
        <v>192</v>
      </c>
      <c r="B3" s="2">
        <v>10</v>
      </c>
      <c r="C3" s="2" t="s">
        <v>9</v>
      </c>
      <c r="D3" s="2">
        <f>VLOOKUP(A3,'COSTOS MATERIA PRIMA'!A:D,4,FALSE)/VLOOKUP(A3,'COSTOS MATERIA PRIMA'!A:D,2,FALSE)*B3</f>
        <v>5</v>
      </c>
      <c r="F3" s="2" t="s">
        <v>686</v>
      </c>
      <c r="I3" s="5"/>
      <c r="K3" s="5"/>
    </row>
    <row r="4" spans="1:12" x14ac:dyDescent="0.2">
      <c r="A4" s="2" t="s">
        <v>24</v>
      </c>
      <c r="B4" s="2">
        <v>5</v>
      </c>
      <c r="C4" s="2" t="s">
        <v>9</v>
      </c>
      <c r="D4" s="2">
        <f>VLOOKUP(A4,'COSTOS MATERIA PRIMA'!A:D,4,FALSE)/VLOOKUP(A4,'COSTOS MATERIA PRIMA'!A:D,2,FALSE)*B4</f>
        <v>4.25</v>
      </c>
      <c r="I4" s="5"/>
      <c r="J4" s="2">
        <v>220</v>
      </c>
      <c r="K4" s="5"/>
    </row>
    <row r="5" spans="1:12" x14ac:dyDescent="0.2">
      <c r="A5" s="2" t="s">
        <v>126</v>
      </c>
      <c r="B5" s="2">
        <v>25</v>
      </c>
      <c r="C5" s="2" t="s">
        <v>9</v>
      </c>
      <c r="D5" s="2">
        <f>VLOOKUP(A5,'COSTOS MATERIA PRIMA'!A:D,4,FALSE)/VLOOKUP(A5,'COSTOS MATERIA PRIMA'!A:D,2,FALSE)*B5</f>
        <v>50</v>
      </c>
      <c r="I5" s="5"/>
      <c r="K5" s="5"/>
    </row>
    <row r="6" spans="1:12" x14ac:dyDescent="0.2">
      <c r="A6" s="2" t="s">
        <v>75</v>
      </c>
      <c r="B6" s="2">
        <v>50</v>
      </c>
      <c r="C6" s="2" t="s">
        <v>9</v>
      </c>
      <c r="D6" s="2">
        <f>VLOOKUP(A6,'COSTOS MATERIA PRIMA'!A:D,4,FALSE)/VLOOKUP(A6,'COSTOS MATERIA PRIMA'!A:D,2,FALSE)*B6</f>
        <v>135.71428571428572</v>
      </c>
      <c r="I6" s="5"/>
      <c r="K6" s="5"/>
    </row>
    <row r="7" spans="1:12" x14ac:dyDescent="0.2">
      <c r="A7" s="2" t="s">
        <v>137</v>
      </c>
      <c r="B7" s="2">
        <v>50</v>
      </c>
      <c r="C7" s="2" t="s">
        <v>9</v>
      </c>
      <c r="D7" s="2">
        <f>VLOOKUP(A7,'COSTOS MATERIA PRIMA'!A:D,4,FALSE)/VLOOKUP(A7,'COSTOS MATERIA PRIMA'!A:D,2,FALSE)*B7</f>
        <v>192.5</v>
      </c>
      <c r="I7" s="5"/>
      <c r="K7" s="5"/>
    </row>
    <row r="8" spans="1:12" x14ac:dyDescent="0.2">
      <c r="A8" s="2" t="s">
        <v>132</v>
      </c>
      <c r="B8" s="2">
        <v>5</v>
      </c>
      <c r="C8" s="2" t="s">
        <v>9</v>
      </c>
      <c r="D8" s="2">
        <f>VLOOKUP(A8,'COSTOS MATERIA PRIMA'!A:D,4,FALSE)/VLOOKUP(A8,'COSTOS MATERIA PRIMA'!A:D,2,FALSE)*B8</f>
        <v>6.15</v>
      </c>
      <c r="I8" s="5"/>
      <c r="K8" s="5"/>
    </row>
    <row r="9" spans="1:12" x14ac:dyDescent="0.2">
      <c r="A9" s="2" t="s">
        <v>137</v>
      </c>
      <c r="B9" s="2">
        <v>30</v>
      </c>
      <c r="C9" s="2" t="s">
        <v>9</v>
      </c>
      <c r="D9" s="2">
        <f>VLOOKUP(A9,'COSTOS MATERIA PRIMA'!A:D,4,FALSE)/VLOOKUP(A9,'COSTOS MATERIA PRIMA'!A:D,2,FALSE)*B9</f>
        <v>115.5</v>
      </c>
      <c r="I9" s="5"/>
      <c r="K9" s="5"/>
    </row>
    <row r="10" spans="1:12" x14ac:dyDescent="0.2">
      <c r="A10" s="2" t="s">
        <v>182</v>
      </c>
      <c r="B10" s="2">
        <v>210</v>
      </c>
      <c r="C10" s="2" t="s">
        <v>9</v>
      </c>
      <c r="D10" s="2">
        <f>VLOOKUP(A10,'COSTOS MATERIA PRIMA'!A:D,4,FALSE)/VLOOKUP(A10,'COSTOS MATERIA PRIMA'!A:D,2,FALSE)*B10</f>
        <v>840</v>
      </c>
      <c r="F10" s="2" t="s">
        <v>692</v>
      </c>
      <c r="G10" s="6">
        <v>45201</v>
      </c>
      <c r="I10" s="5"/>
      <c r="K10" s="5"/>
    </row>
    <row r="11" spans="1:12" x14ac:dyDescent="0.2">
      <c r="A11" s="2" t="s">
        <v>197</v>
      </c>
      <c r="B11" s="2">
        <v>315</v>
      </c>
      <c r="C11" s="2" t="s">
        <v>9</v>
      </c>
      <c r="D11" s="2">
        <f>VLOOKUP(A11,'COSTOS MATERIA PRIMA'!A:D,4,FALSE)/VLOOKUP(A11,'COSTOS MATERIA PRIMA'!A:D,2,FALSE)*B11</f>
        <v>252</v>
      </c>
      <c r="F11" s="2" t="s">
        <v>693</v>
      </c>
      <c r="I11" s="5"/>
      <c r="K11" s="5"/>
    </row>
    <row r="12" spans="1:12" x14ac:dyDescent="0.2">
      <c r="A12" s="2" t="s">
        <v>14</v>
      </c>
      <c r="B12" s="2">
        <v>1</v>
      </c>
      <c r="C12" s="2" t="s">
        <v>2</v>
      </c>
      <c r="D12" s="2">
        <f>VLOOKUP(A12,'COSTOS MATERIA PRIMA'!A:D,4,FALSE)/VLOOKUP(A12,'COSTOS MATERIA PRIMA'!A:D,2,FALSE)*B12</f>
        <v>300</v>
      </c>
      <c r="I12" s="5"/>
      <c r="K12" s="5"/>
    </row>
    <row r="13" spans="1:12" x14ac:dyDescent="0.2">
      <c r="A13" s="2" t="s">
        <v>254</v>
      </c>
      <c r="B13" s="2" t="s">
        <v>688</v>
      </c>
      <c r="D13" s="2">
        <v>525</v>
      </c>
      <c r="F13" s="2" t="s">
        <v>253</v>
      </c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>
    <outlinePr summaryBelow="0" summaryRight="0"/>
  </sheetPr>
  <dimension ref="A1:L1000"/>
  <sheetViews>
    <sheetView workbookViewId="0">
      <selection activeCell="A2" sqref="A2:B6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24</v>
      </c>
      <c r="B2" s="2">
        <v>225</v>
      </c>
      <c r="C2" s="2" t="s">
        <v>9</v>
      </c>
      <c r="D2" s="2">
        <f>VLOOKUP(A2,'COSTOS MATERIA PRIMA'!A:D,4,FALSE)/VLOOKUP(A2,'COSTOS MATERIA PRIMA'!A:D,2,FALSE)*B2</f>
        <v>191.25</v>
      </c>
      <c r="F2" s="2">
        <v>1</v>
      </c>
      <c r="G2" s="2">
        <f>SUM(D:D)</f>
        <v>2413.6071428571431</v>
      </c>
      <c r="H2" s="2">
        <f>G2/F2</f>
        <v>2413.6071428571431</v>
      </c>
      <c r="I2" s="5">
        <v>0.2</v>
      </c>
      <c r="J2" s="2">
        <f>H2*(1+I2)</f>
        <v>2896.3285714285716</v>
      </c>
      <c r="K2" s="5">
        <v>0</v>
      </c>
      <c r="L2" s="2">
        <f>J2*(K2+1)</f>
        <v>2896.3285714285716</v>
      </c>
    </row>
    <row r="3" spans="1:12" x14ac:dyDescent="0.2">
      <c r="A3" s="2" t="s">
        <v>128</v>
      </c>
      <c r="B3" s="2">
        <v>10</v>
      </c>
      <c r="C3" s="2" t="s">
        <v>9</v>
      </c>
      <c r="D3" s="2">
        <f>VLOOKUP(A3,'COSTOS MATERIA PRIMA'!A:D,4,FALSE)/VLOOKUP(A3,'COSTOS MATERIA PRIMA'!A:D,2,FALSE)*B3</f>
        <v>5</v>
      </c>
      <c r="I3" s="5"/>
      <c r="K3" s="5"/>
    </row>
    <row r="4" spans="1:12" x14ac:dyDescent="0.2">
      <c r="A4" s="2" t="s">
        <v>75</v>
      </c>
      <c r="B4" s="2">
        <v>60</v>
      </c>
      <c r="C4" s="2" t="s">
        <v>9</v>
      </c>
      <c r="D4" s="2">
        <f>VLOOKUP(A4,'COSTOS MATERIA PRIMA'!A:D,4,FALSE)/VLOOKUP(A4,'COSTOS MATERIA PRIMA'!A:D,2,FALSE)*B4</f>
        <v>162.85714285714286</v>
      </c>
      <c r="I4" s="5"/>
      <c r="K4" s="5"/>
    </row>
    <row r="5" spans="1:12" x14ac:dyDescent="0.2">
      <c r="A5" s="2" t="s">
        <v>137</v>
      </c>
      <c r="B5" s="2">
        <v>70</v>
      </c>
      <c r="C5" s="2" t="s">
        <v>9</v>
      </c>
      <c r="D5" s="2">
        <f>VLOOKUP(A5,'COSTOS MATERIA PRIMA'!A:D,4,FALSE)/VLOOKUP(A5,'COSTOS MATERIA PRIMA'!A:D,2,FALSE)*B5</f>
        <v>269.5</v>
      </c>
      <c r="F5" s="2" t="s">
        <v>660</v>
      </c>
      <c r="G5" s="2" t="s">
        <v>694</v>
      </c>
      <c r="H5" s="2" t="s">
        <v>684</v>
      </c>
      <c r="I5" s="5"/>
      <c r="K5" s="5"/>
    </row>
    <row r="6" spans="1:12" x14ac:dyDescent="0.2">
      <c r="A6" s="2" t="s">
        <v>150</v>
      </c>
      <c r="B6" s="2">
        <v>170</v>
      </c>
      <c r="C6" s="2" t="s">
        <v>9</v>
      </c>
      <c r="D6" s="2">
        <f>VLOOKUP(A6,'COSTOS MATERIA PRIMA'!A:D,4,FALSE)/VLOOKUP(A6,'COSTOS MATERIA PRIMA'!A:D,2,FALSE)*B6</f>
        <v>1785</v>
      </c>
      <c r="I6" s="5"/>
      <c r="K6" s="5"/>
    </row>
    <row r="7" spans="1:12" x14ac:dyDescent="0.2">
      <c r="I7" s="5"/>
      <c r="K7" s="5"/>
    </row>
    <row r="8" spans="1:12" x14ac:dyDescent="0.2">
      <c r="I8" s="5"/>
      <c r="K8" s="5"/>
    </row>
    <row r="9" spans="1:12" x14ac:dyDescent="0.2">
      <c r="I9" s="5"/>
      <c r="K9" s="5"/>
    </row>
    <row r="10" spans="1:12" x14ac:dyDescent="0.2">
      <c r="I10" s="5"/>
      <c r="K10" s="5"/>
    </row>
    <row r="11" spans="1:12" x14ac:dyDescent="0.2">
      <c r="I11" s="5"/>
      <c r="K11" s="5"/>
    </row>
    <row r="12" spans="1:12" x14ac:dyDescent="0.2"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>
    <tabColor rgb="FF000000"/>
    <outlinePr summaryBelow="0" summaryRight="0"/>
  </sheetPr>
  <dimension ref="A1:L1000"/>
  <sheetViews>
    <sheetView workbookViewId="0">
      <selection activeCell="A2" sqref="A2:B5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18</v>
      </c>
      <c r="B2" s="2">
        <v>140</v>
      </c>
      <c r="C2" s="2" t="s">
        <v>9</v>
      </c>
      <c r="D2" s="2">
        <f>VLOOKUP(A2,'COSTOS MATERIA PRIMA'!A:D,4,FALSE)/VLOOKUP(A2,'COSTOS MATERIA PRIMA'!A:D,2,FALSE)*B2</f>
        <v>434</v>
      </c>
      <c r="F2" s="2">
        <v>7</v>
      </c>
      <c r="G2" s="2">
        <f>SUM(D:D)</f>
        <v>911.17142857142858</v>
      </c>
      <c r="H2" s="2">
        <f>G2/F2</f>
        <v>130.16734693877552</v>
      </c>
      <c r="I2" s="5">
        <v>0.1</v>
      </c>
      <c r="J2" s="2">
        <f>H2*(1+I2)</f>
        <v>143.18408163265309</v>
      </c>
      <c r="K2" s="5">
        <v>0.4</v>
      </c>
      <c r="L2" s="2">
        <f>J2*(K2+1)</f>
        <v>200.4577142857143</v>
      </c>
    </row>
    <row r="3" spans="1:12" x14ac:dyDescent="0.2">
      <c r="A3" s="2" t="s">
        <v>203</v>
      </c>
      <c r="B3" s="2">
        <v>20</v>
      </c>
      <c r="C3" s="2" t="s">
        <v>9</v>
      </c>
      <c r="D3" s="2">
        <f>VLOOKUP(A3,'COSTOS MATERIA PRIMA'!A:D,4,FALSE)/VLOOKUP(A3,'COSTOS MATERIA PRIMA'!A:D,2,FALSE)*B3</f>
        <v>35.6</v>
      </c>
      <c r="F3" s="2" t="s">
        <v>695</v>
      </c>
      <c r="I3" s="5"/>
      <c r="K3" s="5"/>
    </row>
    <row r="4" spans="1:12" x14ac:dyDescent="0.2">
      <c r="A4" s="2" t="s">
        <v>75</v>
      </c>
      <c r="B4" s="2">
        <v>40</v>
      </c>
      <c r="C4" s="2" t="s">
        <v>9</v>
      </c>
      <c r="D4" s="2">
        <f>VLOOKUP(A4,'COSTOS MATERIA PRIMA'!A:D,4,FALSE)/VLOOKUP(A4,'COSTOS MATERIA PRIMA'!A:D,2,FALSE)*B4</f>
        <v>108.57142857142858</v>
      </c>
      <c r="I4" s="5"/>
      <c r="K4" s="2">
        <v>220</v>
      </c>
    </row>
    <row r="5" spans="1:12" x14ac:dyDescent="0.2">
      <c r="A5" s="2" t="s">
        <v>25</v>
      </c>
      <c r="B5" s="2">
        <v>40</v>
      </c>
      <c r="C5" s="2" t="s">
        <v>9</v>
      </c>
      <c r="D5" s="2">
        <f>VLOOKUP(A5,'COSTOS MATERIA PRIMA'!A:D,4,FALSE)/VLOOKUP(A5,'COSTOS MATERIA PRIMA'!A:D,2,FALSE)*B5</f>
        <v>88</v>
      </c>
      <c r="I5" s="5"/>
      <c r="K5" s="2" t="s">
        <v>626</v>
      </c>
    </row>
    <row r="6" spans="1:12" x14ac:dyDescent="0.2">
      <c r="A6" s="2" t="s">
        <v>696</v>
      </c>
      <c r="B6" s="2" t="s">
        <v>697</v>
      </c>
      <c r="D6" s="2">
        <v>105</v>
      </c>
      <c r="F6" s="2" t="s">
        <v>248</v>
      </c>
      <c r="H6" s="10">
        <v>45201</v>
      </c>
      <c r="I6" s="5"/>
      <c r="K6" s="5"/>
    </row>
    <row r="7" spans="1:12" x14ac:dyDescent="0.2">
      <c r="A7" s="2" t="s">
        <v>254</v>
      </c>
      <c r="B7" s="2" t="s">
        <v>698</v>
      </c>
      <c r="D7" s="2">
        <v>140</v>
      </c>
      <c r="F7" s="2" t="s">
        <v>248</v>
      </c>
      <c r="I7" s="5"/>
      <c r="K7" s="5"/>
    </row>
    <row r="8" spans="1:12" x14ac:dyDescent="0.2">
      <c r="I8" s="5"/>
      <c r="K8" s="5"/>
    </row>
    <row r="9" spans="1:12" x14ac:dyDescent="0.2">
      <c r="I9" s="5"/>
      <c r="K9" s="5"/>
    </row>
    <row r="10" spans="1:12" x14ac:dyDescent="0.2">
      <c r="I10" s="5"/>
      <c r="K10" s="5"/>
    </row>
    <row r="11" spans="1:12" x14ac:dyDescent="0.2">
      <c r="I11" s="5"/>
      <c r="K11" s="5"/>
    </row>
    <row r="12" spans="1:12" x14ac:dyDescent="0.2"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>
    <tabColor rgb="FF0000FF"/>
    <outlinePr summaryBelow="0" summaryRight="0"/>
  </sheetPr>
  <dimension ref="A1:L1000"/>
  <sheetViews>
    <sheetView workbookViewId="0">
      <selection activeCell="A2" sqref="A2:B5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208</v>
      </c>
      <c r="B2" s="2">
        <v>0.125</v>
      </c>
      <c r="C2" s="2" t="s">
        <v>2</v>
      </c>
      <c r="D2" s="2">
        <f>VLOOKUP(A2,'COSTOS MATERIA PRIMA'!A:D,4,FALSE)/VLOOKUP(A2,'COSTOS MATERIA PRIMA'!A:D,2,FALSE)*B2</f>
        <v>173.62125000000003</v>
      </c>
      <c r="F2" s="2">
        <v>1</v>
      </c>
      <c r="G2" s="2">
        <f>SUM(D:D)</f>
        <v>810.57375000000002</v>
      </c>
      <c r="H2" s="2">
        <f>G2/F2</f>
        <v>810.57375000000002</v>
      </c>
      <c r="I2" s="5">
        <v>0.1</v>
      </c>
      <c r="J2" s="2">
        <f>H2*(1+I2)</f>
        <v>891.63112500000011</v>
      </c>
      <c r="K2" s="5">
        <v>0.6</v>
      </c>
      <c r="L2" s="2">
        <f>J2*(K2+1)</f>
        <v>1426.6098000000002</v>
      </c>
    </row>
    <row r="3" spans="1:12" x14ac:dyDescent="0.2">
      <c r="A3" s="2" t="s">
        <v>184</v>
      </c>
      <c r="B3" s="2">
        <v>0.33</v>
      </c>
      <c r="C3" s="2" t="s">
        <v>169</v>
      </c>
      <c r="D3" s="2">
        <f>VLOOKUP(A3,'COSTOS MATERIA PRIMA'!A:D,4,FALSE)/VLOOKUP(A3,'COSTOS MATERIA PRIMA'!A:D,2,FALSE)*B3</f>
        <v>224.1525</v>
      </c>
      <c r="I3" s="5"/>
      <c r="K3" s="5"/>
    </row>
    <row r="4" spans="1:12" x14ac:dyDescent="0.2">
      <c r="A4" s="2" t="s">
        <v>80</v>
      </c>
      <c r="B4" s="2">
        <v>40</v>
      </c>
      <c r="C4" s="2" t="s">
        <v>9</v>
      </c>
      <c r="D4" s="2">
        <f>VLOOKUP(A4,'COSTOS MATERIA PRIMA'!A:D,4,FALSE)/VLOOKUP(A4,'COSTOS MATERIA PRIMA'!A:D,2,FALSE)*B4</f>
        <v>62.800000000000004</v>
      </c>
      <c r="I4" s="5"/>
      <c r="K4" s="2">
        <v>1450</v>
      </c>
    </row>
    <row r="5" spans="1:12" x14ac:dyDescent="0.2">
      <c r="A5" s="2" t="s">
        <v>153</v>
      </c>
      <c r="B5" s="2">
        <v>10</v>
      </c>
      <c r="C5" s="2" t="s">
        <v>9</v>
      </c>
      <c r="D5" s="2">
        <f>VLOOKUP(A5,'COSTOS MATERIA PRIMA'!A:D,4,FALSE)/VLOOKUP(A5,'COSTOS MATERIA PRIMA'!A:D,2,FALSE)*B5</f>
        <v>100</v>
      </c>
      <c r="I5" s="5"/>
      <c r="K5" s="5"/>
    </row>
    <row r="6" spans="1:12" x14ac:dyDescent="0.2">
      <c r="A6" s="2" t="s">
        <v>246</v>
      </c>
      <c r="B6" s="2" t="s">
        <v>699</v>
      </c>
      <c r="D6" s="2">
        <v>250</v>
      </c>
      <c r="F6" s="2" t="s">
        <v>253</v>
      </c>
      <c r="H6" s="6">
        <v>45201</v>
      </c>
      <c r="I6" s="5"/>
      <c r="K6" s="5"/>
    </row>
    <row r="7" spans="1:12" x14ac:dyDescent="0.2">
      <c r="I7" s="5"/>
      <c r="K7" s="5"/>
    </row>
    <row r="8" spans="1:12" x14ac:dyDescent="0.2">
      <c r="I8" s="5"/>
      <c r="K8" s="5"/>
    </row>
    <row r="9" spans="1:12" x14ac:dyDescent="0.2">
      <c r="I9" s="5"/>
      <c r="K9" s="5"/>
    </row>
    <row r="10" spans="1:12" x14ac:dyDescent="0.2">
      <c r="I10" s="5"/>
      <c r="K10" s="5"/>
    </row>
    <row r="11" spans="1:12" x14ac:dyDescent="0.2">
      <c r="I11" s="5"/>
      <c r="K11" s="5"/>
    </row>
    <row r="12" spans="1:12" x14ac:dyDescent="0.2"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>
    <tabColor rgb="FF000000"/>
    <outlinePr summaryBelow="0" summaryRight="0"/>
  </sheetPr>
  <dimension ref="A1:L1000"/>
  <sheetViews>
    <sheetView workbookViewId="0">
      <selection activeCell="A2" sqref="A2:B3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208</v>
      </c>
      <c r="B2" s="2">
        <v>2.3E-2</v>
      </c>
      <c r="C2" s="2" t="s">
        <v>2</v>
      </c>
      <c r="D2" s="2">
        <f>VLOOKUP(A2,'COSTOS MATERIA PRIMA'!A:D,4,FALSE)/VLOOKUP(A2,'COSTOS MATERIA PRIMA'!A:D,2,FALSE)*B2</f>
        <v>31.946310000000004</v>
      </c>
      <c r="F2" s="2">
        <v>1</v>
      </c>
      <c r="G2" s="2">
        <f>SUM(D:D)</f>
        <v>160.19261</v>
      </c>
      <c r="H2" s="2">
        <f>G2/F2</f>
        <v>160.19261</v>
      </c>
      <c r="I2" s="5">
        <v>0.1</v>
      </c>
      <c r="J2" s="2">
        <f>H2*(1+I2)</f>
        <v>176.21187100000003</v>
      </c>
      <c r="K2" s="5">
        <v>0.6</v>
      </c>
      <c r="L2" s="2">
        <f>J2*(K2+1)</f>
        <v>281.93899360000006</v>
      </c>
    </row>
    <row r="3" spans="1:12" x14ac:dyDescent="0.2">
      <c r="A3" s="2" t="s">
        <v>168</v>
      </c>
      <c r="B3" s="2">
        <v>0.14000000000000001</v>
      </c>
      <c r="C3" s="2" t="s">
        <v>169</v>
      </c>
      <c r="D3" s="2">
        <f>VLOOKUP(A3,'COSTOS MATERIA PRIMA'!A:D,4,FALSE)/VLOOKUP(A3,'COSTOS MATERIA PRIMA'!A:D,2,FALSE)*B3</f>
        <v>23.246300000000009</v>
      </c>
      <c r="I3" s="5"/>
      <c r="K3" s="5"/>
    </row>
    <row r="4" spans="1:12" x14ac:dyDescent="0.2">
      <c r="A4" s="2" t="s">
        <v>700</v>
      </c>
      <c r="D4" s="2">
        <v>55</v>
      </c>
      <c r="F4" s="2" t="s">
        <v>248</v>
      </c>
      <c r="I4" s="5"/>
      <c r="K4" s="5"/>
      <c r="L4" s="2">
        <v>300</v>
      </c>
    </row>
    <row r="5" spans="1:12" x14ac:dyDescent="0.2">
      <c r="A5" s="2" t="s">
        <v>701</v>
      </c>
      <c r="D5" s="2">
        <v>50</v>
      </c>
      <c r="F5" s="2" t="s">
        <v>253</v>
      </c>
      <c r="G5" s="6">
        <v>45201</v>
      </c>
      <c r="I5" s="5"/>
      <c r="K5" s="5"/>
    </row>
    <row r="6" spans="1:12" x14ac:dyDescent="0.2">
      <c r="I6" s="5"/>
      <c r="K6" s="5"/>
    </row>
    <row r="7" spans="1:12" x14ac:dyDescent="0.2">
      <c r="I7" s="5"/>
      <c r="K7" s="5"/>
    </row>
    <row r="8" spans="1:12" x14ac:dyDescent="0.2">
      <c r="I8" s="5"/>
      <c r="K8" s="5"/>
    </row>
    <row r="9" spans="1:12" x14ac:dyDescent="0.2">
      <c r="I9" s="5"/>
      <c r="K9" s="5"/>
    </row>
    <row r="10" spans="1:12" x14ac:dyDescent="0.2">
      <c r="I10" s="5"/>
      <c r="K10" s="5"/>
    </row>
    <row r="11" spans="1:12" x14ac:dyDescent="0.2">
      <c r="I11" s="5"/>
      <c r="K11" s="5"/>
    </row>
    <row r="12" spans="1:12" x14ac:dyDescent="0.2"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>
    <tabColor rgb="FF000000"/>
    <outlinePr summaryBelow="0" summaryRight="0"/>
  </sheetPr>
  <dimension ref="A1:L1000"/>
  <sheetViews>
    <sheetView workbookViewId="0">
      <selection activeCell="A2" sqref="A2:B7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208</v>
      </c>
      <c r="B2" s="2">
        <v>0.161</v>
      </c>
      <c r="C2" s="2" t="s">
        <v>169</v>
      </c>
      <c r="D2" s="2">
        <f>VLOOKUP(A2,'COSTOS MATERIA PRIMA'!A:D,4,FALSE)/VLOOKUP(A2,'COSTOS MATERIA PRIMA'!A:D,2,FALSE)*B2</f>
        <v>223.62417000000005</v>
      </c>
      <c r="F2" s="2">
        <v>7</v>
      </c>
      <c r="G2" s="2">
        <f>SUM(D:D)</f>
        <v>1206.8241699999999</v>
      </c>
      <c r="H2" s="2">
        <f>G2/F2</f>
        <v>172.40345285714284</v>
      </c>
      <c r="I2" s="5">
        <v>0.2</v>
      </c>
      <c r="J2" s="2">
        <f>H2*(1+I2)</f>
        <v>206.88414342857141</v>
      </c>
      <c r="K2" s="5">
        <v>0.6</v>
      </c>
      <c r="L2" s="2">
        <f>J2*(K2+1)</f>
        <v>331.01462948571429</v>
      </c>
    </row>
    <row r="3" spans="1:12" x14ac:dyDescent="0.2">
      <c r="A3" s="2" t="s">
        <v>128</v>
      </c>
      <c r="B3" s="2">
        <v>100</v>
      </c>
      <c r="C3" s="2" t="s">
        <v>9</v>
      </c>
      <c r="D3" s="2">
        <f>VLOOKUP(A3,'COSTOS MATERIA PRIMA'!A:D,4,FALSE)/VLOOKUP(A3,'COSTOS MATERIA PRIMA'!A:D,2,FALSE)*B3</f>
        <v>50</v>
      </c>
      <c r="I3" s="2" t="s">
        <v>702</v>
      </c>
      <c r="K3" s="5"/>
    </row>
    <row r="4" spans="1:12" x14ac:dyDescent="0.2">
      <c r="A4" s="2" t="s">
        <v>24</v>
      </c>
      <c r="B4" s="2">
        <v>30</v>
      </c>
      <c r="C4" s="2" t="s">
        <v>9</v>
      </c>
      <c r="D4" s="2">
        <f>VLOOKUP(A4,'COSTOS MATERIA PRIMA'!A:D,4,FALSE)/VLOOKUP(A4,'COSTOS MATERIA PRIMA'!A:D,2,FALSE)*B4</f>
        <v>25.5</v>
      </c>
      <c r="I4" s="5"/>
      <c r="K4" s="5"/>
      <c r="L4" s="2">
        <v>340</v>
      </c>
    </row>
    <row r="5" spans="1:12" x14ac:dyDescent="0.2">
      <c r="A5" s="2" t="s">
        <v>119</v>
      </c>
      <c r="B5" s="2">
        <v>1</v>
      </c>
      <c r="C5" s="2" t="s">
        <v>2</v>
      </c>
      <c r="D5" s="2">
        <f>VLOOKUP(A5,'COSTOS MATERIA PRIMA'!A:D,4,FALSE)/VLOOKUP(A5,'COSTOS MATERIA PRIMA'!A:D,2,FALSE)*B5</f>
        <v>85</v>
      </c>
      <c r="I5" s="5"/>
      <c r="K5" s="5"/>
    </row>
    <row r="6" spans="1:12" x14ac:dyDescent="0.2">
      <c r="A6" s="2" t="s">
        <v>137</v>
      </c>
      <c r="B6" s="2">
        <v>38</v>
      </c>
      <c r="C6" s="2" t="s">
        <v>9</v>
      </c>
      <c r="D6" s="2">
        <f>VLOOKUP(A6,'COSTOS MATERIA PRIMA'!A:D,4,FALSE)/VLOOKUP(A6,'COSTOS MATERIA PRIMA'!A:D,2,FALSE)*B6</f>
        <v>146.30000000000001</v>
      </c>
      <c r="F6" s="2" t="s">
        <v>703</v>
      </c>
      <c r="G6" s="2" t="s">
        <v>704</v>
      </c>
      <c r="H6" s="6">
        <v>45201</v>
      </c>
      <c r="I6" s="5"/>
      <c r="K6" s="5"/>
    </row>
    <row r="7" spans="1:12" x14ac:dyDescent="0.2">
      <c r="A7" s="2" t="s">
        <v>145</v>
      </c>
      <c r="B7" s="2">
        <v>2</v>
      </c>
      <c r="C7" s="2" t="s">
        <v>267</v>
      </c>
      <c r="D7" s="2">
        <f>VLOOKUP(A7,'COSTOS MATERIA PRIMA'!A:D,4,FALSE)/VLOOKUP(A7,'COSTOS MATERIA PRIMA'!A:D,2,FALSE)*B7</f>
        <v>326.39999999999998</v>
      </c>
      <c r="F7" s="2" t="s">
        <v>208</v>
      </c>
      <c r="G7" s="2" t="s">
        <v>705</v>
      </c>
      <c r="I7" s="5"/>
      <c r="K7" s="5"/>
    </row>
    <row r="8" spans="1:12" x14ac:dyDescent="0.2">
      <c r="A8" s="2" t="s">
        <v>246</v>
      </c>
      <c r="B8" s="2" t="s">
        <v>706</v>
      </c>
      <c r="D8" s="2">
        <v>350</v>
      </c>
      <c r="F8" s="2" t="s">
        <v>248</v>
      </c>
      <c r="I8" s="5"/>
      <c r="K8" s="5"/>
    </row>
    <row r="9" spans="1:12" x14ac:dyDescent="0.2">
      <c r="I9" s="5"/>
      <c r="K9" s="5"/>
    </row>
    <row r="10" spans="1:12" x14ac:dyDescent="0.2">
      <c r="I10" s="5"/>
      <c r="K10" s="5"/>
    </row>
    <row r="11" spans="1:12" x14ac:dyDescent="0.2">
      <c r="I11" s="5"/>
      <c r="K11" s="5"/>
    </row>
    <row r="12" spans="1:12" x14ac:dyDescent="0.2"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>
    <tabColor rgb="FFFF0000"/>
    <outlinePr summaryBelow="0" summaryRight="0"/>
  </sheetPr>
  <dimension ref="A1:L1000"/>
  <sheetViews>
    <sheetView workbookViewId="0">
      <selection activeCell="A2" sqref="A2:B8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194</v>
      </c>
      <c r="B2" s="2">
        <v>7</v>
      </c>
      <c r="C2" s="2" t="s">
        <v>2</v>
      </c>
      <c r="D2" s="2">
        <f>VLOOKUP(A2,'COSTOS MATERIA PRIMA'!A:D,4,FALSE)/VLOOKUP(A2,'COSTOS MATERIA PRIMA'!A:D,2,FALSE)*B2</f>
        <v>371</v>
      </c>
      <c r="F2" s="2">
        <v>7</v>
      </c>
      <c r="G2" s="2">
        <f>SUM(D:D)</f>
        <v>2220.8199999999997</v>
      </c>
      <c r="H2" s="2">
        <f>G2/F2</f>
        <v>317.25999999999993</v>
      </c>
      <c r="I2" s="5">
        <v>0.2</v>
      </c>
      <c r="J2" s="2">
        <f>H2*(1+I2)</f>
        <v>380.71199999999993</v>
      </c>
      <c r="K2" s="5">
        <v>0.5</v>
      </c>
      <c r="L2" s="2">
        <f>J2*(K2+1)</f>
        <v>571.06799999999987</v>
      </c>
    </row>
    <row r="3" spans="1:12" x14ac:dyDescent="0.2">
      <c r="A3" s="2" t="s">
        <v>201</v>
      </c>
      <c r="B3" s="2">
        <v>1</v>
      </c>
      <c r="C3" s="2" t="s">
        <v>707</v>
      </c>
      <c r="D3" s="2">
        <f>VLOOKUP(A3,'COSTOS MATERIA PRIMA'!A:D,4,FALSE)/VLOOKUP(A3,'COSTOS MATERIA PRIMA'!A:D,2,FALSE)*B3</f>
        <v>178.92</v>
      </c>
      <c r="I3" s="2" t="s">
        <v>708</v>
      </c>
      <c r="K3" s="5"/>
    </row>
    <row r="4" spans="1:12" x14ac:dyDescent="0.2">
      <c r="A4" s="2" t="s">
        <v>145</v>
      </c>
      <c r="B4" s="2">
        <v>2</v>
      </c>
      <c r="C4" s="2" t="s">
        <v>267</v>
      </c>
      <c r="D4" s="2">
        <f>VLOOKUP(A4,'COSTOS MATERIA PRIMA'!A:D,4,FALSE)/VLOOKUP(A4,'COSTOS MATERIA PRIMA'!A:D,2,FALSE)*B4</f>
        <v>326.39999999999998</v>
      </c>
      <c r="I4" s="5"/>
      <c r="K4" s="5"/>
      <c r="L4" s="2">
        <v>580</v>
      </c>
    </row>
    <row r="5" spans="1:12" x14ac:dyDescent="0.2">
      <c r="A5" s="2" t="s">
        <v>128</v>
      </c>
      <c r="B5" s="2">
        <v>300</v>
      </c>
      <c r="C5" s="2" t="s">
        <v>9</v>
      </c>
      <c r="D5" s="2">
        <f>VLOOKUP(A5,'COSTOS MATERIA PRIMA'!A:D,4,FALSE)/VLOOKUP(A5,'COSTOS MATERIA PRIMA'!A:D,2,FALSE)*B5</f>
        <v>150</v>
      </c>
      <c r="I5" s="5"/>
      <c r="K5" s="5"/>
    </row>
    <row r="6" spans="1:12" x14ac:dyDescent="0.2">
      <c r="A6" s="2" t="s">
        <v>24</v>
      </c>
      <c r="B6" s="2">
        <v>120</v>
      </c>
      <c r="C6" s="2" t="s">
        <v>9</v>
      </c>
      <c r="D6" s="2">
        <f>VLOOKUP(A6,'COSTOS MATERIA PRIMA'!A:D,4,FALSE)/VLOOKUP(A6,'COSTOS MATERIA PRIMA'!A:D,2,FALSE)*B6</f>
        <v>102</v>
      </c>
      <c r="F6" s="2" t="s">
        <v>709</v>
      </c>
      <c r="G6" s="2" t="s">
        <v>704</v>
      </c>
      <c r="H6" s="2" t="s">
        <v>710</v>
      </c>
      <c r="I6" s="2" t="s">
        <v>709</v>
      </c>
      <c r="J6" s="2" t="s">
        <v>711</v>
      </c>
      <c r="K6" s="5"/>
    </row>
    <row r="7" spans="1:12" x14ac:dyDescent="0.2">
      <c r="A7" s="2" t="s">
        <v>119</v>
      </c>
      <c r="B7" s="2">
        <v>4</v>
      </c>
      <c r="C7" s="2" t="s">
        <v>56</v>
      </c>
      <c r="D7" s="2">
        <f>VLOOKUP(A7,'COSTOS MATERIA PRIMA'!A:D,4,FALSE)/VLOOKUP(A7,'COSTOS MATERIA PRIMA'!A:D,2,FALSE)*B7</f>
        <v>340</v>
      </c>
      <c r="F7" s="2" t="s">
        <v>201</v>
      </c>
      <c r="G7" s="2" t="s">
        <v>660</v>
      </c>
      <c r="H7" s="2" t="s">
        <v>712</v>
      </c>
      <c r="I7" s="5"/>
      <c r="K7" s="5"/>
    </row>
    <row r="8" spans="1:12" x14ac:dyDescent="0.2">
      <c r="A8" s="2" t="s">
        <v>137</v>
      </c>
      <c r="B8" s="2">
        <v>150</v>
      </c>
      <c r="C8" s="2" t="s">
        <v>9</v>
      </c>
      <c r="D8" s="2">
        <f>VLOOKUP(A8,'COSTOS MATERIA PRIMA'!A:D,4,FALSE)/VLOOKUP(A8,'COSTOS MATERIA PRIMA'!A:D,2,FALSE)*B8</f>
        <v>577.5</v>
      </c>
      <c r="I8" s="5"/>
      <c r="K8" s="5"/>
    </row>
    <row r="9" spans="1:12" x14ac:dyDescent="0.2">
      <c r="A9" s="2" t="s">
        <v>246</v>
      </c>
      <c r="B9" s="2" t="s">
        <v>437</v>
      </c>
      <c r="D9" s="2">
        <v>175</v>
      </c>
      <c r="F9" s="2" t="s">
        <v>253</v>
      </c>
      <c r="H9" s="6">
        <v>45201</v>
      </c>
      <c r="I9" s="5"/>
      <c r="K9" s="5"/>
    </row>
    <row r="10" spans="1:12" x14ac:dyDescent="0.2">
      <c r="I10" s="5"/>
      <c r="K10" s="5"/>
    </row>
    <row r="11" spans="1:12" x14ac:dyDescent="0.2">
      <c r="I11" s="5"/>
      <c r="K11" s="5"/>
    </row>
    <row r="12" spans="1:12" x14ac:dyDescent="0.2"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>
    <tabColor rgb="FFFF0000"/>
    <outlinePr summaryBelow="0" summaryRight="0"/>
  </sheetPr>
  <dimension ref="A1:L1000"/>
  <sheetViews>
    <sheetView workbookViewId="0">
      <selection activeCell="B7" sqref="A2:B7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194</v>
      </c>
      <c r="B2" s="2">
        <v>12</v>
      </c>
      <c r="C2" s="2" t="s">
        <v>2</v>
      </c>
      <c r="D2" s="2">
        <f>VLOOKUP(A2,'COSTOS MATERIA PRIMA'!A:D,4,FALSE)/VLOOKUP(A2,'COSTOS MATERIA PRIMA'!A:D,2,FALSE)*B2</f>
        <v>636</v>
      </c>
      <c r="F2" s="2">
        <v>12</v>
      </c>
      <c r="G2" s="2">
        <f>SUM(D:D)</f>
        <v>3076.6371428571429</v>
      </c>
      <c r="H2" s="2">
        <f>G2/F2</f>
        <v>256.38642857142855</v>
      </c>
      <c r="I2" s="5">
        <v>0.1</v>
      </c>
      <c r="J2" s="2">
        <f>H2*(1+I2)</f>
        <v>282.02507142857144</v>
      </c>
      <c r="K2" s="5">
        <v>0.5</v>
      </c>
      <c r="L2" s="2">
        <f>J2*(K2+1)</f>
        <v>423.03760714285715</v>
      </c>
    </row>
    <row r="3" spans="1:12" x14ac:dyDescent="0.2">
      <c r="A3" s="2" t="s">
        <v>201</v>
      </c>
      <c r="B3" s="2">
        <v>1.5</v>
      </c>
      <c r="C3" s="2" t="s">
        <v>707</v>
      </c>
      <c r="D3" s="2">
        <f>VLOOKUP(A3,'COSTOS MATERIA PRIMA'!A:D,4,FALSE)/VLOOKUP(A3,'COSTOS MATERIA PRIMA'!A:D,2,FALSE)*B3</f>
        <v>268.38</v>
      </c>
      <c r="I3" s="5"/>
      <c r="K3" s="5"/>
    </row>
    <row r="4" spans="1:12" x14ac:dyDescent="0.2">
      <c r="A4" s="2" t="s">
        <v>101</v>
      </c>
      <c r="B4" s="2">
        <v>200</v>
      </c>
      <c r="C4" s="2" t="s">
        <v>9</v>
      </c>
      <c r="D4" s="2">
        <f>VLOOKUP(A4,'COSTOS MATERIA PRIMA'!A:D,4,FALSE)/VLOOKUP(A4,'COSTOS MATERIA PRIMA'!A:D,2,FALSE)*B4</f>
        <v>400</v>
      </c>
      <c r="I4" s="5"/>
      <c r="K4" s="5"/>
      <c r="L4" s="2">
        <v>430</v>
      </c>
    </row>
    <row r="5" spans="1:12" x14ac:dyDescent="0.2">
      <c r="A5" s="2" t="s">
        <v>145</v>
      </c>
      <c r="B5" s="2">
        <v>4</v>
      </c>
      <c r="C5" s="2" t="s">
        <v>267</v>
      </c>
      <c r="D5" s="2">
        <f>VLOOKUP(A5,'COSTOS MATERIA PRIMA'!A:D,4,FALSE)/VLOOKUP(A5,'COSTOS MATERIA PRIMA'!A:D,2,FALSE)*B5</f>
        <v>652.79999999999995</v>
      </c>
      <c r="I5" s="5"/>
      <c r="K5" s="5"/>
    </row>
    <row r="6" spans="1:12" x14ac:dyDescent="0.2">
      <c r="A6" s="2" t="s">
        <v>75</v>
      </c>
      <c r="B6" s="2">
        <v>200</v>
      </c>
      <c r="C6" s="2" t="s">
        <v>9</v>
      </c>
      <c r="D6" s="2">
        <f>VLOOKUP(A6,'COSTOS MATERIA PRIMA'!A:D,4,FALSE)/VLOOKUP(A6,'COSTOS MATERIA PRIMA'!A:D,2,FALSE)*B6</f>
        <v>542.85714285714289</v>
      </c>
      <c r="F6" s="2" t="s">
        <v>713</v>
      </c>
      <c r="H6" s="6">
        <v>45201</v>
      </c>
      <c r="K6" s="5"/>
    </row>
    <row r="7" spans="1:12" x14ac:dyDescent="0.2">
      <c r="A7" s="2" t="s">
        <v>98</v>
      </c>
      <c r="B7" s="2">
        <v>5</v>
      </c>
      <c r="C7" s="2" t="s">
        <v>9</v>
      </c>
      <c r="D7" s="2">
        <f>VLOOKUP(A7,'COSTOS MATERIA PRIMA'!A:D,4,FALSE)/VLOOKUP(A7,'COSTOS MATERIA PRIMA'!A:D,2,FALSE)*B7</f>
        <v>6.6000000000000005</v>
      </c>
      <c r="F7" s="2" t="s">
        <v>714</v>
      </c>
      <c r="I7" s="5"/>
      <c r="K7" s="5"/>
    </row>
    <row r="8" spans="1:12" x14ac:dyDescent="0.2">
      <c r="A8" s="2" t="s">
        <v>715</v>
      </c>
      <c r="B8" s="2" t="s">
        <v>423</v>
      </c>
      <c r="C8" s="2" t="s">
        <v>716</v>
      </c>
      <c r="D8" s="2">
        <v>270</v>
      </c>
      <c r="F8" s="2" t="s">
        <v>248</v>
      </c>
      <c r="I8" s="5"/>
      <c r="K8" s="5"/>
    </row>
    <row r="9" spans="1:12" x14ac:dyDescent="0.2">
      <c r="A9" s="2" t="s">
        <v>246</v>
      </c>
      <c r="B9" s="2" t="s">
        <v>717</v>
      </c>
      <c r="D9" s="2">
        <v>300</v>
      </c>
      <c r="F9" s="2" t="s">
        <v>253</v>
      </c>
      <c r="I9" s="5"/>
      <c r="K9" s="5"/>
    </row>
    <row r="10" spans="1:12" x14ac:dyDescent="0.2">
      <c r="I10" s="5"/>
      <c r="K10" s="5"/>
    </row>
    <row r="11" spans="1:12" x14ac:dyDescent="0.2">
      <c r="I11" s="5"/>
      <c r="K11" s="5"/>
    </row>
    <row r="12" spans="1:12" x14ac:dyDescent="0.2"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>
    <tabColor rgb="FFFF0000"/>
    <outlinePr summaryBelow="0" summaryRight="0"/>
  </sheetPr>
  <dimension ref="A1:L1000"/>
  <sheetViews>
    <sheetView workbookViewId="0">
      <selection activeCell="A2" sqref="A2:B7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194</v>
      </c>
      <c r="B2" s="2">
        <v>18</v>
      </c>
      <c r="C2" s="2" t="s">
        <v>2</v>
      </c>
      <c r="D2" s="2">
        <f>VLOOKUP(A2,'COSTOS MATERIA PRIMA'!A:D,4,FALSE)/VLOOKUP(A2,'COSTOS MATERIA PRIMA'!A:D,2,FALSE)*B2</f>
        <v>954</v>
      </c>
      <c r="F2" s="2">
        <v>18</v>
      </c>
      <c r="G2" s="2">
        <f>SUM(D:D)</f>
        <v>6177.648921036769</v>
      </c>
      <c r="H2" s="2">
        <f>G2/F2</f>
        <v>343.20271783537606</v>
      </c>
      <c r="I2" s="5">
        <v>0.1</v>
      </c>
      <c r="J2" s="2">
        <f>H2*(1+I2)</f>
        <v>377.5229896189137</v>
      </c>
      <c r="K2" s="5">
        <v>0.5</v>
      </c>
      <c r="L2" s="2">
        <f>J2*(K2+1)</f>
        <v>566.28448442837055</v>
      </c>
    </row>
    <row r="3" spans="1:12" x14ac:dyDescent="0.2">
      <c r="A3" s="2" t="s">
        <v>201</v>
      </c>
      <c r="B3" s="2">
        <v>2</v>
      </c>
      <c r="C3" s="2" t="s">
        <v>707</v>
      </c>
      <c r="D3" s="2">
        <f>VLOOKUP(A3,'COSTOS MATERIA PRIMA'!A:D,4,FALSE)/VLOOKUP(A3,'COSTOS MATERIA PRIMA'!A:D,2,FALSE)*B3</f>
        <v>357.84</v>
      </c>
      <c r="F3" s="2" t="s">
        <v>718</v>
      </c>
      <c r="I3" s="5"/>
      <c r="K3" s="5"/>
    </row>
    <row r="4" spans="1:12" x14ac:dyDescent="0.2">
      <c r="A4" s="2" t="s">
        <v>58</v>
      </c>
      <c r="B4" s="2">
        <v>500</v>
      </c>
      <c r="C4" s="2" t="s">
        <v>9</v>
      </c>
      <c r="D4" s="2">
        <f>VLOOKUP(A4,'COSTOS MATERIA PRIMA'!A:D,4,FALSE)/VLOOKUP(A4,'COSTOS MATERIA PRIMA'!A:D,2,FALSE)*B4</f>
        <v>2083.3333333333335</v>
      </c>
      <c r="I4" s="5"/>
      <c r="K4" s="5"/>
      <c r="L4" s="2">
        <v>570</v>
      </c>
    </row>
    <row r="5" spans="1:12" x14ac:dyDescent="0.2">
      <c r="A5" s="2" t="s">
        <v>124</v>
      </c>
      <c r="B5" s="2">
        <v>270</v>
      </c>
      <c r="C5" s="2" t="s">
        <v>9</v>
      </c>
      <c r="D5" s="2">
        <f>VLOOKUP(A5,'COSTOS MATERIA PRIMA'!A:D,4,FALSE)/VLOOKUP(A5,'COSTOS MATERIA PRIMA'!A:D,2,FALSE)*B5</f>
        <v>615.18987341772151</v>
      </c>
      <c r="I5" s="5"/>
      <c r="K5" s="5"/>
    </row>
    <row r="6" spans="1:12" x14ac:dyDescent="0.2">
      <c r="A6" s="2" t="s">
        <v>75</v>
      </c>
      <c r="B6" s="2">
        <v>300</v>
      </c>
      <c r="C6" s="2" t="s">
        <v>9</v>
      </c>
      <c r="D6" s="2">
        <f>VLOOKUP(A6,'COSTOS MATERIA PRIMA'!A:D,4,FALSE)/VLOOKUP(A6,'COSTOS MATERIA PRIMA'!A:D,2,FALSE)*B6</f>
        <v>814.28571428571433</v>
      </c>
      <c r="H6" s="6">
        <v>45201</v>
      </c>
      <c r="K6" s="5"/>
    </row>
    <row r="7" spans="1:12" x14ac:dyDescent="0.2">
      <c r="A7" s="2" t="s">
        <v>139</v>
      </c>
      <c r="B7" s="2">
        <v>258</v>
      </c>
      <c r="C7" s="2" t="s">
        <v>9</v>
      </c>
      <c r="D7" s="2">
        <f>VLOOKUP(A7,'COSTOS MATERIA PRIMA'!A:D,4,FALSE)/VLOOKUP(A7,'COSTOS MATERIA PRIMA'!A:D,2,FALSE)*B7</f>
        <v>903</v>
      </c>
      <c r="I7" s="5"/>
      <c r="K7" s="5"/>
    </row>
    <row r="8" spans="1:12" x14ac:dyDescent="0.2">
      <c r="A8" s="2" t="s">
        <v>254</v>
      </c>
      <c r="B8" s="2" t="s">
        <v>719</v>
      </c>
      <c r="D8" s="2">
        <v>450</v>
      </c>
      <c r="F8" s="2" t="s">
        <v>253</v>
      </c>
      <c r="I8" s="5"/>
      <c r="K8" s="5"/>
    </row>
    <row r="9" spans="1:12" x14ac:dyDescent="0.2">
      <c r="I9" s="5"/>
      <c r="K9" s="5"/>
    </row>
    <row r="10" spans="1:12" x14ac:dyDescent="0.2">
      <c r="I10" s="5"/>
      <c r="K10" s="5"/>
    </row>
    <row r="11" spans="1:12" x14ac:dyDescent="0.2">
      <c r="I11" s="5"/>
      <c r="K11" s="5"/>
    </row>
    <row r="12" spans="1:12" x14ac:dyDescent="0.2"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>
    <tabColor rgb="FFFF0000"/>
    <outlinePr summaryBelow="0" summaryRight="0"/>
  </sheetPr>
  <dimension ref="A1:L1000"/>
  <sheetViews>
    <sheetView workbookViewId="0">
      <selection activeCell="A2" sqref="A2:B6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194</v>
      </c>
      <c r="B2" s="2">
        <v>13</v>
      </c>
      <c r="C2" s="2" t="s">
        <v>2</v>
      </c>
      <c r="D2" s="2">
        <f>VLOOKUP(A2,'COSTOS MATERIA PRIMA'!A:D,4,FALSE)/VLOOKUP(A2,'COSTOS MATERIA PRIMA'!A:D,2,FALSE)*B2</f>
        <v>689</v>
      </c>
      <c r="F2" s="2">
        <v>13</v>
      </c>
      <c r="G2" s="2">
        <f>SUM(D:D)</f>
        <v>3702.8685714285712</v>
      </c>
      <c r="H2" s="2">
        <f>G2/F2</f>
        <v>284.83604395604391</v>
      </c>
      <c r="I2" s="5">
        <v>0.1</v>
      </c>
      <c r="J2" s="2">
        <f>H2*(1+I2)</f>
        <v>313.31964835164831</v>
      </c>
      <c r="K2" s="5">
        <v>0.5</v>
      </c>
      <c r="L2" s="2">
        <f>J2*(K2+1)</f>
        <v>469.97947252747247</v>
      </c>
    </row>
    <row r="3" spans="1:12" x14ac:dyDescent="0.2">
      <c r="A3" s="2" t="s">
        <v>201</v>
      </c>
      <c r="B3" s="2">
        <v>2</v>
      </c>
      <c r="C3" s="2" t="s">
        <v>707</v>
      </c>
      <c r="D3" s="2">
        <f>VLOOKUP(A3,'COSTOS MATERIA PRIMA'!A:D,4,FALSE)/VLOOKUP(A3,'COSTOS MATERIA PRIMA'!A:D,2,FALSE)*B3</f>
        <v>357.84</v>
      </c>
      <c r="I3" s="5"/>
      <c r="K3" s="5"/>
    </row>
    <row r="4" spans="1:12" x14ac:dyDescent="0.2">
      <c r="A4" s="2" t="s">
        <v>145</v>
      </c>
      <c r="B4" s="2">
        <v>3</v>
      </c>
      <c r="C4" s="2" t="s">
        <v>267</v>
      </c>
      <c r="D4" s="2">
        <f>VLOOKUP(A4,'COSTOS MATERIA PRIMA'!A:D,4,FALSE)/VLOOKUP(A4,'COSTOS MATERIA PRIMA'!A:D,2,FALSE)*B4</f>
        <v>489.59999999999997</v>
      </c>
      <c r="I4" s="5"/>
      <c r="K4" s="5"/>
      <c r="L4" s="2">
        <v>470</v>
      </c>
    </row>
    <row r="5" spans="1:12" x14ac:dyDescent="0.2">
      <c r="A5" s="2" t="s">
        <v>41</v>
      </c>
      <c r="B5" s="2">
        <v>90</v>
      </c>
      <c r="C5" s="2" t="s">
        <v>5</v>
      </c>
      <c r="D5" s="2">
        <f>VLOOKUP(A5,'COSTOS MATERIA PRIMA'!A:D,4,FALSE)/VLOOKUP(A5,'COSTOS MATERIA PRIMA'!A:D,2,FALSE)*B5</f>
        <v>840</v>
      </c>
      <c r="I5" s="5"/>
      <c r="K5" s="5"/>
    </row>
    <row r="6" spans="1:12" x14ac:dyDescent="0.2">
      <c r="A6" s="2" t="s">
        <v>75</v>
      </c>
      <c r="B6" s="2">
        <v>240</v>
      </c>
      <c r="C6" s="2" t="s">
        <v>9</v>
      </c>
      <c r="D6" s="2">
        <f>VLOOKUP(A6,'COSTOS MATERIA PRIMA'!A:D,4,FALSE)/VLOOKUP(A6,'COSTOS MATERIA PRIMA'!A:D,2,FALSE)*B6</f>
        <v>651.42857142857144</v>
      </c>
      <c r="H6" s="6">
        <v>45200</v>
      </c>
      <c r="K6" s="5"/>
    </row>
    <row r="7" spans="1:12" x14ac:dyDescent="0.2">
      <c r="A7" s="2" t="s">
        <v>720</v>
      </c>
      <c r="C7" s="9"/>
      <c r="D7" s="2">
        <v>350</v>
      </c>
      <c r="F7" s="2" t="s">
        <v>253</v>
      </c>
      <c r="I7" s="5"/>
      <c r="K7" s="5"/>
    </row>
    <row r="8" spans="1:12" x14ac:dyDescent="0.2">
      <c r="A8" s="2" t="s">
        <v>254</v>
      </c>
      <c r="B8" s="2" t="s">
        <v>676</v>
      </c>
      <c r="D8" s="2">
        <v>325</v>
      </c>
      <c r="F8" s="2" t="s">
        <v>248</v>
      </c>
      <c r="I8" s="5"/>
      <c r="K8" s="5"/>
    </row>
    <row r="9" spans="1:12" x14ac:dyDescent="0.2">
      <c r="I9" s="5"/>
      <c r="K9" s="5"/>
    </row>
    <row r="10" spans="1:12" x14ac:dyDescent="0.2">
      <c r="I10" s="5"/>
      <c r="K10" s="5"/>
    </row>
    <row r="11" spans="1:12" x14ac:dyDescent="0.2">
      <c r="I11" s="5"/>
      <c r="K11" s="5"/>
    </row>
    <row r="12" spans="1:12" x14ac:dyDescent="0.2"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>
    <tabColor rgb="FF0000FF"/>
    <outlinePr summaryBelow="0" summaryRight="0"/>
  </sheetPr>
  <dimension ref="A1:L1000"/>
  <sheetViews>
    <sheetView workbookViewId="0">
      <selection activeCell="A2" sqref="A2:B4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209</v>
      </c>
      <c r="B2" s="2">
        <v>0.2</v>
      </c>
      <c r="C2" s="2" t="s">
        <v>2</v>
      </c>
      <c r="D2" s="2">
        <f>VLOOKUP(A2,'COSTOS MATERIA PRIMA'!A:D,4,FALSE)/VLOOKUP(A2,'COSTOS MATERIA PRIMA'!A:D,2,FALSE)*B2</f>
        <v>194.09500000000003</v>
      </c>
      <c r="F2" s="2">
        <v>1</v>
      </c>
      <c r="G2" s="2">
        <f>SUM(D:D)</f>
        <v>774.09500000000003</v>
      </c>
      <c r="H2" s="2">
        <f>G2/F2</f>
        <v>774.09500000000003</v>
      </c>
      <c r="I2" s="5">
        <v>0.1</v>
      </c>
      <c r="J2" s="2">
        <f>H2*(1+I2)</f>
        <v>851.50450000000012</v>
      </c>
      <c r="K2" s="5">
        <v>0.6</v>
      </c>
      <c r="L2" s="2">
        <f>J2*(K2+1)</f>
        <v>1362.4072000000003</v>
      </c>
    </row>
    <row r="3" spans="1:12" x14ac:dyDescent="0.2">
      <c r="A3" s="2" t="s">
        <v>144</v>
      </c>
      <c r="B3" s="2">
        <v>125</v>
      </c>
      <c r="C3" s="2" t="s">
        <v>9</v>
      </c>
      <c r="D3" s="2">
        <f>VLOOKUP(A3,'COSTOS MATERIA PRIMA'!A:D,4,FALSE)/VLOOKUP(A3,'COSTOS MATERIA PRIMA'!A:D,2,FALSE)*B3</f>
        <v>200</v>
      </c>
      <c r="I3" s="5"/>
      <c r="K3" s="5"/>
    </row>
    <row r="4" spans="1:12" x14ac:dyDescent="0.2">
      <c r="A4" s="2" t="s">
        <v>119</v>
      </c>
      <c r="B4" s="2">
        <v>1</v>
      </c>
      <c r="C4" s="2" t="s">
        <v>2</v>
      </c>
      <c r="D4" s="2">
        <f>VLOOKUP(A4,'COSTOS MATERIA PRIMA'!A:D,4,FALSE)/VLOOKUP(A4,'COSTOS MATERIA PRIMA'!A:D,2,FALSE)*B4</f>
        <v>85</v>
      </c>
      <c r="I4" s="5"/>
      <c r="K4" s="5"/>
      <c r="L4" s="2">
        <v>1400</v>
      </c>
    </row>
    <row r="5" spans="1:12" x14ac:dyDescent="0.2">
      <c r="A5" s="2" t="s">
        <v>721</v>
      </c>
      <c r="B5" s="9">
        <v>0.5</v>
      </c>
      <c r="D5" s="2">
        <v>45</v>
      </c>
      <c r="I5" s="5"/>
      <c r="K5" s="5"/>
    </row>
    <row r="6" spans="1:12" x14ac:dyDescent="0.2">
      <c r="A6" s="2" t="s">
        <v>246</v>
      </c>
      <c r="D6" s="2">
        <v>250</v>
      </c>
      <c r="F6" s="2" t="s">
        <v>401</v>
      </c>
      <c r="G6" s="10">
        <v>45201</v>
      </c>
      <c r="I6" s="5"/>
      <c r="K6" s="5"/>
    </row>
    <row r="7" spans="1:12" x14ac:dyDescent="0.2">
      <c r="I7" s="5"/>
      <c r="K7" s="5"/>
    </row>
    <row r="8" spans="1:12" x14ac:dyDescent="0.2">
      <c r="I8" s="5"/>
      <c r="K8" s="5"/>
    </row>
    <row r="9" spans="1:12" x14ac:dyDescent="0.2">
      <c r="I9" s="5"/>
      <c r="K9" s="5"/>
    </row>
    <row r="10" spans="1:12" x14ac:dyDescent="0.2">
      <c r="I10" s="5"/>
      <c r="K10" s="5"/>
    </row>
    <row r="11" spans="1:12" x14ac:dyDescent="0.2">
      <c r="I11" s="5"/>
      <c r="K11" s="5"/>
    </row>
    <row r="12" spans="1:12" x14ac:dyDescent="0.2"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>
    <tabColor rgb="FF0000FF"/>
    <outlinePr summaryBelow="0" summaryRight="0"/>
  </sheetPr>
  <dimension ref="A1:L1000"/>
  <sheetViews>
    <sheetView workbookViewId="0">
      <selection activeCell="A2" sqref="A2:B4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209</v>
      </c>
      <c r="B2" s="2">
        <v>0.2</v>
      </c>
      <c r="C2" s="2" t="s">
        <v>2</v>
      </c>
      <c r="D2" s="2">
        <f>VLOOKUP(A2,'COSTOS MATERIA PRIMA'!A:D,4,FALSE)/VLOOKUP(A2,'COSTOS MATERIA PRIMA'!A:D,2,FALSE)*B2</f>
        <v>194.09500000000003</v>
      </c>
      <c r="F2" s="2">
        <v>1</v>
      </c>
      <c r="G2" s="2">
        <f>SUM(D:D)</f>
        <v>726.33500000000004</v>
      </c>
      <c r="H2" s="2">
        <f>G2/F2</f>
        <v>726.33500000000004</v>
      </c>
      <c r="I2" s="5">
        <v>0.1</v>
      </c>
      <c r="J2" s="2">
        <f>H2*(1+I2)</f>
        <v>798.96850000000006</v>
      </c>
      <c r="K2" s="5">
        <v>0.6</v>
      </c>
      <c r="L2" s="2">
        <f>J2*(K2+1)</f>
        <v>1278.3496000000002</v>
      </c>
    </row>
    <row r="3" spans="1:12" x14ac:dyDescent="0.2">
      <c r="A3" s="2" t="s">
        <v>186</v>
      </c>
      <c r="B3" s="2">
        <v>0.125</v>
      </c>
      <c r="C3" s="2" t="s">
        <v>9</v>
      </c>
      <c r="D3" s="2">
        <f>VLOOKUP(A3,'COSTOS MATERIA PRIMA'!A:D,4,FALSE)/VLOOKUP(A3,'COSTOS MATERIA PRIMA'!A:D,2,FALSE)*B3</f>
        <v>152.24</v>
      </c>
      <c r="I3" s="5"/>
      <c r="K3" s="5"/>
    </row>
    <row r="4" spans="1:12" x14ac:dyDescent="0.2">
      <c r="A4" s="2" t="s">
        <v>119</v>
      </c>
      <c r="B4" s="2">
        <v>1</v>
      </c>
      <c r="C4" s="2" t="s">
        <v>2</v>
      </c>
      <c r="D4" s="2">
        <f>VLOOKUP(A4,'COSTOS MATERIA PRIMA'!A:D,4,FALSE)/VLOOKUP(A4,'COSTOS MATERIA PRIMA'!A:D,2,FALSE)*B4</f>
        <v>85</v>
      </c>
      <c r="I4" s="5"/>
      <c r="K4" s="5"/>
    </row>
    <row r="5" spans="1:12" x14ac:dyDescent="0.2">
      <c r="A5" s="2" t="s">
        <v>722</v>
      </c>
      <c r="B5" s="9">
        <v>0.5</v>
      </c>
      <c r="D5" s="2">
        <v>45</v>
      </c>
      <c r="I5" s="5"/>
      <c r="K5" s="5"/>
    </row>
    <row r="6" spans="1:12" x14ac:dyDescent="0.2">
      <c r="A6" s="2" t="s">
        <v>246</v>
      </c>
      <c r="D6" s="2">
        <v>250</v>
      </c>
      <c r="F6" s="2" t="s">
        <v>248</v>
      </c>
      <c r="G6" s="10">
        <v>45201</v>
      </c>
      <c r="I6" s="5"/>
      <c r="K6" s="2">
        <v>1300</v>
      </c>
    </row>
    <row r="7" spans="1:12" x14ac:dyDescent="0.2">
      <c r="I7" s="5"/>
      <c r="K7" s="2" t="s">
        <v>723</v>
      </c>
    </row>
    <row r="8" spans="1:12" x14ac:dyDescent="0.2">
      <c r="I8" s="5"/>
      <c r="K8" s="5"/>
    </row>
    <row r="9" spans="1:12" x14ac:dyDescent="0.2">
      <c r="I9" s="5"/>
      <c r="K9" s="5"/>
    </row>
    <row r="10" spans="1:12" x14ac:dyDescent="0.2">
      <c r="I10" s="5"/>
      <c r="K10" s="5"/>
    </row>
    <row r="11" spans="1:12" x14ac:dyDescent="0.2">
      <c r="I11" s="5"/>
      <c r="K11" s="5"/>
    </row>
    <row r="12" spans="1:12" x14ac:dyDescent="0.2"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>
    <tabColor rgb="FF0000FF"/>
    <outlinePr summaryBelow="0" summaryRight="0"/>
  </sheetPr>
  <dimension ref="A1:L1000"/>
  <sheetViews>
    <sheetView workbookViewId="0">
      <selection activeCell="A2" sqref="A2:B4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209</v>
      </c>
      <c r="B2" s="2">
        <v>1</v>
      </c>
      <c r="C2" s="2" t="s">
        <v>169</v>
      </c>
      <c r="D2" s="2">
        <f>VLOOKUP(A2,'COSTOS MATERIA PRIMA'!A:D,4,FALSE)/VLOOKUP(A2,'COSTOS MATERIA PRIMA'!A:D,2,FALSE)*B2</f>
        <v>970.47500000000002</v>
      </c>
      <c r="F2" s="2">
        <v>1</v>
      </c>
      <c r="G2" s="2">
        <f>SUM(D:D)</f>
        <v>3278.395</v>
      </c>
      <c r="H2" s="2">
        <f>G2/F2</f>
        <v>3278.395</v>
      </c>
      <c r="I2" s="5">
        <v>0.1</v>
      </c>
      <c r="J2" s="2">
        <f>H2*(1+I2)</f>
        <v>3606.2345000000005</v>
      </c>
      <c r="K2" s="5">
        <v>0.6</v>
      </c>
      <c r="L2" s="2">
        <f>J2*(K2+1)</f>
        <v>5769.9752000000008</v>
      </c>
    </row>
    <row r="3" spans="1:12" x14ac:dyDescent="0.2">
      <c r="A3" s="2" t="s">
        <v>186</v>
      </c>
      <c r="B3" s="2">
        <v>1</v>
      </c>
      <c r="C3" s="2" t="s">
        <v>169</v>
      </c>
      <c r="D3" s="2">
        <f>VLOOKUP(A3,'COSTOS MATERIA PRIMA'!A:D,4,FALSE)/VLOOKUP(A3,'COSTOS MATERIA PRIMA'!A:D,2,FALSE)*B3</f>
        <v>1217.92</v>
      </c>
      <c r="I3" s="5"/>
      <c r="K3" s="5"/>
    </row>
    <row r="4" spans="1:12" x14ac:dyDescent="0.2">
      <c r="A4" s="2" t="s">
        <v>25</v>
      </c>
      <c r="B4" s="2">
        <v>200</v>
      </c>
      <c r="C4" s="2" t="s">
        <v>2</v>
      </c>
      <c r="D4" s="2">
        <f>VLOOKUP(A4,'COSTOS MATERIA PRIMA'!A:D,4,FALSE)/VLOOKUP(A4,'COSTOS MATERIA PRIMA'!A:D,2,FALSE)*B4</f>
        <v>440.00000000000006</v>
      </c>
      <c r="I4" s="5"/>
      <c r="K4" s="2">
        <v>5800</v>
      </c>
    </row>
    <row r="5" spans="1:12" x14ac:dyDescent="0.2">
      <c r="H5" s="6">
        <v>45201</v>
      </c>
      <c r="I5" s="5"/>
      <c r="K5" s="2" t="s">
        <v>724</v>
      </c>
    </row>
    <row r="6" spans="1:12" x14ac:dyDescent="0.2">
      <c r="A6" s="2" t="s">
        <v>254</v>
      </c>
      <c r="C6" s="2" t="s">
        <v>725</v>
      </c>
      <c r="D6" s="2">
        <v>650</v>
      </c>
      <c r="F6" s="2" t="s">
        <v>248</v>
      </c>
      <c r="I6" s="5"/>
    </row>
    <row r="7" spans="1:12" x14ac:dyDescent="0.2">
      <c r="I7" s="5"/>
      <c r="K7" s="5"/>
    </row>
    <row r="8" spans="1:12" x14ac:dyDescent="0.2">
      <c r="I8" s="5"/>
      <c r="K8" s="5"/>
    </row>
    <row r="9" spans="1:12" x14ac:dyDescent="0.2">
      <c r="I9" s="5"/>
      <c r="K9" s="5"/>
    </row>
    <row r="10" spans="1:12" x14ac:dyDescent="0.2">
      <c r="I10" s="5"/>
      <c r="K10" s="5"/>
    </row>
    <row r="11" spans="1:12" x14ac:dyDescent="0.2">
      <c r="I11" s="5"/>
      <c r="K11" s="5"/>
    </row>
    <row r="12" spans="1:12" x14ac:dyDescent="0.2"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>
    <tabColor rgb="FF0000FF"/>
    <outlinePr summaryBelow="0" summaryRight="0"/>
  </sheetPr>
  <dimension ref="A1:L1000"/>
  <sheetViews>
    <sheetView workbookViewId="0">
      <selection activeCell="A2" sqref="A2:B4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209</v>
      </c>
      <c r="B2" s="2">
        <v>0.2</v>
      </c>
      <c r="C2" s="2" t="s">
        <v>2</v>
      </c>
      <c r="D2" s="2">
        <f>VLOOKUP(A2,'COSTOS MATERIA PRIMA'!A:D,4,FALSE)/VLOOKUP(A2,'COSTOS MATERIA PRIMA'!A:D,2,FALSE)*B2</f>
        <v>194.09500000000003</v>
      </c>
      <c r="F2" s="2">
        <v>1</v>
      </c>
      <c r="G2" s="2">
        <f>SUM(D:D)</f>
        <v>761.78</v>
      </c>
      <c r="H2" s="2">
        <f>G2/F2</f>
        <v>761.78</v>
      </c>
      <c r="I2" s="5">
        <v>0.1</v>
      </c>
      <c r="J2" s="2">
        <f>H2*(1+I2)</f>
        <v>837.95800000000008</v>
      </c>
      <c r="K2" s="5">
        <v>0.6</v>
      </c>
      <c r="L2" s="2">
        <f>J2*(K2+1)</f>
        <v>1340.7328000000002</v>
      </c>
    </row>
    <row r="3" spans="1:12" x14ac:dyDescent="0.2">
      <c r="A3" s="2" t="s">
        <v>94</v>
      </c>
      <c r="B3" s="2">
        <v>120</v>
      </c>
      <c r="C3" s="2" t="s">
        <v>9</v>
      </c>
      <c r="D3" s="2">
        <f>VLOOKUP(A3,'COSTOS MATERIA PRIMA'!A:D,4,FALSE)/VLOOKUP(A3,'COSTOS MATERIA PRIMA'!A:D,2,FALSE)*B3</f>
        <v>204</v>
      </c>
      <c r="I3" s="5"/>
      <c r="K3" s="5"/>
    </row>
    <row r="4" spans="1:12" x14ac:dyDescent="0.2">
      <c r="A4" s="2" t="s">
        <v>185</v>
      </c>
      <c r="B4" s="2">
        <v>0.1</v>
      </c>
      <c r="C4" s="2" t="s">
        <v>169</v>
      </c>
      <c r="D4" s="2">
        <f>VLOOKUP(A4,'COSTOS MATERIA PRIMA'!A:D,4,FALSE)/VLOOKUP(A4,'COSTOS MATERIA PRIMA'!A:D,2,FALSE)*B4</f>
        <v>113.68500000000002</v>
      </c>
      <c r="I4" s="5"/>
      <c r="K4" s="2">
        <v>1400</v>
      </c>
    </row>
    <row r="5" spans="1:12" x14ac:dyDescent="0.2">
      <c r="A5" s="2" t="s">
        <v>246</v>
      </c>
      <c r="D5" s="2">
        <v>250</v>
      </c>
      <c r="F5" s="2" t="s">
        <v>248</v>
      </c>
      <c r="G5" s="6">
        <v>45201</v>
      </c>
      <c r="I5" s="5"/>
      <c r="K5" s="5"/>
    </row>
    <row r="6" spans="1:12" x14ac:dyDescent="0.2">
      <c r="I6" s="5"/>
      <c r="K6" s="5"/>
    </row>
    <row r="7" spans="1:12" x14ac:dyDescent="0.2">
      <c r="I7" s="5"/>
      <c r="K7" s="5"/>
    </row>
    <row r="8" spans="1:12" x14ac:dyDescent="0.2">
      <c r="I8" s="5"/>
      <c r="K8" s="5"/>
    </row>
    <row r="9" spans="1:12" x14ac:dyDescent="0.2">
      <c r="I9" s="5"/>
      <c r="K9" s="5"/>
    </row>
    <row r="10" spans="1:12" x14ac:dyDescent="0.2">
      <c r="I10" s="5"/>
      <c r="K10" s="5"/>
    </row>
    <row r="11" spans="1:12" x14ac:dyDescent="0.2">
      <c r="I11" s="5"/>
      <c r="K11" s="5"/>
    </row>
    <row r="12" spans="1:12" x14ac:dyDescent="0.2"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>
    <outlinePr summaryBelow="0" summaryRight="0"/>
  </sheetPr>
  <dimension ref="A1:L1000"/>
  <sheetViews>
    <sheetView workbookViewId="0">
      <selection activeCell="A2" sqref="A2:B7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119</v>
      </c>
      <c r="B2" s="2">
        <v>1</v>
      </c>
      <c r="C2" s="2" t="s">
        <v>2</v>
      </c>
      <c r="D2" s="2">
        <f>VLOOKUP(A2,'COSTOS MATERIA PRIMA'!A:D,4,FALSE)/VLOOKUP(A2,'COSTOS MATERIA PRIMA'!A:D,2,FALSE)*B2</f>
        <v>85</v>
      </c>
      <c r="F2" s="2">
        <v>1</v>
      </c>
      <c r="G2" s="2">
        <f>SUM(D:D)</f>
        <v>1107.2</v>
      </c>
      <c r="H2" s="2">
        <f>G2/F2</f>
        <v>1107.2</v>
      </c>
      <c r="I2" s="5">
        <v>0.1</v>
      </c>
      <c r="J2" s="2">
        <f>H2*(1+I2)</f>
        <v>1217.92</v>
      </c>
      <c r="K2" s="5"/>
      <c r="L2" s="2">
        <f>J2*(K2+1)</f>
        <v>1217.92</v>
      </c>
    </row>
    <row r="3" spans="1:12" x14ac:dyDescent="0.2">
      <c r="A3" s="2" t="s">
        <v>24</v>
      </c>
      <c r="B3" s="2">
        <v>50</v>
      </c>
      <c r="C3" s="2" t="s">
        <v>9</v>
      </c>
      <c r="D3" s="2">
        <f>VLOOKUP(A3,'COSTOS MATERIA PRIMA'!A:D,4,FALSE)/VLOOKUP(A3,'COSTOS MATERIA PRIMA'!A:D,2,FALSE)*B3</f>
        <v>42.5</v>
      </c>
      <c r="I3" s="5"/>
      <c r="K3" s="5"/>
    </row>
    <row r="4" spans="1:12" x14ac:dyDescent="0.2">
      <c r="A4" s="2" t="s">
        <v>188</v>
      </c>
      <c r="B4" s="2">
        <v>500</v>
      </c>
      <c r="C4" s="2" t="s">
        <v>9</v>
      </c>
      <c r="D4" s="2">
        <f>VLOOKUP(A4,'COSTOS MATERIA PRIMA'!A:D,4,FALSE)/VLOOKUP(A4,'COSTOS MATERIA PRIMA'!A:D,2,FALSE)*B4</f>
        <v>900</v>
      </c>
      <c r="I4" s="5"/>
      <c r="K4" s="5"/>
    </row>
    <row r="5" spans="1:12" x14ac:dyDescent="0.2">
      <c r="A5" s="2" t="s">
        <v>128</v>
      </c>
      <c r="B5" s="2">
        <v>100</v>
      </c>
      <c r="C5" s="2" t="s">
        <v>9</v>
      </c>
      <c r="D5" s="2">
        <f>VLOOKUP(A5,'COSTOS MATERIA PRIMA'!A:D,4,FALSE)/VLOOKUP(A5,'COSTOS MATERIA PRIMA'!A:D,2,FALSE)*B5</f>
        <v>50</v>
      </c>
      <c r="I5" s="5"/>
      <c r="K5" s="5"/>
    </row>
    <row r="6" spans="1:12" x14ac:dyDescent="0.2">
      <c r="A6" s="2" t="s">
        <v>131</v>
      </c>
      <c r="B6" s="2">
        <v>15</v>
      </c>
      <c r="C6" s="2" t="s">
        <v>9</v>
      </c>
      <c r="D6" s="2">
        <f>VLOOKUP(A6,'COSTOS MATERIA PRIMA'!A:D,4,FALSE)/VLOOKUP(A6,'COSTOS MATERIA PRIMA'!A:D,2,FALSE)*B6</f>
        <v>16.5</v>
      </c>
      <c r="F6" s="2" t="s">
        <v>726</v>
      </c>
      <c r="I6" s="5"/>
      <c r="K6" s="5"/>
    </row>
    <row r="7" spans="1:12" x14ac:dyDescent="0.2">
      <c r="A7" s="2" t="s">
        <v>98</v>
      </c>
      <c r="B7" s="2">
        <v>10</v>
      </c>
      <c r="C7" s="2" t="s">
        <v>9</v>
      </c>
      <c r="D7" s="2">
        <f>VLOOKUP(A7,'COSTOS MATERIA PRIMA'!A:D,4,FALSE)/VLOOKUP(A7,'COSTOS MATERIA PRIMA'!A:D,2,FALSE)*B7</f>
        <v>13.200000000000001</v>
      </c>
      <c r="I7" s="5"/>
      <c r="K7" s="5"/>
    </row>
    <row r="8" spans="1:12" x14ac:dyDescent="0.2">
      <c r="I8" s="5"/>
      <c r="K8" s="5"/>
    </row>
    <row r="9" spans="1:12" x14ac:dyDescent="0.2">
      <c r="I9" s="5"/>
      <c r="K9" s="5"/>
    </row>
    <row r="10" spans="1:12" x14ac:dyDescent="0.2">
      <c r="I10" s="5"/>
      <c r="K10" s="5"/>
    </row>
    <row r="11" spans="1:12" x14ac:dyDescent="0.2">
      <c r="I11" s="5"/>
      <c r="K11" s="5"/>
    </row>
    <row r="12" spans="1:12" x14ac:dyDescent="0.2"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>
    <outlinePr summaryBelow="0" summaryRight="0"/>
  </sheetPr>
  <dimension ref="A1:L1000"/>
  <sheetViews>
    <sheetView workbookViewId="0">
      <selection activeCell="A2" sqref="A2:B4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72</v>
      </c>
      <c r="B2" s="2">
        <v>160</v>
      </c>
      <c r="C2" s="2" t="s">
        <v>9</v>
      </c>
      <c r="D2" s="2">
        <f>VLOOKUP(A2,'COSTOS MATERIA PRIMA'!A:D,4,FALSE)/VLOOKUP(A2,'COSTOS MATERIA PRIMA'!A:D,2,FALSE)*B2</f>
        <v>736</v>
      </c>
      <c r="F2" s="2">
        <v>1</v>
      </c>
      <c r="G2" s="2">
        <f>SUM(D:D)</f>
        <v>1033.5</v>
      </c>
      <c r="H2" s="2">
        <f>G2/F2</f>
        <v>1033.5</v>
      </c>
      <c r="I2" s="5">
        <v>0.1</v>
      </c>
      <c r="J2" s="2">
        <f>H2*(1+I2)</f>
        <v>1136.8500000000001</v>
      </c>
      <c r="K2" s="5"/>
      <c r="L2" s="2">
        <f>J2*(K2+1)</f>
        <v>1136.8500000000001</v>
      </c>
    </row>
    <row r="3" spans="1:12" x14ac:dyDescent="0.2">
      <c r="A3" s="2" t="s">
        <v>24</v>
      </c>
      <c r="B3" s="2">
        <v>250</v>
      </c>
      <c r="C3" s="2" t="s">
        <v>9</v>
      </c>
      <c r="D3" s="2">
        <f>VLOOKUP(A3,'COSTOS MATERIA PRIMA'!A:D,4,FALSE)/VLOOKUP(A3,'COSTOS MATERIA PRIMA'!A:D,2,FALSE)*B3</f>
        <v>212.5</v>
      </c>
      <c r="I3" s="5"/>
      <c r="K3" s="5"/>
    </row>
    <row r="4" spans="1:12" x14ac:dyDescent="0.2">
      <c r="A4" s="2" t="s">
        <v>119</v>
      </c>
      <c r="B4" s="2">
        <v>1</v>
      </c>
      <c r="C4" s="2" t="s">
        <v>9</v>
      </c>
      <c r="D4" s="2">
        <f>VLOOKUP(A4,'COSTOS MATERIA PRIMA'!A:D,4,FALSE)/VLOOKUP(A4,'COSTOS MATERIA PRIMA'!A:D,2,FALSE)*B4</f>
        <v>85</v>
      </c>
      <c r="I4" s="5"/>
      <c r="K4" s="5"/>
    </row>
    <row r="5" spans="1:12" x14ac:dyDescent="0.2">
      <c r="I5" s="5"/>
      <c r="K5" s="5"/>
    </row>
    <row r="6" spans="1:12" x14ac:dyDescent="0.2">
      <c r="F6" s="2" t="s">
        <v>727</v>
      </c>
      <c r="I6" s="5"/>
      <c r="K6" s="5"/>
    </row>
    <row r="7" spans="1:12" x14ac:dyDescent="0.2">
      <c r="F7" s="2" t="s">
        <v>728</v>
      </c>
      <c r="I7" s="5"/>
      <c r="K7" s="5"/>
    </row>
    <row r="8" spans="1:12" x14ac:dyDescent="0.2">
      <c r="F8" s="2" t="s">
        <v>729</v>
      </c>
      <c r="I8" s="5"/>
      <c r="K8" s="5"/>
    </row>
    <row r="9" spans="1:12" x14ac:dyDescent="0.2">
      <c r="I9" s="5"/>
      <c r="K9" s="5"/>
    </row>
    <row r="10" spans="1:12" x14ac:dyDescent="0.2">
      <c r="I10" s="5"/>
      <c r="K10" s="5"/>
    </row>
    <row r="11" spans="1:12" x14ac:dyDescent="0.2">
      <c r="I11" s="5"/>
      <c r="K11" s="5"/>
    </row>
    <row r="12" spans="1:12" x14ac:dyDescent="0.2"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>
    <outlinePr summaryBelow="0" summaryRight="0"/>
  </sheetPr>
  <dimension ref="A1:L1000"/>
  <sheetViews>
    <sheetView workbookViewId="0">
      <selection activeCell="A2" sqref="A2:B6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122</v>
      </c>
      <c r="B2" s="2">
        <v>84</v>
      </c>
      <c r="C2" s="2" t="s">
        <v>5</v>
      </c>
      <c r="D2" s="2">
        <f>VLOOKUP(A2,'COSTOS MATERIA PRIMA'!A:D,4,FALSE)/VLOOKUP(A2,'COSTOS MATERIA PRIMA'!A:D,2,FALSE)*B2</f>
        <v>29.4</v>
      </c>
      <c r="F2" s="2">
        <v>1</v>
      </c>
      <c r="G2" s="2">
        <f>SUM(D:D)</f>
        <v>150.95000000000002</v>
      </c>
      <c r="H2" s="2">
        <f>G2/F2</f>
        <v>150.95000000000002</v>
      </c>
      <c r="I2" s="5">
        <v>0.1</v>
      </c>
      <c r="J2" s="2">
        <f>H2*(1+I2)</f>
        <v>166.04500000000004</v>
      </c>
      <c r="K2" s="5"/>
      <c r="L2" s="2">
        <f>J2*(K2+1)</f>
        <v>166.04500000000004</v>
      </c>
    </row>
    <row r="3" spans="1:12" x14ac:dyDescent="0.2">
      <c r="A3" s="2" t="s">
        <v>119</v>
      </c>
      <c r="B3" s="2">
        <v>1</v>
      </c>
      <c r="C3" s="2" t="s">
        <v>2</v>
      </c>
      <c r="D3" s="2">
        <f>VLOOKUP(A3,'COSTOS MATERIA PRIMA'!A:D,4,FALSE)/VLOOKUP(A3,'COSTOS MATERIA PRIMA'!A:D,2,FALSE)*B3</f>
        <v>85</v>
      </c>
      <c r="I3" s="5"/>
      <c r="K3" s="5"/>
    </row>
    <row r="4" spans="1:12" x14ac:dyDescent="0.2">
      <c r="A4" s="2" t="s">
        <v>24</v>
      </c>
      <c r="B4" s="2">
        <v>25</v>
      </c>
      <c r="C4" s="2" t="s">
        <v>9</v>
      </c>
      <c r="D4" s="2">
        <f>VLOOKUP(A4,'COSTOS MATERIA PRIMA'!A:D,4,FALSE)/VLOOKUP(A4,'COSTOS MATERIA PRIMA'!A:D,2,FALSE)*B4</f>
        <v>21.25</v>
      </c>
      <c r="I4" s="5"/>
      <c r="K4" s="5"/>
    </row>
    <row r="5" spans="1:12" x14ac:dyDescent="0.2">
      <c r="A5" s="2" t="s">
        <v>131</v>
      </c>
      <c r="B5" s="2">
        <v>9</v>
      </c>
      <c r="C5" s="2" t="s">
        <v>9</v>
      </c>
      <c r="D5" s="2">
        <f>VLOOKUP(A5,'COSTOS MATERIA PRIMA'!A:D,4,FALSE)/VLOOKUP(A5,'COSTOS MATERIA PRIMA'!A:D,2,FALSE)*B5</f>
        <v>9.9</v>
      </c>
      <c r="I5" s="5"/>
      <c r="K5" s="5"/>
    </row>
    <row r="6" spans="1:12" x14ac:dyDescent="0.2">
      <c r="A6" s="2" t="s">
        <v>104</v>
      </c>
      <c r="B6" s="2">
        <v>1</v>
      </c>
      <c r="C6" s="2" t="s">
        <v>9</v>
      </c>
      <c r="D6" s="2">
        <f>VLOOKUP(A6,'COSTOS MATERIA PRIMA'!A:D,4,FALSE)/VLOOKUP(A6,'COSTOS MATERIA PRIMA'!A:D,2,FALSE)*B6</f>
        <v>5.4</v>
      </c>
      <c r="F6" s="2" t="s">
        <v>730</v>
      </c>
      <c r="I6" s="5"/>
      <c r="K6" s="5"/>
    </row>
    <row r="7" spans="1:12" x14ac:dyDescent="0.2">
      <c r="I7" s="5"/>
      <c r="K7" s="5"/>
    </row>
    <row r="8" spans="1:12" x14ac:dyDescent="0.2">
      <c r="I8" s="5"/>
      <c r="K8" s="5"/>
    </row>
    <row r="9" spans="1:12" x14ac:dyDescent="0.2">
      <c r="I9" s="5"/>
      <c r="K9" s="5"/>
    </row>
    <row r="10" spans="1:12" x14ac:dyDescent="0.2">
      <c r="I10" s="5"/>
      <c r="K10" s="5"/>
    </row>
    <row r="11" spans="1:12" x14ac:dyDescent="0.2">
      <c r="I11" s="5"/>
      <c r="K11" s="5"/>
    </row>
    <row r="12" spans="1:12" x14ac:dyDescent="0.2"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>
    <tabColor rgb="FF0000FF"/>
    <outlinePr summaryBelow="0" summaryRight="0"/>
  </sheetPr>
  <dimension ref="A1:L1000"/>
  <sheetViews>
    <sheetView workbookViewId="0">
      <selection activeCell="A2" sqref="A2:B8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208</v>
      </c>
      <c r="B2" s="2">
        <v>0.125</v>
      </c>
      <c r="C2" s="2" t="s">
        <v>2</v>
      </c>
      <c r="D2" s="2">
        <f>VLOOKUP(A2,'COSTOS MATERIA PRIMA'!A:D,4,FALSE)/VLOOKUP(A2,'COSTOS MATERIA PRIMA'!A:D,2,FALSE)*B2</f>
        <v>173.62125000000003</v>
      </c>
      <c r="F2" s="2">
        <v>1</v>
      </c>
      <c r="G2" s="2">
        <f>SUM(D:D)</f>
        <v>895.1712500000001</v>
      </c>
      <c r="H2" s="2">
        <f>G2/F2</f>
        <v>895.1712500000001</v>
      </c>
      <c r="I2" s="5">
        <v>0.1</v>
      </c>
      <c r="J2" s="2">
        <f>H2*(1+I2)</f>
        <v>984.68837500000018</v>
      </c>
      <c r="K2" s="5">
        <v>0.6</v>
      </c>
      <c r="L2" s="2">
        <f>J2*(K2+1)</f>
        <v>1575.5014000000003</v>
      </c>
    </row>
    <row r="3" spans="1:12" x14ac:dyDescent="0.2">
      <c r="A3" s="2" t="s">
        <v>128</v>
      </c>
      <c r="B3" s="2">
        <v>100</v>
      </c>
      <c r="C3" s="2" t="s">
        <v>9</v>
      </c>
      <c r="D3" s="2">
        <f>VLOOKUP(A3,'COSTOS MATERIA PRIMA'!A:D,4,FALSE)/VLOOKUP(A3,'COSTOS MATERIA PRIMA'!A:D,2,FALSE)*B3</f>
        <v>50</v>
      </c>
      <c r="I3" s="5"/>
      <c r="K3" s="5"/>
    </row>
    <row r="4" spans="1:12" x14ac:dyDescent="0.2">
      <c r="A4" s="2" t="s">
        <v>24</v>
      </c>
      <c r="B4" s="2">
        <v>30</v>
      </c>
      <c r="C4" s="2" t="s">
        <v>9</v>
      </c>
      <c r="D4" s="2">
        <f>VLOOKUP(A4,'COSTOS MATERIA PRIMA'!A:D,4,FALSE)/VLOOKUP(A4,'COSTOS MATERIA PRIMA'!A:D,2,FALSE)*B4</f>
        <v>25.5</v>
      </c>
      <c r="I4" s="5"/>
      <c r="K4" s="2">
        <v>1600</v>
      </c>
    </row>
    <row r="5" spans="1:12" x14ac:dyDescent="0.2">
      <c r="A5" s="2" t="s">
        <v>119</v>
      </c>
      <c r="B5" s="2">
        <v>1</v>
      </c>
      <c r="C5" s="2" t="s">
        <v>2</v>
      </c>
      <c r="D5" s="2">
        <f>VLOOKUP(A5,'COSTOS MATERIA PRIMA'!A:D,4,FALSE)/VLOOKUP(A5,'COSTOS MATERIA PRIMA'!A:D,2,FALSE)*B5</f>
        <v>85</v>
      </c>
      <c r="I5" s="5"/>
      <c r="K5" s="5"/>
    </row>
    <row r="6" spans="1:12" x14ac:dyDescent="0.2">
      <c r="A6" s="2" t="s">
        <v>104</v>
      </c>
      <c r="B6" s="2">
        <v>1</v>
      </c>
      <c r="C6" s="2" t="s">
        <v>9</v>
      </c>
      <c r="D6" s="2">
        <f>VLOOKUP(A6,'COSTOS MATERIA PRIMA'!A:D,4,FALSE)/VLOOKUP(A6,'COSTOS MATERIA PRIMA'!A:D,2,FALSE)*B6</f>
        <v>5.4</v>
      </c>
      <c r="I6" s="5"/>
      <c r="K6" s="5"/>
    </row>
    <row r="7" spans="1:12" x14ac:dyDescent="0.2">
      <c r="A7" s="2" t="s">
        <v>137</v>
      </c>
      <c r="B7" s="2">
        <v>37</v>
      </c>
      <c r="C7" s="2" t="s">
        <v>9</v>
      </c>
      <c r="D7" s="2">
        <f>VLOOKUP(A7,'COSTOS MATERIA PRIMA'!A:D,4,FALSE)/VLOOKUP(A7,'COSTOS MATERIA PRIMA'!A:D,2,FALSE)*B7</f>
        <v>142.45000000000002</v>
      </c>
      <c r="I7" s="5"/>
      <c r="K7" s="5"/>
    </row>
    <row r="8" spans="1:12" x14ac:dyDescent="0.2">
      <c r="A8" s="2" t="s">
        <v>145</v>
      </c>
      <c r="B8" s="2">
        <v>1</v>
      </c>
      <c r="C8" s="2" t="s">
        <v>169</v>
      </c>
      <c r="D8" s="2">
        <f>VLOOKUP(A8,'COSTOS MATERIA PRIMA'!A:D,4,FALSE)/VLOOKUP(A8,'COSTOS MATERIA PRIMA'!A:D,2,FALSE)*B8</f>
        <v>163.19999999999999</v>
      </c>
      <c r="I8" s="5"/>
      <c r="K8" s="5"/>
    </row>
    <row r="9" spans="1:12" x14ac:dyDescent="0.2">
      <c r="A9" s="2" t="s">
        <v>246</v>
      </c>
      <c r="D9" s="2">
        <v>250</v>
      </c>
      <c r="F9" s="2" t="s">
        <v>248</v>
      </c>
      <c r="G9" s="6">
        <v>45201</v>
      </c>
      <c r="I9" s="5"/>
      <c r="K9" s="5"/>
    </row>
    <row r="10" spans="1:12" x14ac:dyDescent="0.2">
      <c r="I10" s="5"/>
      <c r="K10" s="5"/>
    </row>
    <row r="11" spans="1:12" x14ac:dyDescent="0.2">
      <c r="I11" s="5"/>
      <c r="K11" s="5"/>
    </row>
    <row r="12" spans="1:12" x14ac:dyDescent="0.2"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>
    <tabColor rgb="FF0000FF"/>
    <outlinePr summaryBelow="0" summaryRight="0"/>
  </sheetPr>
  <dimension ref="A1:L1000"/>
  <sheetViews>
    <sheetView workbookViewId="0">
      <selection activeCell="A2" sqref="A2:B8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208</v>
      </c>
      <c r="B2" s="2">
        <v>0.5</v>
      </c>
      <c r="C2" s="2" t="s">
        <v>2</v>
      </c>
      <c r="D2" s="2">
        <f>VLOOKUP(A2,'COSTOS MATERIA PRIMA'!A:D,4,FALSE)/VLOOKUP(A2,'COSTOS MATERIA PRIMA'!A:D,2,FALSE)*B2</f>
        <v>694.48500000000013</v>
      </c>
      <c r="F2" s="2">
        <v>1</v>
      </c>
      <c r="G2" s="2">
        <f>SUM(D:D)</f>
        <v>3131.1350000000002</v>
      </c>
      <c r="H2" s="2">
        <f>G2/F2</f>
        <v>3131.1350000000002</v>
      </c>
      <c r="I2" s="5">
        <v>0.2</v>
      </c>
      <c r="J2" s="2">
        <f>H2*(1+I2)</f>
        <v>3757.3620000000001</v>
      </c>
      <c r="K2" s="5">
        <v>0.6</v>
      </c>
      <c r="L2" s="2">
        <f>J2*(K2+1)</f>
        <v>6011.7792000000009</v>
      </c>
    </row>
    <row r="3" spans="1:12" x14ac:dyDescent="0.2">
      <c r="A3" s="2" t="s">
        <v>128</v>
      </c>
      <c r="B3" s="2">
        <v>300</v>
      </c>
      <c r="C3" s="2" t="s">
        <v>9</v>
      </c>
      <c r="D3" s="2">
        <f>VLOOKUP(A3,'COSTOS MATERIA PRIMA'!A:D,4,FALSE)/VLOOKUP(A3,'COSTOS MATERIA PRIMA'!A:D,2,FALSE)*B3</f>
        <v>150</v>
      </c>
      <c r="I3" s="5"/>
      <c r="K3" s="5"/>
    </row>
    <row r="4" spans="1:12" x14ac:dyDescent="0.2">
      <c r="A4" s="2" t="s">
        <v>24</v>
      </c>
      <c r="B4" s="2">
        <v>150</v>
      </c>
      <c r="C4" s="2" t="s">
        <v>9</v>
      </c>
      <c r="D4" s="2">
        <f>VLOOKUP(A4,'COSTOS MATERIA PRIMA'!A:D,4,FALSE)/VLOOKUP(A4,'COSTOS MATERIA PRIMA'!A:D,2,FALSE)*B4</f>
        <v>127.5</v>
      </c>
      <c r="I4" s="5"/>
      <c r="K4" s="5"/>
      <c r="L4" s="2">
        <v>6000</v>
      </c>
    </row>
    <row r="5" spans="1:12" x14ac:dyDescent="0.2">
      <c r="A5" s="2" t="s">
        <v>119</v>
      </c>
      <c r="B5" s="2">
        <v>5</v>
      </c>
      <c r="C5" s="2" t="s">
        <v>2</v>
      </c>
      <c r="D5" s="2">
        <f>VLOOKUP(A5,'COSTOS MATERIA PRIMA'!A:D,4,FALSE)/VLOOKUP(A5,'COSTOS MATERIA PRIMA'!A:D,2,FALSE)*B5</f>
        <v>425</v>
      </c>
      <c r="I5" s="5"/>
      <c r="K5" s="5"/>
    </row>
    <row r="6" spans="1:12" x14ac:dyDescent="0.2">
      <c r="A6" s="2" t="s">
        <v>104</v>
      </c>
      <c r="B6" s="2">
        <v>7</v>
      </c>
      <c r="C6" s="2" t="s">
        <v>9</v>
      </c>
      <c r="D6" s="2">
        <f>VLOOKUP(A6,'COSTOS MATERIA PRIMA'!A:D,4,FALSE)/VLOOKUP(A6,'COSTOS MATERIA PRIMA'!A:D,2,FALSE)*B6</f>
        <v>37.800000000000004</v>
      </c>
      <c r="H6" s="6">
        <v>45201</v>
      </c>
      <c r="I6" s="5"/>
      <c r="K6" s="5"/>
    </row>
    <row r="7" spans="1:12" x14ac:dyDescent="0.2">
      <c r="A7" s="2" t="s">
        <v>137</v>
      </c>
      <c r="B7" s="2">
        <v>187</v>
      </c>
      <c r="C7" s="2" t="s">
        <v>9</v>
      </c>
      <c r="D7" s="2">
        <f>VLOOKUP(A7,'COSTOS MATERIA PRIMA'!A:D,4,FALSE)/VLOOKUP(A7,'COSTOS MATERIA PRIMA'!A:D,2,FALSE)*B7</f>
        <v>719.95</v>
      </c>
      <c r="I7" s="5"/>
      <c r="K7" s="5"/>
    </row>
    <row r="8" spans="1:12" x14ac:dyDescent="0.2">
      <c r="A8" s="2" t="s">
        <v>145</v>
      </c>
      <c r="B8" s="2">
        <v>2</v>
      </c>
      <c r="C8" s="2" t="s">
        <v>169</v>
      </c>
      <c r="D8" s="2">
        <f>VLOOKUP(A8,'COSTOS MATERIA PRIMA'!A:D,4,FALSE)/VLOOKUP(A8,'COSTOS MATERIA PRIMA'!A:D,2,FALSE)*B8</f>
        <v>326.39999999999998</v>
      </c>
      <c r="I8" s="5"/>
      <c r="K8" s="5"/>
    </row>
    <row r="9" spans="1:12" x14ac:dyDescent="0.2">
      <c r="A9" s="2" t="s">
        <v>254</v>
      </c>
      <c r="C9" s="2" t="s">
        <v>725</v>
      </c>
      <c r="D9" s="2">
        <v>650</v>
      </c>
      <c r="F9" s="2" t="s">
        <v>248</v>
      </c>
      <c r="I9" s="5"/>
      <c r="K9" s="5"/>
    </row>
    <row r="10" spans="1:12" x14ac:dyDescent="0.2">
      <c r="I10" s="5"/>
      <c r="K10" s="5"/>
    </row>
    <row r="11" spans="1:12" x14ac:dyDescent="0.2">
      <c r="I11" s="5"/>
      <c r="K11" s="5"/>
    </row>
    <row r="12" spans="1:12" x14ac:dyDescent="0.2"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>
    <tabColor rgb="FF0000FF"/>
    <outlinePr summaryBelow="0" summaryRight="0"/>
  </sheetPr>
  <dimension ref="A1:L998"/>
  <sheetViews>
    <sheetView workbookViewId="0">
      <selection activeCell="B4" sqref="A2:B4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208</v>
      </c>
      <c r="B2" s="2">
        <v>0.125</v>
      </c>
      <c r="C2" s="2" t="s">
        <v>2</v>
      </c>
      <c r="D2" s="2">
        <f>VLOOKUP(A2,'COSTOS MATERIA PRIMA'!A:D,4,FALSE)/VLOOKUP(A2,'COSTOS MATERIA PRIMA'!A:D,2,FALSE)*B2</f>
        <v>173.62125000000003</v>
      </c>
      <c r="F2" s="2">
        <v>1</v>
      </c>
      <c r="G2" s="2">
        <f>SUM(D:D)</f>
        <v>799.6662500000001</v>
      </c>
      <c r="H2" s="2">
        <f>G2/F2</f>
        <v>799.6662500000001</v>
      </c>
      <c r="I2" s="5">
        <v>0.1</v>
      </c>
      <c r="J2" s="2">
        <f>H2*(1+I2)</f>
        <v>879.63287500000024</v>
      </c>
      <c r="K2" s="5">
        <v>0.6</v>
      </c>
      <c r="L2" s="2">
        <f>J2*(K2+1)</f>
        <v>1407.4126000000006</v>
      </c>
    </row>
    <row r="3" spans="1:12" x14ac:dyDescent="0.2">
      <c r="A3" s="2" t="s">
        <v>168</v>
      </c>
      <c r="B3" s="2">
        <v>1</v>
      </c>
      <c r="C3" s="2" t="s">
        <v>169</v>
      </c>
      <c r="D3" s="2">
        <f>VLOOKUP(A3,'COSTOS MATERIA PRIMA'!A:D,4,FALSE)/VLOOKUP(A3,'COSTOS MATERIA PRIMA'!A:D,2,FALSE)*B3</f>
        <v>166.04500000000004</v>
      </c>
      <c r="I3" s="5"/>
      <c r="K3" s="5"/>
    </row>
    <row r="4" spans="1:12" x14ac:dyDescent="0.2">
      <c r="A4" s="2" t="s">
        <v>101</v>
      </c>
      <c r="B4" s="2">
        <v>70</v>
      </c>
      <c r="C4" s="2" t="s">
        <v>9</v>
      </c>
      <c r="D4" s="2">
        <f>VLOOKUP(A4,'COSTOS MATERIA PRIMA'!A:D,4,FALSE)/VLOOKUP(A4,'COSTOS MATERIA PRIMA'!A:D,2,FALSE)*B4</f>
        <v>140</v>
      </c>
      <c r="I4" s="5"/>
      <c r="K4" s="5"/>
    </row>
    <row r="5" spans="1:12" x14ac:dyDescent="0.2">
      <c r="H5" s="10">
        <v>45201</v>
      </c>
      <c r="I5" s="5"/>
      <c r="K5" s="5"/>
    </row>
    <row r="6" spans="1:12" x14ac:dyDescent="0.2">
      <c r="A6" s="2" t="s">
        <v>731</v>
      </c>
      <c r="D6" s="2">
        <v>70</v>
      </c>
      <c r="F6" s="2" t="s">
        <v>253</v>
      </c>
      <c r="I6" s="5"/>
      <c r="K6" s="5"/>
    </row>
    <row r="7" spans="1:12" x14ac:dyDescent="0.2">
      <c r="A7" s="2" t="s">
        <v>246</v>
      </c>
      <c r="D7" s="2">
        <v>250</v>
      </c>
      <c r="F7" s="2" t="s">
        <v>248</v>
      </c>
      <c r="G7" s="3"/>
      <c r="I7" s="5"/>
      <c r="K7" s="5"/>
    </row>
    <row r="8" spans="1:12" x14ac:dyDescent="0.2">
      <c r="I8" s="5"/>
      <c r="K8" s="5"/>
    </row>
    <row r="9" spans="1:12" x14ac:dyDescent="0.2">
      <c r="I9" s="5"/>
      <c r="K9" s="5"/>
    </row>
    <row r="10" spans="1:12" x14ac:dyDescent="0.2">
      <c r="I10" s="5"/>
      <c r="K10" s="5"/>
    </row>
    <row r="11" spans="1:12" x14ac:dyDescent="0.2">
      <c r="I11" s="5"/>
      <c r="K11" s="5"/>
    </row>
    <row r="12" spans="1:12" x14ac:dyDescent="0.2"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>
    <tabColor rgb="FF0000FF"/>
    <outlinePr summaryBelow="0" summaryRight="0"/>
  </sheetPr>
  <dimension ref="A1:L999"/>
  <sheetViews>
    <sheetView workbookViewId="0">
      <selection activeCell="A2" sqref="A2:B5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208</v>
      </c>
      <c r="B2" s="2">
        <v>0.5</v>
      </c>
      <c r="C2" s="2" t="s">
        <v>2</v>
      </c>
      <c r="D2" s="2">
        <f>VLOOKUP(A2,'COSTOS MATERIA PRIMA'!A:D,4,FALSE)/VLOOKUP(A2,'COSTOS MATERIA PRIMA'!A:D,2,FALSE)*B2</f>
        <v>694.48500000000013</v>
      </c>
      <c r="F2" s="2">
        <v>1</v>
      </c>
      <c r="G2" s="2">
        <f>SUM(D:D)</f>
        <v>3423.6650000000004</v>
      </c>
      <c r="H2" s="2">
        <f>G2/F2</f>
        <v>3423.6650000000004</v>
      </c>
      <c r="I2" s="5">
        <v>0.1</v>
      </c>
      <c r="J2" s="2">
        <f>H2*(1+I2)</f>
        <v>3766.031500000001</v>
      </c>
      <c r="K2" s="5">
        <v>0.7</v>
      </c>
      <c r="L2" s="2">
        <f>J2*(K2+1)</f>
        <v>6402.2535500000013</v>
      </c>
    </row>
    <row r="3" spans="1:12" x14ac:dyDescent="0.2">
      <c r="A3" s="2" t="s">
        <v>168</v>
      </c>
      <c r="B3" s="2">
        <v>4</v>
      </c>
      <c r="C3" s="2" t="s">
        <v>169</v>
      </c>
      <c r="D3" s="2">
        <f>VLOOKUP(A3,'COSTOS MATERIA PRIMA'!A:D,4,FALSE)/VLOOKUP(A3,'COSTOS MATERIA PRIMA'!A:D,2,FALSE)*B3</f>
        <v>664.18000000000018</v>
      </c>
      <c r="I3" s="5"/>
      <c r="K3" s="5"/>
    </row>
    <row r="4" spans="1:12" x14ac:dyDescent="0.2">
      <c r="A4" s="2" t="s">
        <v>598</v>
      </c>
      <c r="B4" s="2">
        <v>300</v>
      </c>
      <c r="C4" s="2" t="s">
        <v>46</v>
      </c>
      <c r="D4" s="2">
        <f>VLOOKUP(A4,'COSTOS MATERIA PRIMA'!A:D,4,FALSE)/VLOOKUP(A4,'COSTOS MATERIA PRIMA'!A:D,2,FALSE)*B4</f>
        <v>1080</v>
      </c>
      <c r="I4" s="5"/>
      <c r="K4" s="5"/>
    </row>
    <row r="5" spans="1:12" x14ac:dyDescent="0.2">
      <c r="A5" s="2" t="s">
        <v>101</v>
      </c>
      <c r="B5" s="2">
        <v>300</v>
      </c>
      <c r="C5" s="2" t="s">
        <v>9</v>
      </c>
      <c r="H5" s="2" t="s">
        <v>598</v>
      </c>
      <c r="I5" s="6">
        <v>45201</v>
      </c>
      <c r="K5" s="5"/>
    </row>
    <row r="6" spans="1:12" x14ac:dyDescent="0.2">
      <c r="A6" s="2" t="s">
        <v>254</v>
      </c>
      <c r="C6" s="2" t="s">
        <v>725</v>
      </c>
      <c r="D6" s="2">
        <v>650</v>
      </c>
      <c r="F6" s="2" t="s">
        <v>248</v>
      </c>
      <c r="I6" s="5"/>
      <c r="K6" s="5"/>
    </row>
    <row r="7" spans="1:12" x14ac:dyDescent="0.2">
      <c r="A7" s="2" t="s">
        <v>732</v>
      </c>
      <c r="C7" s="9">
        <v>0.5</v>
      </c>
      <c r="D7" s="2">
        <v>335</v>
      </c>
      <c r="F7" s="2" t="s">
        <v>248</v>
      </c>
      <c r="I7" s="5"/>
      <c r="K7" s="5"/>
    </row>
    <row r="8" spans="1:12" x14ac:dyDescent="0.2">
      <c r="I8" s="5"/>
      <c r="K8" s="5"/>
    </row>
    <row r="9" spans="1:12" x14ac:dyDescent="0.2">
      <c r="I9" s="5"/>
      <c r="K9" s="5"/>
    </row>
    <row r="10" spans="1:12" x14ac:dyDescent="0.2">
      <c r="I10" s="5"/>
      <c r="K10" s="5"/>
    </row>
    <row r="11" spans="1:12" x14ac:dyDescent="0.2">
      <c r="I11" s="5"/>
      <c r="K11" s="5"/>
    </row>
    <row r="12" spans="1:12" x14ac:dyDescent="0.2"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>
    <tabColor rgb="FF0000FF"/>
    <outlinePr summaryBelow="0" summaryRight="0"/>
  </sheetPr>
  <dimension ref="A1:L1000"/>
  <sheetViews>
    <sheetView workbookViewId="0">
      <selection activeCell="B37" sqref="B37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208</v>
      </c>
      <c r="B2" s="2">
        <v>0.5</v>
      </c>
      <c r="C2" s="2" t="s">
        <v>2</v>
      </c>
      <c r="D2" s="2">
        <f>VLOOKUP(A2,'COSTOS MATERIA PRIMA'!A:D,4,FALSE)/VLOOKUP(A2,'COSTOS MATERIA PRIMA'!A:D,2,FALSE)*B2</f>
        <v>694.48500000000013</v>
      </c>
      <c r="F2" s="2">
        <v>1</v>
      </c>
      <c r="G2" s="2">
        <f>SUM(D:D)</f>
        <v>3138.11</v>
      </c>
      <c r="H2" s="2">
        <f>G2/F2</f>
        <v>3138.11</v>
      </c>
      <c r="I2" s="5">
        <v>0.1</v>
      </c>
      <c r="J2" s="2">
        <f>H2*(1+I2)</f>
        <v>3451.9210000000003</v>
      </c>
      <c r="K2" s="5">
        <v>0.6</v>
      </c>
      <c r="L2" s="2">
        <f>J2*(K2+1)</f>
        <v>5523.0736000000006</v>
      </c>
    </row>
    <row r="3" spans="1:12" x14ac:dyDescent="0.2">
      <c r="A3" s="2" t="s">
        <v>80</v>
      </c>
      <c r="B3" s="2">
        <v>175</v>
      </c>
      <c r="C3" s="2" t="s">
        <v>9</v>
      </c>
      <c r="D3" s="2">
        <f>VLOOKUP(A3,'COSTOS MATERIA PRIMA'!A:D,4,FALSE)/VLOOKUP(A3,'COSTOS MATERIA PRIMA'!A:D,2,FALSE)*B3</f>
        <v>274.75</v>
      </c>
      <c r="I3" s="5"/>
      <c r="K3" s="5"/>
    </row>
    <row r="4" spans="1:12" x14ac:dyDescent="0.2">
      <c r="A4" s="2" t="s">
        <v>184</v>
      </c>
      <c r="B4" s="2">
        <v>1.5</v>
      </c>
      <c r="C4" s="2" t="s">
        <v>169</v>
      </c>
      <c r="D4" s="2">
        <f>VLOOKUP(A4,'COSTOS MATERIA PRIMA'!A:D,4,FALSE)/VLOOKUP(A4,'COSTOS MATERIA PRIMA'!A:D,2,FALSE)*B4</f>
        <v>1018.875</v>
      </c>
      <c r="I4" s="5"/>
      <c r="K4" s="5"/>
      <c r="L4" s="2">
        <v>5600</v>
      </c>
    </row>
    <row r="5" spans="1:12" x14ac:dyDescent="0.2">
      <c r="A5" s="2" t="s">
        <v>153</v>
      </c>
      <c r="B5" s="2">
        <v>50</v>
      </c>
      <c r="C5" s="2" t="s">
        <v>9</v>
      </c>
      <c r="D5" s="2">
        <f>VLOOKUP(A5,'COSTOS MATERIA PRIMA'!A:D,4,FALSE)/VLOOKUP(A5,'COSTOS MATERIA PRIMA'!A:D,2,FALSE)*B5</f>
        <v>500</v>
      </c>
      <c r="I5" s="5"/>
      <c r="K5" s="5"/>
    </row>
    <row r="6" spans="1:12" x14ac:dyDescent="0.2">
      <c r="A6" s="2" t="s">
        <v>254</v>
      </c>
      <c r="C6" s="2" t="s">
        <v>725</v>
      </c>
      <c r="D6" s="2">
        <v>650</v>
      </c>
      <c r="F6" s="2" t="s">
        <v>248</v>
      </c>
      <c r="H6" s="6">
        <v>45201</v>
      </c>
      <c r="I6" s="5"/>
      <c r="K6" s="5"/>
    </row>
    <row r="7" spans="1:12" x14ac:dyDescent="0.2">
      <c r="I7" s="5"/>
      <c r="K7" s="5"/>
    </row>
    <row r="8" spans="1:12" x14ac:dyDescent="0.2">
      <c r="I8" s="5"/>
      <c r="K8" s="5"/>
    </row>
    <row r="9" spans="1:12" x14ac:dyDescent="0.2">
      <c r="I9" s="5"/>
      <c r="K9" s="5"/>
    </row>
    <row r="10" spans="1:12" x14ac:dyDescent="0.2">
      <c r="I10" s="5"/>
      <c r="K10" s="5"/>
    </row>
    <row r="11" spans="1:12" x14ac:dyDescent="0.2">
      <c r="I11" s="5"/>
      <c r="K11" s="5"/>
    </row>
    <row r="12" spans="1:12" x14ac:dyDescent="0.2"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>
    <tabColor rgb="FF0000FF"/>
    <outlinePr summaryBelow="0" summaryRight="0"/>
  </sheetPr>
  <dimension ref="A1:L1000"/>
  <sheetViews>
    <sheetView workbookViewId="0">
      <selection activeCell="A2" sqref="A2:B4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208</v>
      </c>
      <c r="B2" s="2">
        <v>0.125</v>
      </c>
      <c r="C2" s="2" t="s">
        <v>2</v>
      </c>
      <c r="D2" s="2">
        <f>VLOOKUP(A2,'COSTOS MATERIA PRIMA'!A:D,4,FALSE)/VLOOKUP(A2,'COSTOS MATERIA PRIMA'!A:D,2,FALSE)*B2</f>
        <v>173.62125000000003</v>
      </c>
      <c r="F2" s="2">
        <v>1</v>
      </c>
      <c r="G2" s="2">
        <f>SUM(D:D)</f>
        <v>886.12125000000003</v>
      </c>
      <c r="H2" s="2">
        <f>G2/F2</f>
        <v>886.12125000000003</v>
      </c>
      <c r="I2" s="5">
        <v>0.1</v>
      </c>
      <c r="J2" s="2">
        <f>H2*(1+I2)</f>
        <v>974.73337500000014</v>
      </c>
      <c r="K2" s="5">
        <v>0.6</v>
      </c>
      <c r="L2" s="2">
        <f>J2*(K2+1)</f>
        <v>1559.5734000000002</v>
      </c>
    </row>
    <row r="3" spans="1:12" x14ac:dyDescent="0.2">
      <c r="A3" s="2" t="s">
        <v>94</v>
      </c>
      <c r="B3" s="2">
        <v>190</v>
      </c>
      <c r="C3" s="2" t="s">
        <v>169</v>
      </c>
      <c r="D3" s="2">
        <f>VLOOKUP(A3,'COSTOS MATERIA PRIMA'!A:D,4,FALSE)/VLOOKUP(A3,'COSTOS MATERIA PRIMA'!A:D,2,FALSE)*B3</f>
        <v>323</v>
      </c>
      <c r="I3" s="5"/>
      <c r="K3" s="5"/>
    </row>
    <row r="4" spans="1:12" x14ac:dyDescent="0.2">
      <c r="A4" s="2" t="s">
        <v>18</v>
      </c>
      <c r="B4" s="2">
        <v>45</v>
      </c>
      <c r="C4" s="2" t="s">
        <v>9</v>
      </c>
      <c r="D4" s="2">
        <f>VLOOKUP(A4,'COSTOS MATERIA PRIMA'!A:D,4,FALSE)/VLOOKUP(A4,'COSTOS MATERIA PRIMA'!A:D,2,FALSE)*B4</f>
        <v>139.5</v>
      </c>
      <c r="I4" s="5"/>
      <c r="K4" s="2">
        <v>1600</v>
      </c>
    </row>
    <row r="5" spans="1:12" x14ac:dyDescent="0.2">
      <c r="A5" s="2" t="s">
        <v>246</v>
      </c>
      <c r="D5" s="2">
        <v>250</v>
      </c>
      <c r="F5" s="2" t="s">
        <v>248</v>
      </c>
      <c r="G5" s="10">
        <v>45201</v>
      </c>
      <c r="I5" s="5"/>
      <c r="K5" s="5"/>
    </row>
    <row r="6" spans="1:12" x14ac:dyDescent="0.2">
      <c r="I6" s="5"/>
      <c r="K6" s="5"/>
    </row>
    <row r="7" spans="1:12" x14ac:dyDescent="0.2">
      <c r="I7" s="5"/>
      <c r="K7" s="5"/>
    </row>
    <row r="8" spans="1:12" x14ac:dyDescent="0.2">
      <c r="I8" s="5"/>
      <c r="K8" s="5"/>
    </row>
    <row r="9" spans="1:12" x14ac:dyDescent="0.2">
      <c r="I9" s="5"/>
      <c r="K9" s="5"/>
    </row>
    <row r="10" spans="1:12" x14ac:dyDescent="0.2">
      <c r="I10" s="5"/>
      <c r="K10" s="5"/>
    </row>
    <row r="11" spans="1:12" x14ac:dyDescent="0.2">
      <c r="I11" s="5"/>
      <c r="K11" s="5"/>
    </row>
    <row r="12" spans="1:12" x14ac:dyDescent="0.2"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>
    <tabColor rgb="FFFFFF00"/>
    <outlinePr summaryBelow="0" summaryRight="0"/>
  </sheetPr>
  <dimension ref="A1:L1000"/>
  <sheetViews>
    <sheetView workbookViewId="0">
      <selection activeCell="A2" sqref="A2:B7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114</v>
      </c>
      <c r="B2" s="2">
        <v>120</v>
      </c>
      <c r="C2" s="2" t="s">
        <v>9</v>
      </c>
      <c r="D2" s="2">
        <f>VLOOKUP(A2,'COSTOS MATERIA PRIMA'!A:D,4,FALSE)/VLOOKUP(A2,'COSTOS MATERIA PRIMA'!A:D,2,FALSE)*B2</f>
        <v>48</v>
      </c>
      <c r="F2" s="2">
        <v>15</v>
      </c>
      <c r="G2" s="2">
        <f>SUM(D:D)</f>
        <v>1433</v>
      </c>
      <c r="H2" s="2">
        <f>G2/F2</f>
        <v>95.533333333333331</v>
      </c>
      <c r="I2" s="5">
        <v>0.1</v>
      </c>
      <c r="J2" s="2">
        <f>H2*(1+I2)</f>
        <v>105.08666666666667</v>
      </c>
      <c r="K2" s="5">
        <v>0.8</v>
      </c>
      <c r="L2" s="2">
        <f>J2*(K2+1)</f>
        <v>189.15600000000001</v>
      </c>
    </row>
    <row r="3" spans="1:12" x14ac:dyDescent="0.2">
      <c r="A3" s="2" t="s">
        <v>137</v>
      </c>
      <c r="B3" s="2">
        <v>100</v>
      </c>
      <c r="C3" s="2" t="s">
        <v>9</v>
      </c>
      <c r="D3" s="2">
        <f>VLOOKUP(A3,'COSTOS MATERIA PRIMA'!A:D,4,FALSE)/VLOOKUP(A3,'COSTOS MATERIA PRIMA'!A:D,2,FALSE)*B3</f>
        <v>385</v>
      </c>
      <c r="I3" s="5"/>
      <c r="K3" s="5"/>
    </row>
    <row r="4" spans="1:12" x14ac:dyDescent="0.2">
      <c r="A4" s="2" t="s">
        <v>119</v>
      </c>
      <c r="B4" s="2">
        <v>2</v>
      </c>
      <c r="C4" s="2" t="s">
        <v>9</v>
      </c>
      <c r="D4" s="2">
        <f>VLOOKUP(A4,'COSTOS MATERIA PRIMA'!A:D,4,FALSE)/VLOOKUP(A4,'COSTOS MATERIA PRIMA'!A:D,2,FALSE)*B4</f>
        <v>170</v>
      </c>
      <c r="I4" s="5"/>
      <c r="K4" s="5"/>
    </row>
    <row r="5" spans="1:12" x14ac:dyDescent="0.2">
      <c r="A5" s="2" t="s">
        <v>24</v>
      </c>
      <c r="B5" s="2">
        <v>100</v>
      </c>
      <c r="C5" s="2" t="s">
        <v>9</v>
      </c>
      <c r="D5" s="2">
        <f>VLOOKUP(A5,'COSTOS MATERIA PRIMA'!A:D,4,FALSE)/VLOOKUP(A5,'COSTOS MATERIA PRIMA'!A:D,2,FALSE)*B5</f>
        <v>85</v>
      </c>
      <c r="I5" s="5"/>
      <c r="J5" s="2">
        <v>200</v>
      </c>
      <c r="K5" s="5"/>
    </row>
    <row r="6" spans="1:12" x14ac:dyDescent="0.2">
      <c r="A6" s="2" t="s">
        <v>733</v>
      </c>
      <c r="B6" s="2">
        <v>250</v>
      </c>
      <c r="C6" s="2" t="s">
        <v>9</v>
      </c>
      <c r="D6" s="2">
        <f>VLOOKUP(A6,'COSTOS MATERIA PRIMA'!A:D,4,FALSE)/VLOOKUP(A6,'COSTOS MATERIA PRIMA'!A:D,2,FALSE)*B6</f>
        <v>150</v>
      </c>
      <c r="I6" s="5"/>
      <c r="K6" s="5"/>
    </row>
    <row r="7" spans="1:12" x14ac:dyDescent="0.2">
      <c r="A7" s="2" t="s">
        <v>25</v>
      </c>
      <c r="B7" s="2">
        <v>100</v>
      </c>
      <c r="C7" s="2" t="s">
        <v>9</v>
      </c>
      <c r="D7" s="2">
        <f>VLOOKUP(A7,'COSTOS MATERIA PRIMA'!A:D,4,FALSE)/VLOOKUP(A7,'COSTOS MATERIA PRIMA'!A:D,2,FALSE)*B7</f>
        <v>220.00000000000003</v>
      </c>
      <c r="I7" s="5"/>
      <c r="K7" s="5"/>
    </row>
    <row r="8" spans="1:12" x14ac:dyDescent="0.2">
      <c r="A8" s="2" t="s">
        <v>246</v>
      </c>
      <c r="B8" s="2" t="s">
        <v>444</v>
      </c>
      <c r="D8" s="2">
        <v>375</v>
      </c>
      <c r="F8" s="2" t="s">
        <v>401</v>
      </c>
      <c r="G8" s="7">
        <v>45201</v>
      </c>
      <c r="I8" s="5"/>
      <c r="K8" s="5"/>
    </row>
    <row r="9" spans="1:12" x14ac:dyDescent="0.2">
      <c r="I9" s="5"/>
      <c r="K9" s="5"/>
    </row>
    <row r="10" spans="1:12" x14ac:dyDescent="0.2">
      <c r="I10" s="5"/>
      <c r="K10" s="5"/>
    </row>
    <row r="11" spans="1:12" x14ac:dyDescent="0.2">
      <c r="I11" s="5"/>
      <c r="K11" s="5"/>
    </row>
    <row r="12" spans="1:12" x14ac:dyDescent="0.2"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>
    <tabColor rgb="FFFFFF00"/>
    <outlinePr summaryBelow="0" summaryRight="0"/>
  </sheetPr>
  <dimension ref="A1:L1000"/>
  <sheetViews>
    <sheetView workbookViewId="0">
      <selection activeCell="A2" sqref="A2:B7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119</v>
      </c>
      <c r="B2" s="2">
        <v>2</v>
      </c>
      <c r="C2" s="2" t="s">
        <v>56</v>
      </c>
      <c r="D2" s="2">
        <f>VLOOKUP(A2,'COSTOS MATERIA PRIMA'!A:D,4,FALSE)/VLOOKUP(A2,'COSTOS MATERIA PRIMA'!A:D,2,FALSE)*B2</f>
        <v>170</v>
      </c>
      <c r="F2" s="2">
        <v>18</v>
      </c>
      <c r="G2" s="2">
        <f>SUM(D:D)</f>
        <v>1355.2</v>
      </c>
      <c r="H2" s="2">
        <f>G2/F2</f>
        <v>75.288888888888891</v>
      </c>
      <c r="I2" s="5">
        <v>0.1</v>
      </c>
      <c r="J2" s="2">
        <f>H2*(1+I2)</f>
        <v>82.817777777777792</v>
      </c>
      <c r="K2" s="5">
        <v>0.7</v>
      </c>
      <c r="L2" s="2">
        <f>J2*(K2+1)</f>
        <v>140.79022222222224</v>
      </c>
    </row>
    <row r="3" spans="1:12" x14ac:dyDescent="0.2">
      <c r="A3" s="2" t="s">
        <v>24</v>
      </c>
      <c r="B3" s="2">
        <v>120</v>
      </c>
      <c r="C3" s="2" t="s">
        <v>9</v>
      </c>
      <c r="D3" s="2">
        <f>VLOOKUP(A3,'COSTOS MATERIA PRIMA'!A:D,4,FALSE)/VLOOKUP(A3,'COSTOS MATERIA PRIMA'!A:D,2,FALSE)*B3</f>
        <v>102</v>
      </c>
      <c r="I3" s="5"/>
      <c r="K3" s="5"/>
    </row>
    <row r="4" spans="1:12" x14ac:dyDescent="0.2">
      <c r="A4" s="2" t="s">
        <v>137</v>
      </c>
      <c r="B4" s="2">
        <v>120</v>
      </c>
      <c r="C4" s="2" t="s">
        <v>9</v>
      </c>
      <c r="D4" s="2">
        <f>VLOOKUP(A4,'COSTOS MATERIA PRIMA'!A:D,4,FALSE)/VLOOKUP(A4,'COSTOS MATERIA PRIMA'!A:D,2,FALSE)*B4</f>
        <v>462</v>
      </c>
      <c r="I4" s="5"/>
      <c r="K4" s="5"/>
      <c r="L4" s="2">
        <v>150</v>
      </c>
    </row>
    <row r="5" spans="1:12" x14ac:dyDescent="0.2">
      <c r="A5" s="2" t="s">
        <v>114</v>
      </c>
      <c r="B5" s="2">
        <v>120</v>
      </c>
      <c r="C5" s="2" t="s">
        <v>9</v>
      </c>
      <c r="D5" s="2">
        <f>VLOOKUP(A5,'COSTOS MATERIA PRIMA'!A:D,4,FALSE)/VLOOKUP(A5,'COSTOS MATERIA PRIMA'!A:D,2,FALSE)*B5</f>
        <v>48</v>
      </c>
      <c r="I5" s="5"/>
      <c r="J5" s="2" t="s">
        <v>734</v>
      </c>
      <c r="K5" s="5"/>
      <c r="L5" s="2">
        <v>180</v>
      </c>
    </row>
    <row r="6" spans="1:12" x14ac:dyDescent="0.2">
      <c r="A6" s="2" t="s">
        <v>98</v>
      </c>
      <c r="B6" s="2">
        <v>10</v>
      </c>
      <c r="C6" s="2" t="s">
        <v>9</v>
      </c>
      <c r="D6" s="2">
        <f>VLOOKUP(A6,'COSTOS MATERIA PRIMA'!A:D,4,FALSE)/VLOOKUP(A6,'COSTOS MATERIA PRIMA'!A:D,2,FALSE)*B6</f>
        <v>13.200000000000001</v>
      </c>
      <c r="H6" s="2" t="s">
        <v>735</v>
      </c>
      <c r="I6" s="5"/>
      <c r="J6" s="2" t="s">
        <v>736</v>
      </c>
      <c r="K6" s="5"/>
    </row>
    <row r="7" spans="1:12" x14ac:dyDescent="0.2">
      <c r="A7" s="2" t="s">
        <v>25</v>
      </c>
      <c r="B7" s="2">
        <v>50</v>
      </c>
      <c r="C7" s="2" t="s">
        <v>9</v>
      </c>
      <c r="D7" s="2">
        <f>VLOOKUP(A7,'COSTOS MATERIA PRIMA'!A:D,4,FALSE)/VLOOKUP(A7,'COSTOS MATERIA PRIMA'!A:D,2,FALSE)*B7</f>
        <v>110.00000000000001</v>
      </c>
      <c r="I7" s="5"/>
      <c r="K7" s="5"/>
    </row>
    <row r="8" spans="1:12" x14ac:dyDescent="0.2">
      <c r="A8" s="2" t="s">
        <v>246</v>
      </c>
      <c r="B8" s="2" t="s">
        <v>719</v>
      </c>
      <c r="D8" s="2">
        <v>450</v>
      </c>
      <c r="F8" s="2" t="s">
        <v>248</v>
      </c>
      <c r="I8" s="5"/>
      <c r="K8" s="5"/>
    </row>
    <row r="9" spans="1:12" x14ac:dyDescent="0.2">
      <c r="I9" s="5"/>
      <c r="K9" s="5"/>
    </row>
    <row r="10" spans="1:12" x14ac:dyDescent="0.2">
      <c r="I10" s="5"/>
      <c r="K10" s="5"/>
    </row>
    <row r="11" spans="1:12" x14ac:dyDescent="0.2">
      <c r="I11" s="5"/>
      <c r="K11" s="5"/>
    </row>
    <row r="12" spans="1:12" x14ac:dyDescent="0.2"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>
    <tabColor rgb="FF999999"/>
    <outlinePr summaryBelow="0" summaryRight="0"/>
  </sheetPr>
  <dimension ref="A1:L1000"/>
  <sheetViews>
    <sheetView workbookViewId="0">
      <selection activeCell="A2" sqref="A2:B8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31</v>
      </c>
      <c r="B2" s="2">
        <v>500</v>
      </c>
      <c r="C2" s="2" t="s">
        <v>9</v>
      </c>
      <c r="D2" s="2">
        <f>VLOOKUP(A2,'COSTOS MATERIA PRIMA'!A:D,4,FALSE)/VLOOKUP(A2,'COSTOS MATERIA PRIMA'!A:D,2,FALSE)*B2</f>
        <v>750</v>
      </c>
      <c r="F2" s="2">
        <v>9</v>
      </c>
      <c r="G2" s="2">
        <f>SUM(D:D)</f>
        <v>1944.8284536082474</v>
      </c>
      <c r="H2" s="2">
        <f>G2/F2</f>
        <v>216.09205040091638</v>
      </c>
      <c r="I2" s="5">
        <v>0.1</v>
      </c>
      <c r="J2" s="2">
        <f>H2*(1+I2)</f>
        <v>237.70125544100804</v>
      </c>
      <c r="K2" s="5">
        <v>1.5</v>
      </c>
      <c r="L2" s="2">
        <f>J2*(K2+1)</f>
        <v>594.25313860252015</v>
      </c>
    </row>
    <row r="3" spans="1:12" x14ac:dyDescent="0.2">
      <c r="A3" s="2" t="s">
        <v>122</v>
      </c>
      <c r="B3" s="2">
        <v>100</v>
      </c>
      <c r="C3" s="2" t="s">
        <v>9</v>
      </c>
      <c r="D3" s="2">
        <f>VLOOKUP(A3,'COSTOS MATERIA PRIMA'!A:D,4,FALSE)/VLOOKUP(A3,'COSTOS MATERIA PRIMA'!A:D,2,FALSE)*B3</f>
        <v>35</v>
      </c>
      <c r="F3" s="2" t="s">
        <v>737</v>
      </c>
      <c r="I3" s="5"/>
      <c r="K3" s="5"/>
    </row>
    <row r="4" spans="1:12" x14ac:dyDescent="0.2">
      <c r="A4" s="2" t="s">
        <v>149</v>
      </c>
      <c r="B4" s="2">
        <v>20</v>
      </c>
      <c r="C4" s="2" t="s">
        <v>9</v>
      </c>
      <c r="D4" s="2">
        <f>VLOOKUP(A4,'COSTOS MATERIA PRIMA'!A:D,4,FALSE)/VLOOKUP(A4,'COSTOS MATERIA PRIMA'!A:D,2,FALSE)*B4</f>
        <v>44.88</v>
      </c>
      <c r="I4" s="5"/>
      <c r="K4" s="5"/>
      <c r="L4" s="2">
        <v>600</v>
      </c>
    </row>
    <row r="5" spans="1:12" x14ac:dyDescent="0.2">
      <c r="A5" s="2" t="s">
        <v>167</v>
      </c>
      <c r="B5" s="2">
        <v>80</v>
      </c>
      <c r="C5" s="2" t="s">
        <v>9</v>
      </c>
      <c r="D5" s="2">
        <f>VLOOKUP(A5,'COSTOS MATERIA PRIMA'!A:D,4,FALSE)/VLOOKUP(A5,'COSTOS MATERIA PRIMA'!A:D,2,FALSE)*B5</f>
        <v>164.94845360824741</v>
      </c>
      <c r="I5" s="5"/>
      <c r="K5" s="5"/>
    </row>
    <row r="6" spans="1:12" x14ac:dyDescent="0.2">
      <c r="A6" s="2" t="s">
        <v>22</v>
      </c>
      <c r="B6" s="2">
        <v>150</v>
      </c>
      <c r="C6" s="2" t="s">
        <v>9</v>
      </c>
      <c r="D6" s="2">
        <f>VLOOKUP(A6,'COSTOS MATERIA PRIMA'!A:D,4,FALSE)/VLOOKUP(A6,'COSTOS MATERIA PRIMA'!A:D,2,FALSE)*B6</f>
        <v>240</v>
      </c>
      <c r="G6" s="6">
        <v>45201</v>
      </c>
      <c r="I6" s="5"/>
      <c r="K6" s="5"/>
    </row>
    <row r="7" spans="1:12" x14ac:dyDescent="0.2">
      <c r="A7" s="2" t="s">
        <v>178</v>
      </c>
      <c r="B7" s="2">
        <v>10</v>
      </c>
      <c r="C7" s="2" t="s">
        <v>9</v>
      </c>
      <c r="D7" s="2">
        <f>VLOOKUP(A7,'COSTOS MATERIA PRIMA'!A:D,4,FALSE)/VLOOKUP(A7,'COSTOS MATERIA PRIMA'!A:D,2,FALSE)*B7</f>
        <v>40</v>
      </c>
      <c r="I7" s="5"/>
      <c r="K7" s="5"/>
    </row>
    <row r="8" spans="1:12" x14ac:dyDescent="0.2">
      <c r="A8" s="2" t="s">
        <v>18</v>
      </c>
      <c r="B8" s="2">
        <v>100</v>
      </c>
      <c r="C8" s="2" t="s">
        <v>9</v>
      </c>
      <c r="D8" s="2">
        <f>VLOOKUP(A8,'COSTOS MATERIA PRIMA'!A:D,4,FALSE)/VLOOKUP(A8,'COSTOS MATERIA PRIMA'!A:D,2,FALSE)*B8</f>
        <v>310</v>
      </c>
      <c r="I8" s="5"/>
      <c r="K8" s="5"/>
    </row>
    <row r="9" spans="1:12" x14ac:dyDescent="0.2">
      <c r="A9" s="2" t="s">
        <v>254</v>
      </c>
      <c r="B9" s="2" t="s">
        <v>738</v>
      </c>
      <c r="D9" s="2">
        <v>360</v>
      </c>
      <c r="F9" s="2" t="s">
        <v>248</v>
      </c>
      <c r="I9" s="5"/>
      <c r="K9" s="5"/>
    </row>
    <row r="10" spans="1:12" x14ac:dyDescent="0.2">
      <c r="I10" s="5"/>
      <c r="K10" s="5"/>
    </row>
    <row r="11" spans="1:12" x14ac:dyDescent="0.2">
      <c r="I11" s="5"/>
      <c r="K11" s="5"/>
    </row>
    <row r="12" spans="1:12" x14ac:dyDescent="0.2"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>
    <tabColor rgb="FF999999"/>
    <outlinePr summaryBelow="0" summaryRight="0"/>
  </sheetPr>
  <dimension ref="A1:L1000"/>
  <sheetViews>
    <sheetView workbookViewId="0">
      <selection activeCell="D12" sqref="D12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739</v>
      </c>
      <c r="B2" s="2">
        <v>500</v>
      </c>
      <c r="C2" s="2" t="s">
        <v>9</v>
      </c>
      <c r="D2" s="2">
        <f>VLOOKUP(A2,'COSTOS MATERIA PRIMA'!A:D,4,FALSE)/VLOOKUP(A2,'COSTOS MATERIA PRIMA'!A:D,2,FALSE)*B2</f>
        <v>500</v>
      </c>
      <c r="F2" s="2">
        <v>16</v>
      </c>
      <c r="G2" s="2">
        <f>SUM(D:D)</f>
        <v>2331.6400000000003</v>
      </c>
      <c r="H2" s="2">
        <f>G2/F2</f>
        <v>145.72750000000002</v>
      </c>
      <c r="I2" s="5">
        <v>0.1</v>
      </c>
      <c r="J2" s="2">
        <f>H2*(1+I2)</f>
        <v>160.30025000000003</v>
      </c>
      <c r="K2" s="5">
        <v>1</v>
      </c>
      <c r="L2" s="2">
        <f>J2*(K2+1)</f>
        <v>320.60050000000007</v>
      </c>
    </row>
    <row r="3" spans="1:12" x14ac:dyDescent="0.2">
      <c r="A3" s="2" t="s">
        <v>740</v>
      </c>
      <c r="B3" s="2">
        <v>300</v>
      </c>
      <c r="C3" s="2" t="s">
        <v>9</v>
      </c>
      <c r="D3" s="2">
        <f>VLOOKUP(A3,'COSTOS MATERIA PRIMA'!A:D,4,FALSE)/VLOOKUP(A3,'COSTOS MATERIA PRIMA'!A:D,2,FALSE)*B3</f>
        <v>480</v>
      </c>
      <c r="I3" s="5"/>
      <c r="K3" s="5"/>
    </row>
    <row r="4" spans="1:12" x14ac:dyDescent="0.2">
      <c r="A4" s="2" t="s">
        <v>741</v>
      </c>
      <c r="B4" s="2">
        <v>20</v>
      </c>
      <c r="C4" s="2" t="s">
        <v>9</v>
      </c>
      <c r="D4" s="2">
        <f>VLOOKUP(A4,'COSTOS MATERIA PRIMA'!A:D,4,FALSE)/VLOOKUP(A4,'COSTOS MATERIA PRIMA'!A:D,2,FALSE)*B4</f>
        <v>80</v>
      </c>
      <c r="F4" s="2" t="s">
        <v>742</v>
      </c>
      <c r="I4" s="5"/>
      <c r="K4" s="5"/>
      <c r="L4" s="2">
        <v>320</v>
      </c>
    </row>
    <row r="5" spans="1:12" x14ac:dyDescent="0.2">
      <c r="A5" s="2" t="s">
        <v>743</v>
      </c>
      <c r="B5" s="2">
        <v>6</v>
      </c>
      <c r="C5" s="2" t="s">
        <v>9</v>
      </c>
      <c r="D5" s="2">
        <f>VLOOKUP(A5,'COSTOS MATERIA PRIMA'!A:D,4,FALSE)/VLOOKUP(A5,'COSTOS MATERIA PRIMA'!A:D,2,FALSE)*B5</f>
        <v>8.64</v>
      </c>
      <c r="I5" s="5"/>
      <c r="K5" s="5"/>
    </row>
    <row r="6" spans="1:12" x14ac:dyDescent="0.2">
      <c r="A6" s="2" t="s">
        <v>369</v>
      </c>
      <c r="B6" s="2">
        <v>20</v>
      </c>
      <c r="C6" s="2" t="s">
        <v>9</v>
      </c>
      <c r="D6" s="2">
        <f>VLOOKUP(A6,'COSTOS MATERIA PRIMA'!A:D,4,FALSE)/VLOOKUP(A6,'COSTOS MATERIA PRIMA'!A:D,2,FALSE)*B6</f>
        <v>100</v>
      </c>
      <c r="G6" s="6">
        <v>45201</v>
      </c>
      <c r="I6" s="5"/>
      <c r="K6" s="5"/>
    </row>
    <row r="7" spans="1:12" x14ac:dyDescent="0.2">
      <c r="A7" s="2" t="s">
        <v>744</v>
      </c>
      <c r="B7" s="2">
        <v>10</v>
      </c>
      <c r="C7" s="2" t="s">
        <v>9</v>
      </c>
      <c r="D7" s="2">
        <f>VLOOKUP(A7,'COSTOS MATERIA PRIMA'!A:D,4,FALSE)/VLOOKUP(A7,'COSTOS MATERIA PRIMA'!A:D,2,FALSE)*B7</f>
        <v>6</v>
      </c>
      <c r="I7" s="5"/>
      <c r="K7" s="5"/>
    </row>
    <row r="8" spans="1:12" x14ac:dyDescent="0.2">
      <c r="A8" s="2" t="s">
        <v>365</v>
      </c>
      <c r="B8" s="2">
        <v>15</v>
      </c>
      <c r="C8" s="2" t="s">
        <v>9</v>
      </c>
      <c r="D8" s="2">
        <f>VLOOKUP(A8,'COSTOS MATERIA PRIMA'!A:D,4,FALSE)/VLOOKUP(A8,'COSTOS MATERIA PRIMA'!A:D,2,FALSE)*B8</f>
        <v>58.8</v>
      </c>
      <c r="I8" s="5"/>
      <c r="K8" s="5"/>
    </row>
    <row r="9" spans="1:12" x14ac:dyDescent="0.2">
      <c r="A9" s="2" t="s">
        <v>745</v>
      </c>
      <c r="B9" s="2">
        <v>10</v>
      </c>
      <c r="C9" s="2" t="s">
        <v>46</v>
      </c>
      <c r="D9" s="2">
        <f>VLOOKUP(A9,'COSTOS MATERIA PRIMA'!A:D,4,FALSE)/VLOOKUP(A9,'COSTOS MATERIA PRIMA'!A:D,2,FALSE)*B9</f>
        <v>13.200000000000001</v>
      </c>
      <c r="I9" s="5"/>
      <c r="K9" s="5"/>
    </row>
    <row r="10" spans="1:12" x14ac:dyDescent="0.2">
      <c r="A10" s="2" t="s">
        <v>746</v>
      </c>
      <c r="B10" s="2">
        <v>100</v>
      </c>
      <c r="C10" s="2" t="s">
        <v>747</v>
      </c>
      <c r="D10" s="2">
        <f>VLOOKUP(A10,'COSTOS MATERIA PRIMA'!A:D,4,FALSE)/VLOOKUP(A10,'COSTOS MATERIA PRIMA'!A:D,2,FALSE)*B10</f>
        <v>35</v>
      </c>
      <c r="I10" s="5"/>
      <c r="K10" s="5"/>
    </row>
    <row r="11" spans="1:12" x14ac:dyDescent="0.2">
      <c r="A11" s="2" t="s">
        <v>748</v>
      </c>
      <c r="B11" s="2">
        <v>2</v>
      </c>
      <c r="C11" s="2" t="s">
        <v>749</v>
      </c>
      <c r="D11" s="2">
        <f>VLOOKUP(A11,'COSTOS MATERIA PRIMA'!A:D,4,FALSE)/VLOOKUP(A11,'COSTOS MATERIA PRIMA'!A:D,2,FALSE)*B11</f>
        <v>170</v>
      </c>
      <c r="I11" s="5"/>
      <c r="K11" s="5"/>
    </row>
    <row r="12" spans="1:12" x14ac:dyDescent="0.2">
      <c r="A12" s="2" t="s">
        <v>594</v>
      </c>
      <c r="B12" s="2">
        <v>16</v>
      </c>
      <c r="C12" s="2" t="s">
        <v>749</v>
      </c>
      <c r="D12" s="2">
        <f>VLOOKUP(A12,'COSTOS MATERIA PRIMA'!A:D,4,FALSE)/VLOOKUP(A12,'COSTOS MATERIA PRIMA'!A:D,2,FALSE)*B12</f>
        <v>240</v>
      </c>
      <c r="I12" s="5"/>
      <c r="K12" s="5"/>
    </row>
    <row r="13" spans="1:12" x14ac:dyDescent="0.2">
      <c r="A13" s="2" t="s">
        <v>246</v>
      </c>
      <c r="B13" s="2" t="s">
        <v>750</v>
      </c>
      <c r="D13" s="2">
        <v>640</v>
      </c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>
    <tabColor rgb="FF000000"/>
    <outlinePr summaryBelow="0" summaryRight="0"/>
  </sheetPr>
  <dimension ref="A1:L1000"/>
  <sheetViews>
    <sheetView workbookViewId="0">
      <selection activeCell="A2" sqref="A2:B9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119</v>
      </c>
      <c r="B2" s="2">
        <v>2</v>
      </c>
      <c r="C2" s="2" t="s">
        <v>2</v>
      </c>
      <c r="D2" s="2">
        <f>VLOOKUP(A2,'COSTOS MATERIA PRIMA'!A:D,4,FALSE)/VLOOKUP(A2,'COSTOS MATERIA PRIMA'!A:D,2,FALSE)*B2</f>
        <v>170</v>
      </c>
      <c r="F2" s="2">
        <v>22</v>
      </c>
      <c r="G2" s="2">
        <f>SUM(D:D)</f>
        <v>1458.2666666666667</v>
      </c>
      <c r="H2" s="2">
        <f>G2/F2</f>
        <v>66.284848484848482</v>
      </c>
      <c r="I2" s="5">
        <v>0.2</v>
      </c>
      <c r="J2" s="2">
        <f>H2*(1+I2)</f>
        <v>79.541818181818172</v>
      </c>
      <c r="K2" s="5">
        <v>0.6</v>
      </c>
      <c r="L2" s="2">
        <f>J2*(K2+1)</f>
        <v>127.26690909090908</v>
      </c>
    </row>
    <row r="3" spans="1:12" x14ac:dyDescent="0.2">
      <c r="A3" s="2" t="s">
        <v>24</v>
      </c>
      <c r="B3" s="2">
        <v>140</v>
      </c>
      <c r="C3" s="2" t="s">
        <v>9</v>
      </c>
      <c r="D3" s="2">
        <f>VLOOKUP(A3,'COSTOS MATERIA PRIMA'!A:D,4,FALSE)/VLOOKUP(A3,'COSTOS MATERIA PRIMA'!A:D,2,FALSE)*B3</f>
        <v>119</v>
      </c>
      <c r="I3" s="2" t="s">
        <v>751</v>
      </c>
      <c r="K3" s="5"/>
    </row>
    <row r="4" spans="1:12" x14ac:dyDescent="0.2">
      <c r="A4" s="2" t="s">
        <v>4</v>
      </c>
      <c r="B4" s="2">
        <v>70</v>
      </c>
      <c r="C4" s="2" t="s">
        <v>5</v>
      </c>
      <c r="D4" s="2">
        <f>VLOOKUP(A4,'COSTOS MATERIA PRIMA'!A:D,4,FALSE)/VLOOKUP(A4,'COSTOS MATERIA PRIMA'!A:D,2,FALSE)*B4</f>
        <v>46.666666666666664</v>
      </c>
      <c r="I4" s="5"/>
      <c r="K4" s="5"/>
      <c r="L4" s="2">
        <v>150</v>
      </c>
    </row>
    <row r="5" spans="1:12" x14ac:dyDescent="0.2">
      <c r="A5" s="2" t="s">
        <v>98</v>
      </c>
      <c r="B5" s="2">
        <v>5</v>
      </c>
      <c r="C5" s="2" t="s">
        <v>9</v>
      </c>
      <c r="D5" s="2">
        <f>VLOOKUP(A5,'COSTOS MATERIA PRIMA'!A:D,4,FALSE)/VLOOKUP(A5,'COSTOS MATERIA PRIMA'!A:D,2,FALSE)*B5</f>
        <v>6.6000000000000005</v>
      </c>
      <c r="I5" s="5"/>
      <c r="K5" s="5"/>
    </row>
    <row r="6" spans="1:12" x14ac:dyDescent="0.2">
      <c r="A6" s="2" t="s">
        <v>128</v>
      </c>
      <c r="B6" s="2">
        <v>150</v>
      </c>
      <c r="C6" s="2" t="s">
        <v>9</v>
      </c>
      <c r="D6" s="2">
        <f>VLOOKUP(A6,'COSTOS MATERIA PRIMA'!A:D,4,FALSE)/VLOOKUP(A6,'COSTOS MATERIA PRIMA'!A:D,2,FALSE)*B6</f>
        <v>75</v>
      </c>
      <c r="H6" s="6">
        <v>45201</v>
      </c>
      <c r="I6" s="5"/>
      <c r="K6" s="5"/>
    </row>
    <row r="7" spans="1:12" x14ac:dyDescent="0.2">
      <c r="A7" s="2" t="s">
        <v>114</v>
      </c>
      <c r="B7" s="2">
        <v>340</v>
      </c>
      <c r="C7" s="2" t="s">
        <v>9</v>
      </c>
      <c r="D7" s="2">
        <f>VLOOKUP(A7,'COSTOS MATERIA PRIMA'!A:D,4,FALSE)/VLOOKUP(A7,'COSTOS MATERIA PRIMA'!A:D,2,FALSE)*B7</f>
        <v>136</v>
      </c>
      <c r="F7" s="2" t="s">
        <v>752</v>
      </c>
      <c r="I7" s="5"/>
      <c r="K7" s="5"/>
    </row>
    <row r="8" spans="1:12" x14ac:dyDescent="0.2">
      <c r="A8" s="2" t="s">
        <v>128</v>
      </c>
      <c r="B8" s="2">
        <v>50</v>
      </c>
      <c r="C8" s="2" t="s">
        <v>9</v>
      </c>
      <c r="D8" s="2">
        <f>VLOOKUP(A8,'COSTOS MATERIA PRIMA'!A:D,4,FALSE)/VLOOKUP(A8,'COSTOS MATERIA PRIMA'!A:D,2,FALSE)*B8</f>
        <v>25</v>
      </c>
      <c r="I8" s="5"/>
      <c r="K8" s="5"/>
    </row>
    <row r="9" spans="1:12" x14ac:dyDescent="0.2">
      <c r="A9" s="2" t="s">
        <v>25</v>
      </c>
      <c r="B9" s="2">
        <v>150</v>
      </c>
      <c r="C9" s="2" t="s">
        <v>9</v>
      </c>
      <c r="D9" s="2">
        <f>VLOOKUP(A9,'COSTOS MATERIA PRIMA'!A:D,4,FALSE)/VLOOKUP(A9,'COSTOS MATERIA PRIMA'!A:D,2,FALSE)*B9</f>
        <v>330</v>
      </c>
      <c r="I9" s="5"/>
      <c r="K9" s="5"/>
    </row>
    <row r="10" spans="1:12" x14ac:dyDescent="0.2">
      <c r="A10" s="2" t="s">
        <v>246</v>
      </c>
      <c r="B10" s="2" t="s">
        <v>753</v>
      </c>
      <c r="D10" s="2">
        <v>550</v>
      </c>
      <c r="I10" s="5"/>
      <c r="K10" s="5"/>
    </row>
    <row r="11" spans="1:12" x14ac:dyDescent="0.2">
      <c r="I11" s="5"/>
      <c r="K11" s="5"/>
    </row>
    <row r="12" spans="1:12" x14ac:dyDescent="0.2"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>
    <tabColor rgb="FFFFFF00"/>
    <outlinePr summaryBelow="0" summaryRight="0"/>
  </sheetPr>
  <dimension ref="A1:L1000"/>
  <sheetViews>
    <sheetView workbookViewId="0">
      <selection activeCell="A2" sqref="A2:B7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114</v>
      </c>
      <c r="B2" s="2">
        <v>125</v>
      </c>
      <c r="C2" s="2" t="s">
        <v>9</v>
      </c>
      <c r="D2" s="2">
        <f>VLOOKUP(A2,'COSTOS MATERIA PRIMA'!A:D,4,FALSE)/VLOOKUP(A2,'COSTOS MATERIA PRIMA'!A:D,2,FALSE)*B2</f>
        <v>50</v>
      </c>
      <c r="F2" s="2">
        <v>17</v>
      </c>
      <c r="G2" s="2">
        <f>SUM(D:D)</f>
        <v>1494.5833333333333</v>
      </c>
      <c r="H2" s="2">
        <f>G2/F2</f>
        <v>87.916666666666657</v>
      </c>
      <c r="I2" s="5">
        <v>0.1</v>
      </c>
      <c r="J2" s="2">
        <f>H2*(1+I2)</f>
        <v>96.708333333333329</v>
      </c>
      <c r="K2" s="5">
        <v>0.7</v>
      </c>
      <c r="L2" s="2">
        <f>J2*(K2+1)</f>
        <v>164.40416666666664</v>
      </c>
    </row>
    <row r="3" spans="1:12" x14ac:dyDescent="0.2">
      <c r="A3" s="2" t="s">
        <v>137</v>
      </c>
      <c r="B3" s="2">
        <v>125</v>
      </c>
      <c r="C3" s="2" t="s">
        <v>9</v>
      </c>
      <c r="D3" s="2">
        <f>VLOOKUP(A3,'COSTOS MATERIA PRIMA'!A:D,4,FALSE)/VLOOKUP(A3,'COSTOS MATERIA PRIMA'!A:D,2,FALSE)*B3</f>
        <v>481.25</v>
      </c>
      <c r="I3" s="5"/>
      <c r="K3" s="5"/>
    </row>
    <row r="4" spans="1:12" x14ac:dyDescent="0.2">
      <c r="A4" s="2" t="s">
        <v>119</v>
      </c>
      <c r="B4" s="2">
        <v>2</v>
      </c>
      <c r="C4" s="2" t="s">
        <v>9</v>
      </c>
      <c r="D4" s="2">
        <f>VLOOKUP(A4,'COSTOS MATERIA PRIMA'!A:D,4,FALSE)/VLOOKUP(A4,'COSTOS MATERIA PRIMA'!A:D,2,FALSE)*B4</f>
        <v>170</v>
      </c>
      <c r="I4" s="5"/>
      <c r="K4" s="5"/>
      <c r="L4" s="2">
        <v>200</v>
      </c>
    </row>
    <row r="5" spans="1:12" x14ac:dyDescent="0.2">
      <c r="A5" s="2" t="s">
        <v>24</v>
      </c>
      <c r="B5" s="2">
        <v>100</v>
      </c>
      <c r="C5" s="2" t="s">
        <v>9</v>
      </c>
      <c r="D5" s="2">
        <f>VLOOKUP(A5,'COSTOS MATERIA PRIMA'!A:D,4,FALSE)/VLOOKUP(A5,'COSTOS MATERIA PRIMA'!A:D,2,FALSE)*B5</f>
        <v>85</v>
      </c>
      <c r="I5" s="5"/>
      <c r="K5" s="5"/>
    </row>
    <row r="6" spans="1:12" x14ac:dyDescent="0.2">
      <c r="A6" s="2" t="s">
        <v>138</v>
      </c>
      <c r="B6" s="2">
        <v>250</v>
      </c>
      <c r="C6" s="2" t="s">
        <v>9</v>
      </c>
      <c r="D6" s="2">
        <f>VLOOKUP(A6,'COSTOS MATERIA PRIMA'!A:D,4,FALSE)/VLOOKUP(A6,'COSTOS MATERIA PRIMA'!A:D,2,FALSE)*B6</f>
        <v>250</v>
      </c>
      <c r="I6" s="5"/>
      <c r="K6" s="5"/>
    </row>
    <row r="7" spans="1:12" x14ac:dyDescent="0.2">
      <c r="A7" s="2" t="s">
        <v>158</v>
      </c>
      <c r="B7" s="2">
        <v>10</v>
      </c>
      <c r="C7" s="2" t="s">
        <v>5</v>
      </c>
      <c r="D7" s="2">
        <f>VLOOKUP(A7,'COSTOS MATERIA PRIMA'!A:D,4,FALSE)/VLOOKUP(A7,'COSTOS MATERIA PRIMA'!A:D,2,FALSE)*B7</f>
        <v>33.333333333333336</v>
      </c>
      <c r="I7" s="5"/>
      <c r="K7" s="5"/>
    </row>
    <row r="8" spans="1:12" x14ac:dyDescent="0.2">
      <c r="A8" s="2" t="s">
        <v>522</v>
      </c>
      <c r="D8" s="2">
        <v>425</v>
      </c>
      <c r="F8" s="2" t="s">
        <v>401</v>
      </c>
      <c r="G8" s="6">
        <v>45201</v>
      </c>
      <c r="I8" s="5"/>
      <c r="K8" s="5"/>
    </row>
    <row r="9" spans="1:12" x14ac:dyDescent="0.2">
      <c r="I9" s="5"/>
      <c r="K9" s="5"/>
    </row>
    <row r="10" spans="1:12" x14ac:dyDescent="0.2">
      <c r="I10" s="5"/>
      <c r="K10" s="5"/>
    </row>
    <row r="11" spans="1:12" x14ac:dyDescent="0.2">
      <c r="I11" s="5"/>
      <c r="K11" s="5"/>
    </row>
    <row r="12" spans="1:12" x14ac:dyDescent="0.2"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>
    <outlinePr summaryBelow="0" summaryRight="0"/>
  </sheetPr>
  <dimension ref="A1:L1000"/>
  <sheetViews>
    <sheetView workbookViewId="0">
      <selection activeCell="A2" sqref="A2:B9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119</v>
      </c>
      <c r="B2" s="2">
        <v>5</v>
      </c>
      <c r="C2" s="2" t="s">
        <v>56</v>
      </c>
      <c r="D2" s="2">
        <f>VLOOKUP(A2,'COSTOS MATERIA PRIMA'!A:D,4,FALSE)/VLOOKUP(A2,'COSTOS MATERIA PRIMA'!A:D,2,FALSE)*B2</f>
        <v>425</v>
      </c>
      <c r="F2" s="2">
        <v>12</v>
      </c>
      <c r="G2" s="2">
        <f>SUM(D:D)</f>
        <v>3611.6348571428575</v>
      </c>
      <c r="H2" s="2">
        <f>G2/F2</f>
        <v>300.96957142857144</v>
      </c>
      <c r="I2" s="5">
        <v>0.1</v>
      </c>
      <c r="J2" s="2">
        <f>H2*(1+I2)</f>
        <v>331.06652857142859</v>
      </c>
      <c r="K2" s="5">
        <v>0.6</v>
      </c>
      <c r="L2" s="2">
        <f>J2*(K2+1)</f>
        <v>529.70644571428579</v>
      </c>
    </row>
    <row r="3" spans="1:12" x14ac:dyDescent="0.2">
      <c r="A3" s="2" t="s">
        <v>24</v>
      </c>
      <c r="B3" s="2">
        <v>50</v>
      </c>
      <c r="C3" s="2" t="s">
        <v>9</v>
      </c>
      <c r="D3" s="2">
        <f>VLOOKUP(A3,'COSTOS MATERIA PRIMA'!A:D,4,FALSE)/VLOOKUP(A3,'COSTOS MATERIA PRIMA'!A:D,2,FALSE)*B3</f>
        <v>42.5</v>
      </c>
      <c r="I3" s="5"/>
      <c r="K3" s="5"/>
    </row>
    <row r="4" spans="1:12" x14ac:dyDescent="0.2">
      <c r="A4" s="2" t="s">
        <v>98</v>
      </c>
      <c r="B4" s="2">
        <v>5</v>
      </c>
      <c r="C4" s="2" t="s">
        <v>9</v>
      </c>
      <c r="D4" s="2">
        <f>VLOOKUP(A4,'COSTOS MATERIA PRIMA'!A:D,4,FALSE)/VLOOKUP(A4,'COSTOS MATERIA PRIMA'!A:D,2,FALSE)*B4</f>
        <v>6.6000000000000005</v>
      </c>
      <c r="I4" s="5"/>
      <c r="K4" s="5"/>
      <c r="L4" s="2">
        <v>400</v>
      </c>
    </row>
    <row r="5" spans="1:12" x14ac:dyDescent="0.2">
      <c r="A5" s="2" t="s">
        <v>149</v>
      </c>
      <c r="B5" s="2">
        <v>18</v>
      </c>
      <c r="C5" s="2" t="s">
        <v>9</v>
      </c>
      <c r="D5" s="2">
        <f>VLOOKUP(A5,'COSTOS MATERIA PRIMA'!A:D,4,FALSE)/VLOOKUP(A5,'COSTOS MATERIA PRIMA'!A:D,2,FALSE)*B5</f>
        <v>40.392000000000003</v>
      </c>
      <c r="I5" s="5"/>
      <c r="K5" s="5"/>
    </row>
    <row r="6" spans="1:12" x14ac:dyDescent="0.2">
      <c r="A6" s="2" t="s">
        <v>114</v>
      </c>
      <c r="B6" s="2">
        <v>100</v>
      </c>
      <c r="C6" s="2" t="s">
        <v>9</v>
      </c>
      <c r="D6" s="2">
        <f>VLOOKUP(A6,'COSTOS MATERIA PRIMA'!A:D,4,FALSE)/VLOOKUP(A6,'COSTOS MATERIA PRIMA'!A:D,2,FALSE)*B6</f>
        <v>40</v>
      </c>
      <c r="I6" s="5"/>
      <c r="K6" s="5"/>
    </row>
    <row r="7" spans="1:12" x14ac:dyDescent="0.2">
      <c r="A7" s="2" t="s">
        <v>94</v>
      </c>
      <c r="B7" s="2">
        <v>800</v>
      </c>
      <c r="C7" s="2" t="s">
        <v>9</v>
      </c>
      <c r="D7" s="2">
        <f>VLOOKUP(A7,'COSTOS MATERIA PRIMA'!A:D,4,FALSE)/VLOOKUP(A7,'COSTOS MATERIA PRIMA'!A:D,2,FALSE)*B7</f>
        <v>1360</v>
      </c>
      <c r="I7" s="5"/>
      <c r="K7" s="5"/>
    </row>
    <row r="8" spans="1:12" x14ac:dyDescent="0.2">
      <c r="A8" s="2" t="s">
        <v>75</v>
      </c>
      <c r="B8" s="2">
        <v>150</v>
      </c>
      <c r="C8" s="2" t="s">
        <v>9</v>
      </c>
      <c r="D8" s="2">
        <f>VLOOKUP(A8,'COSTOS MATERIA PRIMA'!A:D,4,FALSE)/VLOOKUP(A8,'COSTOS MATERIA PRIMA'!A:D,2,FALSE)*B8</f>
        <v>407.14285714285717</v>
      </c>
      <c r="G8" s="2" t="s">
        <v>303</v>
      </c>
      <c r="I8" s="5"/>
      <c r="K8" s="5"/>
    </row>
    <row r="9" spans="1:12" x14ac:dyDescent="0.2">
      <c r="A9" s="2" t="s">
        <v>18</v>
      </c>
      <c r="B9" s="2">
        <v>300</v>
      </c>
      <c r="C9" s="2" t="s">
        <v>9</v>
      </c>
      <c r="D9" s="2">
        <f>VLOOKUP(A9,'COSTOS MATERIA PRIMA'!A:D,4,FALSE)/VLOOKUP(A9,'COSTOS MATERIA PRIMA'!A:D,2,FALSE)*B9</f>
        <v>930</v>
      </c>
      <c r="I9" s="5"/>
      <c r="K9" s="5"/>
    </row>
    <row r="10" spans="1:12" x14ac:dyDescent="0.2">
      <c r="A10" s="2" t="s">
        <v>254</v>
      </c>
      <c r="C10" s="2" t="s">
        <v>754</v>
      </c>
      <c r="D10" s="2">
        <v>360</v>
      </c>
      <c r="F10" s="2" t="s">
        <v>253</v>
      </c>
      <c r="I10" s="5"/>
      <c r="K10" s="5"/>
    </row>
    <row r="11" spans="1:12" x14ac:dyDescent="0.2">
      <c r="I11" s="5"/>
      <c r="K11" s="5"/>
    </row>
    <row r="12" spans="1:12" x14ac:dyDescent="0.2"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>
    <tabColor rgb="FFFFFF00"/>
    <outlinePr summaryBelow="0" summaryRight="0"/>
  </sheetPr>
  <dimension ref="A1:L1000"/>
  <sheetViews>
    <sheetView workbookViewId="0">
      <selection activeCell="A2" sqref="A2:B10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137</v>
      </c>
      <c r="B2" s="2">
        <v>200</v>
      </c>
      <c r="C2" s="2" t="s">
        <v>9</v>
      </c>
      <c r="D2" s="2">
        <f>VLOOKUP(A2,'COSTOS MATERIA PRIMA'!A:D,4,FALSE)/VLOOKUP(A2,'COSTOS MATERIA PRIMA'!A:D,2,FALSE)*B2</f>
        <v>770</v>
      </c>
      <c r="F2" s="2">
        <v>33</v>
      </c>
      <c r="G2" s="2">
        <f>SUM(D:D)</f>
        <v>3905.9333333333334</v>
      </c>
      <c r="H2" s="2">
        <f>G2/F2</f>
        <v>118.36161616161617</v>
      </c>
      <c r="I2" s="5">
        <v>0.1</v>
      </c>
      <c r="J2" s="2">
        <f>H2*(1+I2)</f>
        <v>130.19777777777779</v>
      </c>
      <c r="K2" s="5">
        <v>0.7</v>
      </c>
      <c r="L2" s="2">
        <f>J2*(K2+1)</f>
        <v>221.33622222222223</v>
      </c>
    </row>
    <row r="3" spans="1:12" x14ac:dyDescent="0.2">
      <c r="A3" s="2" t="s">
        <v>24</v>
      </c>
      <c r="B3" s="2">
        <v>200</v>
      </c>
      <c r="C3" s="2" t="s">
        <v>9</v>
      </c>
      <c r="D3" s="2">
        <f>VLOOKUP(A3,'COSTOS MATERIA PRIMA'!A:D,4,FALSE)/VLOOKUP(A3,'COSTOS MATERIA PRIMA'!A:D,2,FALSE)*B3</f>
        <v>170</v>
      </c>
      <c r="I3" s="5"/>
      <c r="K3" s="5"/>
    </row>
    <row r="4" spans="1:12" x14ac:dyDescent="0.2">
      <c r="A4" s="2" t="s">
        <v>119</v>
      </c>
      <c r="B4" s="2">
        <v>4</v>
      </c>
      <c r="C4" s="2" t="s">
        <v>2</v>
      </c>
      <c r="D4" s="2">
        <f>VLOOKUP(A4,'COSTOS MATERIA PRIMA'!A:D,4,FALSE)/VLOOKUP(A4,'COSTOS MATERIA PRIMA'!A:D,2,FALSE)*B4</f>
        <v>340</v>
      </c>
      <c r="I4" s="5"/>
      <c r="K4" s="2">
        <v>230</v>
      </c>
    </row>
    <row r="5" spans="1:12" x14ac:dyDescent="0.2">
      <c r="A5" s="2" t="s">
        <v>98</v>
      </c>
      <c r="B5" s="2">
        <v>5</v>
      </c>
      <c r="C5" s="2" t="s">
        <v>9</v>
      </c>
      <c r="D5" s="2">
        <f>VLOOKUP(A5,'COSTOS MATERIA PRIMA'!A:D,4,FALSE)/VLOOKUP(A5,'COSTOS MATERIA PRIMA'!A:D,2,FALSE)*B5</f>
        <v>6.6000000000000005</v>
      </c>
      <c r="I5" s="5"/>
      <c r="K5" s="5"/>
    </row>
    <row r="6" spans="1:12" x14ac:dyDescent="0.2">
      <c r="A6" s="2" t="s">
        <v>114</v>
      </c>
      <c r="B6" s="2">
        <v>300</v>
      </c>
      <c r="C6" s="2" t="s">
        <v>9</v>
      </c>
      <c r="D6" s="2">
        <f>VLOOKUP(A6,'COSTOS MATERIA PRIMA'!A:D,4,FALSE)/VLOOKUP(A6,'COSTOS MATERIA PRIMA'!A:D,2,FALSE)*B6</f>
        <v>120</v>
      </c>
      <c r="I6" s="5"/>
      <c r="K6" s="5"/>
    </row>
    <row r="7" spans="1:12" x14ac:dyDescent="0.2">
      <c r="A7" s="2" t="s">
        <v>15</v>
      </c>
      <c r="B7" s="2">
        <v>50</v>
      </c>
      <c r="C7" s="2" t="s">
        <v>9</v>
      </c>
      <c r="D7" s="2">
        <f>VLOOKUP(A7,'COSTOS MATERIA PRIMA'!A:D,4,FALSE)/VLOOKUP(A7,'COSTOS MATERIA PRIMA'!A:D,2,FALSE)*B7</f>
        <v>500</v>
      </c>
      <c r="I7" s="5"/>
      <c r="K7" s="5"/>
    </row>
    <row r="8" spans="1:12" x14ac:dyDescent="0.2">
      <c r="A8" s="2" t="s">
        <v>153</v>
      </c>
      <c r="B8" s="2">
        <v>50</v>
      </c>
      <c r="C8" s="2" t="s">
        <v>9</v>
      </c>
      <c r="D8" s="2">
        <f>VLOOKUP(A8,'COSTOS MATERIA PRIMA'!A:D,4,FALSE)/VLOOKUP(A8,'COSTOS MATERIA PRIMA'!A:D,2,FALSE)*B8</f>
        <v>500</v>
      </c>
      <c r="G8" s="6">
        <v>45201</v>
      </c>
      <c r="I8" s="5"/>
      <c r="K8" s="5"/>
    </row>
    <row r="9" spans="1:12" x14ac:dyDescent="0.2">
      <c r="A9" s="2" t="s">
        <v>18</v>
      </c>
      <c r="B9" s="2">
        <v>110</v>
      </c>
      <c r="C9" s="2" t="s">
        <v>9</v>
      </c>
      <c r="D9" s="2">
        <f>VLOOKUP(A9,'COSTOS MATERIA PRIMA'!A:D,4,FALSE)/VLOOKUP(A9,'COSTOS MATERIA PRIMA'!A:D,2,FALSE)*B9</f>
        <v>341</v>
      </c>
      <c r="I9" s="5"/>
      <c r="K9" s="5"/>
    </row>
    <row r="10" spans="1:12" x14ac:dyDescent="0.2">
      <c r="A10" s="2" t="s">
        <v>158</v>
      </c>
      <c r="B10" s="2">
        <v>100</v>
      </c>
      <c r="C10" s="2" t="s">
        <v>123</v>
      </c>
      <c r="D10" s="2">
        <f>VLOOKUP(A10,'COSTOS MATERIA PRIMA'!A:D,4,FALSE)/VLOOKUP(A10,'COSTOS MATERIA PRIMA'!A:D,2,FALSE)*B10</f>
        <v>333.33333333333337</v>
      </c>
      <c r="I10" s="5"/>
      <c r="K10" s="5"/>
    </row>
    <row r="11" spans="1:12" x14ac:dyDescent="0.2">
      <c r="A11" s="2" t="s">
        <v>254</v>
      </c>
      <c r="B11" s="2" t="s">
        <v>755</v>
      </c>
      <c r="D11" s="2">
        <v>825</v>
      </c>
      <c r="F11" s="2" t="s">
        <v>401</v>
      </c>
      <c r="I11" s="5"/>
      <c r="K11" s="5"/>
    </row>
    <row r="12" spans="1:12" x14ac:dyDescent="0.2"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>
    <outlinePr summaryBelow="0" summaryRight="0"/>
  </sheetPr>
  <dimension ref="A1:L1000"/>
  <sheetViews>
    <sheetView workbookViewId="0">
      <selection activeCell="A2" sqref="A2:B7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114</v>
      </c>
      <c r="B2" s="2">
        <v>300</v>
      </c>
      <c r="C2" s="2" t="s">
        <v>9</v>
      </c>
      <c r="D2" s="2">
        <f>VLOOKUP(A2,'COSTOS MATERIA PRIMA'!A:D,4,FALSE)/VLOOKUP(A2,'COSTOS MATERIA PRIMA'!A:D,2,FALSE)*B2</f>
        <v>120</v>
      </c>
      <c r="F2" s="2">
        <v>1</v>
      </c>
      <c r="G2" s="2">
        <f>SUM(D:D)</f>
        <v>1262.7</v>
      </c>
      <c r="H2" s="2">
        <f>G2/F2</f>
        <v>1262.7</v>
      </c>
      <c r="I2" s="5">
        <v>0.1</v>
      </c>
      <c r="J2" s="2">
        <f>H2*(1+I2)</f>
        <v>1388.9700000000003</v>
      </c>
      <c r="K2" s="5"/>
      <c r="L2" s="2">
        <f>J2*(K2+1)</f>
        <v>1388.9700000000003</v>
      </c>
    </row>
    <row r="3" spans="1:12" x14ac:dyDescent="0.2">
      <c r="A3" s="2" t="s">
        <v>137</v>
      </c>
      <c r="B3" s="2">
        <v>180</v>
      </c>
      <c r="C3" s="2" t="s">
        <v>9</v>
      </c>
      <c r="D3" s="2">
        <f>VLOOKUP(A3,'COSTOS MATERIA PRIMA'!A:D,4,FALSE)/VLOOKUP(A3,'COSTOS MATERIA PRIMA'!A:D,2,FALSE)*B3</f>
        <v>693</v>
      </c>
      <c r="I3" s="5"/>
      <c r="K3" s="5"/>
    </row>
    <row r="4" spans="1:12" x14ac:dyDescent="0.2">
      <c r="A4" s="2" t="s">
        <v>119</v>
      </c>
      <c r="B4" s="2">
        <v>2</v>
      </c>
      <c r="C4" s="2" t="s">
        <v>9</v>
      </c>
      <c r="D4" s="2">
        <f>VLOOKUP(A4,'COSTOS MATERIA PRIMA'!A:D,4,FALSE)/VLOOKUP(A4,'COSTOS MATERIA PRIMA'!A:D,2,FALSE)*B4</f>
        <v>170</v>
      </c>
      <c r="F4" s="2" t="s">
        <v>756</v>
      </c>
      <c r="I4" s="5"/>
      <c r="K4" s="5"/>
    </row>
    <row r="5" spans="1:12" x14ac:dyDescent="0.2">
      <c r="A5" s="2" t="s">
        <v>25</v>
      </c>
      <c r="B5" s="2">
        <v>120</v>
      </c>
      <c r="C5" s="2" t="s">
        <v>9</v>
      </c>
      <c r="D5" s="2">
        <f>VLOOKUP(A5,'COSTOS MATERIA PRIMA'!A:D,4,FALSE)/VLOOKUP(A5,'COSTOS MATERIA PRIMA'!A:D,2,FALSE)*B5</f>
        <v>264</v>
      </c>
      <c r="F5" s="2" t="s">
        <v>757</v>
      </c>
      <c r="I5" s="2" t="s">
        <v>758</v>
      </c>
      <c r="K5" s="5"/>
    </row>
    <row r="6" spans="1:12" x14ac:dyDescent="0.2">
      <c r="A6" s="2" t="s">
        <v>98</v>
      </c>
      <c r="B6" s="2">
        <v>10</v>
      </c>
      <c r="C6" s="2" t="s">
        <v>9</v>
      </c>
      <c r="D6" s="2">
        <f>VLOOKUP(A6,'COSTOS MATERIA PRIMA'!A:D,4,FALSE)/VLOOKUP(A6,'COSTOS MATERIA PRIMA'!A:D,2,FALSE)*B6</f>
        <v>13.200000000000001</v>
      </c>
      <c r="F6" s="2" t="s">
        <v>759</v>
      </c>
      <c r="I6" s="2">
        <v>543</v>
      </c>
      <c r="K6" s="5"/>
    </row>
    <row r="7" spans="1:12" x14ac:dyDescent="0.2">
      <c r="A7" s="2" t="s">
        <v>192</v>
      </c>
      <c r="B7" s="2">
        <v>5</v>
      </c>
      <c r="C7" s="2" t="s">
        <v>9</v>
      </c>
      <c r="D7" s="2">
        <f>VLOOKUP(A7,'COSTOS MATERIA PRIMA'!A:D,4,FALSE)/VLOOKUP(A7,'COSTOS MATERIA PRIMA'!A:D,2,FALSE)*B7</f>
        <v>2.5</v>
      </c>
      <c r="F7" s="2" t="s">
        <v>760</v>
      </c>
      <c r="I7" s="5"/>
      <c r="K7" s="5"/>
    </row>
    <row r="8" spans="1:12" x14ac:dyDescent="0.2">
      <c r="I8" s="5"/>
      <c r="K8" s="5"/>
    </row>
    <row r="9" spans="1:12" x14ac:dyDescent="0.2">
      <c r="I9" s="5"/>
      <c r="K9" s="5"/>
    </row>
    <row r="10" spans="1:12" x14ac:dyDescent="0.2">
      <c r="I10" s="5"/>
      <c r="K10" s="5"/>
    </row>
    <row r="11" spans="1:12" x14ac:dyDescent="0.2">
      <c r="I11" s="5"/>
      <c r="K11" s="5"/>
    </row>
    <row r="12" spans="1:12" x14ac:dyDescent="0.2"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>
    <outlinePr summaryBelow="0" summaryRight="0"/>
  </sheetPr>
  <dimension ref="A1:L1000"/>
  <sheetViews>
    <sheetView workbookViewId="0">
      <selection activeCell="B15" sqref="A2:B15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122</v>
      </c>
      <c r="B2" s="2">
        <v>300</v>
      </c>
      <c r="C2" s="2" t="s">
        <v>9</v>
      </c>
      <c r="D2" s="2">
        <f>VLOOKUP(A2,'COSTOS MATERIA PRIMA'!A:D,4,FALSE)/VLOOKUP(A2,'COSTOS MATERIA PRIMA'!A:D,2,FALSE)*B2</f>
        <v>105</v>
      </c>
      <c r="F2" s="2">
        <v>3</v>
      </c>
      <c r="G2" s="2">
        <f>SUM(D:D)</f>
        <v>3573.0619047619048</v>
      </c>
      <c r="H2" s="2">
        <f>G2/F2</f>
        <v>1191.0206349206348</v>
      </c>
      <c r="I2" s="5">
        <v>0.1</v>
      </c>
      <c r="J2" s="2">
        <f>H2*(1+I2)</f>
        <v>1310.1226984126984</v>
      </c>
      <c r="K2" s="5">
        <v>0.9</v>
      </c>
      <c r="L2" s="2">
        <f>J2*(K2+1)</f>
        <v>2489.2331269841266</v>
      </c>
    </row>
    <row r="3" spans="1:12" x14ac:dyDescent="0.2">
      <c r="A3" s="2" t="s">
        <v>24</v>
      </c>
      <c r="B3" s="2">
        <v>100</v>
      </c>
      <c r="C3" s="2" t="s">
        <v>9</v>
      </c>
      <c r="D3" s="2">
        <f>VLOOKUP(A3,'COSTOS MATERIA PRIMA'!A:D,4,FALSE)/VLOOKUP(A3,'COSTOS MATERIA PRIMA'!A:D,2,FALSE)*B3</f>
        <v>85</v>
      </c>
      <c r="I3" s="5"/>
      <c r="K3" s="5"/>
    </row>
    <row r="4" spans="1:12" x14ac:dyDescent="0.2">
      <c r="A4" s="2" t="s">
        <v>192</v>
      </c>
      <c r="B4" s="2">
        <v>5</v>
      </c>
      <c r="C4" s="2" t="s">
        <v>9</v>
      </c>
      <c r="D4" s="2">
        <f>VLOOKUP(A4,'COSTOS MATERIA PRIMA'!A:D,4,FALSE)/VLOOKUP(A4,'COSTOS MATERIA PRIMA'!A:D,2,FALSE)*B4</f>
        <v>2.5</v>
      </c>
      <c r="I4" s="5"/>
      <c r="K4" s="2" t="s">
        <v>761</v>
      </c>
    </row>
    <row r="5" spans="1:12" x14ac:dyDescent="0.2">
      <c r="A5" s="2" t="s">
        <v>126</v>
      </c>
      <c r="B5" s="2">
        <v>30</v>
      </c>
      <c r="C5" s="2" t="s">
        <v>9</v>
      </c>
      <c r="D5" s="2">
        <f>VLOOKUP(A5,'COSTOS MATERIA PRIMA'!A:D,4,FALSE)/VLOOKUP(A5,'COSTOS MATERIA PRIMA'!A:D,2,FALSE)*B5</f>
        <v>60</v>
      </c>
      <c r="I5" s="5"/>
      <c r="J5" s="2" t="s">
        <v>762</v>
      </c>
      <c r="K5" s="5"/>
    </row>
    <row r="6" spans="1:12" x14ac:dyDescent="0.2">
      <c r="A6" s="2" t="s">
        <v>137</v>
      </c>
      <c r="B6" s="2">
        <v>100</v>
      </c>
      <c r="C6" s="2" t="s">
        <v>9</v>
      </c>
      <c r="D6" s="2">
        <f>VLOOKUP(A6,'COSTOS MATERIA PRIMA'!A:D,4,FALSE)/VLOOKUP(A6,'COSTOS MATERIA PRIMA'!A:D,2,FALSE)*B6</f>
        <v>385</v>
      </c>
      <c r="H6" s="2" t="s">
        <v>763</v>
      </c>
      <c r="I6" s="2" t="s">
        <v>764</v>
      </c>
      <c r="J6" s="2">
        <v>450</v>
      </c>
      <c r="K6" s="5"/>
    </row>
    <row r="7" spans="1:12" x14ac:dyDescent="0.2">
      <c r="A7" s="2" t="s">
        <v>119</v>
      </c>
      <c r="B7" s="2">
        <v>3</v>
      </c>
      <c r="C7" s="2" t="s">
        <v>2</v>
      </c>
      <c r="D7" s="2">
        <f>VLOOKUP(A7,'COSTOS MATERIA PRIMA'!A:D,4,FALSE)/VLOOKUP(A7,'COSTOS MATERIA PRIMA'!A:D,2,FALSE)*B7</f>
        <v>255</v>
      </c>
      <c r="H7" s="2" t="s">
        <v>765</v>
      </c>
      <c r="I7" s="2" t="s">
        <v>766</v>
      </c>
      <c r="J7" s="2">
        <v>900</v>
      </c>
      <c r="K7" s="5"/>
    </row>
    <row r="8" spans="1:12" x14ac:dyDescent="0.2">
      <c r="A8" s="2" t="s">
        <v>114</v>
      </c>
      <c r="B8" s="2">
        <v>700</v>
      </c>
      <c r="C8" s="2" t="s">
        <v>9</v>
      </c>
      <c r="D8" s="2">
        <f>VLOOKUP(A8,'COSTOS MATERIA PRIMA'!A:D,4,FALSE)/VLOOKUP(A8,'COSTOS MATERIA PRIMA'!A:D,2,FALSE)*B8</f>
        <v>280</v>
      </c>
      <c r="H8" s="2" t="s">
        <v>767</v>
      </c>
      <c r="I8" s="2">
        <v>1550</v>
      </c>
      <c r="J8" s="2">
        <v>1850</v>
      </c>
      <c r="K8" s="5"/>
    </row>
    <row r="9" spans="1:12" x14ac:dyDescent="0.2">
      <c r="A9" s="2" t="s">
        <v>75</v>
      </c>
      <c r="B9" s="2">
        <v>100</v>
      </c>
      <c r="C9" s="2" t="s">
        <v>9</v>
      </c>
      <c r="D9" s="2">
        <f>VLOOKUP(A9,'COSTOS MATERIA PRIMA'!A:D,4,FALSE)/VLOOKUP(A9,'COSTOS MATERIA PRIMA'!A:D,2,FALSE)*B9</f>
        <v>271.42857142857144</v>
      </c>
      <c r="H9" s="2" t="s">
        <v>768</v>
      </c>
      <c r="I9" s="5">
        <v>31</v>
      </c>
      <c r="J9" s="2">
        <v>3700</v>
      </c>
      <c r="K9" s="5"/>
    </row>
    <row r="10" spans="1:12" x14ac:dyDescent="0.2">
      <c r="A10" s="2" t="s">
        <v>23</v>
      </c>
      <c r="B10" s="2">
        <v>5</v>
      </c>
      <c r="C10" s="2" t="s">
        <v>9</v>
      </c>
      <c r="D10" s="2">
        <f>VLOOKUP(A10,'COSTOS MATERIA PRIMA'!A:D,4,FALSE)/VLOOKUP(A10,'COSTOS MATERIA PRIMA'!A:D,2,FALSE)*B10</f>
        <v>58.333333333333329</v>
      </c>
      <c r="I10" s="5"/>
      <c r="K10" s="5"/>
    </row>
    <row r="11" spans="1:12" x14ac:dyDescent="0.2">
      <c r="A11" s="2" t="s">
        <v>128</v>
      </c>
      <c r="B11" s="2">
        <v>250</v>
      </c>
      <c r="C11" s="2" t="s">
        <v>9</v>
      </c>
      <c r="D11" s="2">
        <f>VLOOKUP(A11,'COSTOS MATERIA PRIMA'!A:D,4,FALSE)/VLOOKUP(A11,'COSTOS MATERIA PRIMA'!A:D,2,FALSE)*B11</f>
        <v>125</v>
      </c>
      <c r="I11" s="5"/>
      <c r="K11" s="5"/>
    </row>
    <row r="12" spans="1:12" x14ac:dyDescent="0.2">
      <c r="A12" s="2" t="s">
        <v>98</v>
      </c>
      <c r="B12" s="2">
        <v>10</v>
      </c>
      <c r="C12" s="2" t="s">
        <v>9</v>
      </c>
      <c r="D12" s="2">
        <f>VLOOKUP(A12,'COSTOS MATERIA PRIMA'!A:D,4,FALSE)/VLOOKUP(A12,'COSTOS MATERIA PRIMA'!A:D,2,FALSE)*B12</f>
        <v>13.200000000000001</v>
      </c>
      <c r="I12" s="5"/>
      <c r="K12" s="5"/>
    </row>
    <row r="13" spans="1:12" x14ac:dyDescent="0.2">
      <c r="A13" s="2" t="s">
        <v>132</v>
      </c>
      <c r="B13" s="2">
        <v>20</v>
      </c>
      <c r="C13" s="2" t="s">
        <v>9</v>
      </c>
      <c r="D13" s="2">
        <f>VLOOKUP(A13,'COSTOS MATERIA PRIMA'!A:D,4,FALSE)/VLOOKUP(A13,'COSTOS MATERIA PRIMA'!A:D,2,FALSE)*B13</f>
        <v>24.6</v>
      </c>
      <c r="I13" s="5"/>
      <c r="K13" s="5"/>
    </row>
    <row r="14" spans="1:12" x14ac:dyDescent="0.2">
      <c r="A14" s="2" t="s">
        <v>18</v>
      </c>
      <c r="B14" s="2">
        <v>180</v>
      </c>
      <c r="C14" s="2" t="s">
        <v>769</v>
      </c>
      <c r="D14" s="2">
        <f>VLOOKUP(A14,'COSTOS MATERIA PRIMA'!A:D,4,FALSE)/VLOOKUP(A14,'COSTOS MATERIA PRIMA'!A:D,2,FALSE)*B14</f>
        <v>558</v>
      </c>
      <c r="I14" s="5"/>
      <c r="K14" s="5"/>
    </row>
    <row r="15" spans="1:12" x14ac:dyDescent="0.2">
      <c r="A15" s="2" t="s">
        <v>159</v>
      </c>
      <c r="B15" s="2">
        <v>6</v>
      </c>
      <c r="D15" s="2">
        <f>VLOOKUP(A15,'COSTOS MATERIA PRIMA'!A:D,4,FALSE)/VLOOKUP(A15,'COSTOS MATERIA PRIMA'!A:D,2,FALSE)*B15</f>
        <v>180</v>
      </c>
      <c r="F15" s="2" t="s">
        <v>770</v>
      </c>
      <c r="I15" s="5"/>
      <c r="K15" s="5"/>
    </row>
    <row r="16" spans="1:12" x14ac:dyDescent="0.2">
      <c r="A16" s="2" t="s">
        <v>409</v>
      </c>
      <c r="B16" s="2" t="s">
        <v>771</v>
      </c>
      <c r="D16" s="2">
        <v>300</v>
      </c>
      <c r="I16" s="5"/>
      <c r="K16" s="5"/>
    </row>
    <row r="17" spans="1:11" x14ac:dyDescent="0.2">
      <c r="A17" s="2" t="s">
        <v>254</v>
      </c>
      <c r="B17" s="2" t="s">
        <v>772</v>
      </c>
      <c r="I17" s="5"/>
      <c r="K17" s="5"/>
    </row>
    <row r="18" spans="1:11" x14ac:dyDescent="0.2">
      <c r="A18" s="2" t="s">
        <v>254</v>
      </c>
      <c r="B18" s="2" t="s">
        <v>773</v>
      </c>
      <c r="D18" s="2">
        <v>600</v>
      </c>
      <c r="I18" s="5"/>
      <c r="K18" s="5"/>
    </row>
    <row r="19" spans="1:11" x14ac:dyDescent="0.2">
      <c r="A19" s="2" t="s">
        <v>774</v>
      </c>
      <c r="B19" s="2" t="s">
        <v>771</v>
      </c>
      <c r="D19" s="2">
        <v>270</v>
      </c>
      <c r="I19" s="5"/>
      <c r="K19" s="5"/>
    </row>
    <row r="20" spans="1:11" x14ac:dyDescent="0.2">
      <c r="I20" s="5"/>
      <c r="K20" s="5"/>
    </row>
    <row r="21" spans="1:11" x14ac:dyDescent="0.2">
      <c r="I21" s="5"/>
      <c r="K21" s="5"/>
    </row>
    <row r="22" spans="1:11" x14ac:dyDescent="0.2">
      <c r="I22" s="5"/>
      <c r="K22" s="5"/>
    </row>
    <row r="23" spans="1:11" x14ac:dyDescent="0.2">
      <c r="I23" s="5"/>
      <c r="K23" s="5"/>
    </row>
    <row r="24" spans="1:11" x14ac:dyDescent="0.2">
      <c r="I24" s="5"/>
      <c r="K24" s="5"/>
    </row>
    <row r="25" spans="1:11" x14ac:dyDescent="0.2">
      <c r="I25" s="5"/>
      <c r="K25" s="5"/>
    </row>
    <row r="26" spans="1:11" x14ac:dyDescent="0.2">
      <c r="I26" s="5"/>
      <c r="K26" s="5"/>
    </row>
    <row r="27" spans="1:11" x14ac:dyDescent="0.2">
      <c r="I27" s="5"/>
      <c r="K27" s="5"/>
    </row>
    <row r="28" spans="1:11" x14ac:dyDescent="0.2">
      <c r="I28" s="5"/>
      <c r="K28" s="5"/>
    </row>
    <row r="29" spans="1:11" x14ac:dyDescent="0.2">
      <c r="I29" s="5"/>
      <c r="K29" s="5"/>
    </row>
    <row r="30" spans="1:11" x14ac:dyDescent="0.2">
      <c r="I30" s="5"/>
      <c r="K30" s="5"/>
    </row>
    <row r="31" spans="1:11" x14ac:dyDescent="0.2">
      <c r="I31" s="5"/>
      <c r="K31" s="5"/>
    </row>
    <row r="32" spans="1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>
    <outlinePr summaryBelow="0" summaryRight="0"/>
  </sheetPr>
  <dimension ref="A1:L1000"/>
  <sheetViews>
    <sheetView workbookViewId="0">
      <selection activeCell="A2" sqref="A2:B6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114</v>
      </c>
      <c r="B2" s="2">
        <v>250</v>
      </c>
      <c r="C2" s="2" t="s">
        <v>9</v>
      </c>
      <c r="D2" s="2">
        <f>VLOOKUP(A2,'COSTOS MATERIA PRIMA'!A:D,4,FALSE)/VLOOKUP(A2,'COSTOS MATERIA PRIMA'!A:D,2,FALSE)*B2</f>
        <v>100</v>
      </c>
      <c r="F2" s="2">
        <v>1</v>
      </c>
      <c r="G2" s="2">
        <f>SUM(D:D)</f>
        <v>882.25</v>
      </c>
      <c r="H2" s="2">
        <f>G2/F2</f>
        <v>882.25</v>
      </c>
      <c r="I2" s="5">
        <v>0.1</v>
      </c>
      <c r="J2" s="2">
        <f>H2*(1+I2)</f>
        <v>970.47500000000002</v>
      </c>
      <c r="K2" s="5"/>
      <c r="L2" s="2">
        <f>J2*(K2+1)</f>
        <v>970.47500000000002</v>
      </c>
    </row>
    <row r="3" spans="1:12" x14ac:dyDescent="0.2">
      <c r="A3" s="2" t="s">
        <v>137</v>
      </c>
      <c r="B3" s="2">
        <v>125</v>
      </c>
      <c r="C3" s="2" t="s">
        <v>9</v>
      </c>
      <c r="D3" s="2">
        <f>VLOOKUP(A3,'COSTOS MATERIA PRIMA'!A:D,4,FALSE)/VLOOKUP(A3,'COSTOS MATERIA PRIMA'!A:D,2,FALSE)*B3</f>
        <v>481.25</v>
      </c>
      <c r="I3" s="5"/>
      <c r="K3" s="5"/>
    </row>
    <row r="4" spans="1:12" x14ac:dyDescent="0.2">
      <c r="A4" s="2" t="s">
        <v>119</v>
      </c>
      <c r="B4" s="2">
        <v>2</v>
      </c>
      <c r="C4" s="2" t="s">
        <v>9</v>
      </c>
      <c r="D4" s="2">
        <f>VLOOKUP(A4,'COSTOS MATERIA PRIMA'!A:D,4,FALSE)/VLOOKUP(A4,'COSTOS MATERIA PRIMA'!A:D,2,FALSE)*B4</f>
        <v>170</v>
      </c>
      <c r="I4" s="5"/>
      <c r="K4" s="5"/>
    </row>
    <row r="5" spans="1:12" x14ac:dyDescent="0.2">
      <c r="A5" s="2" t="s">
        <v>24</v>
      </c>
      <c r="B5" s="2">
        <v>140</v>
      </c>
      <c r="C5" s="2" t="s">
        <v>9</v>
      </c>
      <c r="D5" s="2">
        <f>VLOOKUP(A5,'COSTOS MATERIA PRIMA'!A:D,4,FALSE)/VLOOKUP(A5,'COSTOS MATERIA PRIMA'!A:D,2,FALSE)*B5</f>
        <v>119</v>
      </c>
      <c r="I5" s="5"/>
      <c r="K5" s="5"/>
    </row>
    <row r="6" spans="1:12" x14ac:dyDescent="0.2">
      <c r="A6" s="2" t="s">
        <v>178</v>
      </c>
      <c r="B6" s="2">
        <v>3</v>
      </c>
      <c r="C6" s="2" t="s">
        <v>9</v>
      </c>
      <c r="D6" s="2">
        <f>VLOOKUP(A6,'COSTOS MATERIA PRIMA'!A:D,4,FALSE)/VLOOKUP(A6,'COSTOS MATERIA PRIMA'!A:D,2,FALSE)*B6</f>
        <v>12</v>
      </c>
      <c r="F6" s="2" t="s">
        <v>775</v>
      </c>
      <c r="G6" s="2" t="s">
        <v>776</v>
      </c>
      <c r="I6" s="5"/>
      <c r="K6" s="5"/>
    </row>
    <row r="7" spans="1:12" x14ac:dyDescent="0.2">
      <c r="F7" s="2" t="s">
        <v>777</v>
      </c>
      <c r="G7" s="2" t="s">
        <v>778</v>
      </c>
      <c r="I7" s="5"/>
      <c r="K7" s="5"/>
    </row>
    <row r="8" spans="1:12" x14ac:dyDescent="0.2">
      <c r="I8" s="5"/>
      <c r="K8" s="5"/>
    </row>
    <row r="9" spans="1:12" x14ac:dyDescent="0.2">
      <c r="I9" s="5"/>
      <c r="K9" s="5"/>
    </row>
    <row r="10" spans="1:12" x14ac:dyDescent="0.2">
      <c r="I10" s="5"/>
      <c r="K10" s="5"/>
    </row>
    <row r="11" spans="1:12" x14ac:dyDescent="0.2">
      <c r="I11" s="5"/>
      <c r="K11" s="5"/>
    </row>
    <row r="12" spans="1:12" x14ac:dyDescent="0.2"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>
    <outlinePr summaryBelow="0" summaryRight="0"/>
  </sheetPr>
  <dimension ref="A1:L1000"/>
  <sheetViews>
    <sheetView workbookViewId="0">
      <selection activeCell="A2" sqref="A2:B11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114</v>
      </c>
      <c r="B2" s="2">
        <v>30</v>
      </c>
      <c r="C2" s="2" t="s">
        <v>9</v>
      </c>
      <c r="D2" s="2">
        <f>VLOOKUP(A2,'COSTOS MATERIA PRIMA'!A:D,4,FALSE)/VLOOKUP(A2,'COSTOS MATERIA PRIMA'!A:D,2,FALSE)*B2</f>
        <v>12</v>
      </c>
      <c r="F2" s="2">
        <v>1</v>
      </c>
      <c r="G2" s="2">
        <f>SUM(D:D)</f>
        <v>2830.5571428571429</v>
      </c>
      <c r="H2" s="2">
        <f>G2/F2</f>
        <v>2830.5571428571429</v>
      </c>
      <c r="I2" s="5">
        <v>0.1</v>
      </c>
      <c r="J2" s="2">
        <f>H2*(1+I2)</f>
        <v>3113.6128571428576</v>
      </c>
      <c r="K2" s="5">
        <v>0.7</v>
      </c>
      <c r="L2" s="2">
        <f>J2*(K2+1)</f>
        <v>5293.1418571428576</v>
      </c>
    </row>
    <row r="3" spans="1:12" x14ac:dyDescent="0.2">
      <c r="A3" s="2" t="s">
        <v>119</v>
      </c>
      <c r="B3" s="2">
        <v>1</v>
      </c>
      <c r="C3" s="2" t="s">
        <v>9</v>
      </c>
      <c r="D3" s="2">
        <f>VLOOKUP(A3,'COSTOS MATERIA PRIMA'!A:D,4,FALSE)/VLOOKUP(A3,'COSTOS MATERIA PRIMA'!A:D,2,FALSE)*B3</f>
        <v>85</v>
      </c>
      <c r="I3" s="2" t="s">
        <v>779</v>
      </c>
      <c r="K3" s="5"/>
    </row>
    <row r="4" spans="1:12" x14ac:dyDescent="0.2">
      <c r="A4" s="2" t="s">
        <v>24</v>
      </c>
      <c r="B4" s="2">
        <v>30</v>
      </c>
      <c r="C4" s="2" t="s">
        <v>9</v>
      </c>
      <c r="D4" s="2">
        <f>VLOOKUP(A4,'COSTOS MATERIA PRIMA'!A:D,4,FALSE)/VLOOKUP(A4,'COSTOS MATERIA PRIMA'!A:D,2,FALSE)*B4</f>
        <v>25.5</v>
      </c>
      <c r="I4" s="5"/>
      <c r="K4" s="5"/>
    </row>
    <row r="5" spans="1:12" x14ac:dyDescent="0.2">
      <c r="A5" s="2" t="s">
        <v>98</v>
      </c>
      <c r="B5" s="2">
        <v>10</v>
      </c>
      <c r="C5" s="2" t="s">
        <v>9</v>
      </c>
      <c r="D5" s="2">
        <f>VLOOKUP(A5,'COSTOS MATERIA PRIMA'!A:D,4,FALSE)/VLOOKUP(A5,'COSTOS MATERIA PRIMA'!A:D,2,FALSE)*B5</f>
        <v>13.200000000000001</v>
      </c>
      <c r="I5" s="2">
        <v>4800</v>
      </c>
      <c r="J5" s="2">
        <v>5300</v>
      </c>
      <c r="K5" s="2">
        <v>5900</v>
      </c>
    </row>
    <row r="6" spans="1:12" x14ac:dyDescent="0.2">
      <c r="A6" s="2" t="s">
        <v>16</v>
      </c>
      <c r="B6" s="2">
        <v>50</v>
      </c>
      <c r="C6" s="2" t="s">
        <v>9</v>
      </c>
      <c r="D6" s="2">
        <f>VLOOKUP(A6,'COSTOS MATERIA PRIMA'!A:D,4,FALSE)/VLOOKUP(A6,'COSTOS MATERIA PRIMA'!A:D,2,FALSE)*B6</f>
        <v>40</v>
      </c>
      <c r="I6" s="5"/>
      <c r="K6" s="2" t="s">
        <v>780</v>
      </c>
    </row>
    <row r="7" spans="1:12" x14ac:dyDescent="0.2">
      <c r="A7" s="2" t="s">
        <v>176</v>
      </c>
      <c r="B7" s="2">
        <v>0.2</v>
      </c>
      <c r="C7" s="2" t="s">
        <v>9</v>
      </c>
      <c r="D7" s="2">
        <f>VLOOKUP(A7,'COSTOS MATERIA PRIMA'!A:D,4,FALSE)/VLOOKUP(A7,'COSTOS MATERIA PRIMA'!A:D,2,FALSE)*B7</f>
        <v>18</v>
      </c>
      <c r="I7" s="5"/>
      <c r="K7" s="5"/>
    </row>
    <row r="8" spans="1:12" x14ac:dyDescent="0.2">
      <c r="A8" s="2" t="s">
        <v>94</v>
      </c>
      <c r="B8" s="2">
        <v>30</v>
      </c>
      <c r="C8" s="2" t="s">
        <v>9</v>
      </c>
      <c r="D8" s="2">
        <f>VLOOKUP(A8,'COSTOS MATERIA PRIMA'!A:D,4,FALSE)/VLOOKUP(A8,'COSTOS MATERIA PRIMA'!A:D,2,FALSE)*B8</f>
        <v>51</v>
      </c>
      <c r="I8" s="5"/>
      <c r="K8" s="5"/>
    </row>
    <row r="9" spans="1:12" x14ac:dyDescent="0.2">
      <c r="A9" s="2" t="s">
        <v>18</v>
      </c>
      <c r="B9" s="2">
        <v>180</v>
      </c>
      <c r="C9" s="2" t="s">
        <v>9</v>
      </c>
      <c r="D9" s="2">
        <f>VLOOKUP(A9,'COSTOS MATERIA PRIMA'!A:D,4,FALSE)/VLOOKUP(A9,'COSTOS MATERIA PRIMA'!A:D,2,FALSE)*B9</f>
        <v>558</v>
      </c>
      <c r="I9" s="5"/>
      <c r="K9" s="5"/>
    </row>
    <row r="10" spans="1:12" x14ac:dyDescent="0.2">
      <c r="A10" s="2" t="s">
        <v>75</v>
      </c>
      <c r="B10" s="2">
        <v>60</v>
      </c>
      <c r="C10" s="2" t="s">
        <v>9</v>
      </c>
      <c r="D10" s="2">
        <f>VLOOKUP(A10,'COSTOS MATERIA PRIMA'!A:D,4,FALSE)/VLOOKUP(A10,'COSTOS MATERIA PRIMA'!A:D,2,FALSE)*B10</f>
        <v>162.85714285714286</v>
      </c>
      <c r="I10" s="5"/>
      <c r="K10" s="5"/>
    </row>
    <row r="11" spans="1:12" x14ac:dyDescent="0.2">
      <c r="A11" s="2" t="s">
        <v>35</v>
      </c>
      <c r="B11" s="2">
        <v>1</v>
      </c>
      <c r="C11" s="2" t="s">
        <v>2</v>
      </c>
      <c r="D11" s="2">
        <v>50</v>
      </c>
      <c r="G11" s="10">
        <v>45201</v>
      </c>
      <c r="I11" s="5"/>
      <c r="K11" s="5"/>
    </row>
    <row r="12" spans="1:12" x14ac:dyDescent="0.2">
      <c r="A12" s="2" t="s">
        <v>254</v>
      </c>
      <c r="D12" s="2">
        <v>400</v>
      </c>
      <c r="F12" s="2" t="s">
        <v>253</v>
      </c>
      <c r="I12" s="5"/>
      <c r="K12" s="5"/>
    </row>
    <row r="13" spans="1:12" x14ac:dyDescent="0.2">
      <c r="A13" s="2" t="s">
        <v>781</v>
      </c>
      <c r="D13" s="2">
        <v>710</v>
      </c>
      <c r="F13" s="2" t="s">
        <v>248</v>
      </c>
      <c r="I13" s="5"/>
      <c r="K13" s="5"/>
    </row>
    <row r="14" spans="1:12" x14ac:dyDescent="0.2">
      <c r="A14" s="2" t="s">
        <v>29</v>
      </c>
      <c r="B14" s="2">
        <v>300</v>
      </c>
      <c r="C14" s="2" t="s">
        <v>9</v>
      </c>
      <c r="D14" s="2">
        <f>VLOOKUP(A14,'COSTOS MATERIA PRIMA'!A:D,4,FALSE)/VLOOKUP(A14,'COSTOS MATERIA PRIMA'!A:D,2,FALSE)*B14</f>
        <v>705</v>
      </c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>
    <outlinePr summaryBelow="0" summaryRight="0"/>
  </sheetPr>
  <dimension ref="A1:L1000"/>
  <sheetViews>
    <sheetView workbookViewId="0">
      <selection activeCell="D2" sqref="D2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18</v>
      </c>
      <c r="B2" s="2">
        <v>1000</v>
      </c>
      <c r="C2" s="2" t="s">
        <v>9</v>
      </c>
      <c r="D2" s="2">
        <f>VLOOKUP(A2,'COSTOS MATERIA PRIMA'!A:D,4,FALSE)/VLOOKUP(A2,'COSTOS MATERIA PRIMA'!A:D,2,FALSE)*B2</f>
        <v>3100</v>
      </c>
      <c r="F2" s="2">
        <v>1</v>
      </c>
      <c r="G2" s="2">
        <f>SUM(D:D)</f>
        <v>10800</v>
      </c>
      <c r="H2" s="2">
        <f>G2/F2</f>
        <v>10800</v>
      </c>
      <c r="I2" s="5">
        <v>0.1</v>
      </c>
      <c r="J2" s="2">
        <f>H2*(1+I2)</f>
        <v>11880.000000000002</v>
      </c>
      <c r="K2" s="5">
        <v>0.6</v>
      </c>
      <c r="L2" s="2">
        <f>J2*(K2+1)</f>
        <v>19008.000000000004</v>
      </c>
    </row>
    <row r="3" spans="1:12" x14ac:dyDescent="0.2">
      <c r="A3" s="2" t="s">
        <v>287</v>
      </c>
      <c r="B3" s="2" t="s">
        <v>782</v>
      </c>
      <c r="C3" s="2" t="s">
        <v>673</v>
      </c>
      <c r="D3" s="2">
        <v>5000</v>
      </c>
      <c r="F3" s="2" t="s">
        <v>253</v>
      </c>
      <c r="K3" s="5"/>
    </row>
    <row r="4" spans="1:12" x14ac:dyDescent="0.2">
      <c r="A4" s="2" t="s">
        <v>783</v>
      </c>
      <c r="D4" s="2">
        <v>800</v>
      </c>
      <c r="F4" s="2" t="s">
        <v>253</v>
      </c>
      <c r="I4" s="5"/>
      <c r="K4" s="5"/>
      <c r="L4" s="2" t="s">
        <v>784</v>
      </c>
    </row>
    <row r="5" spans="1:12" x14ac:dyDescent="0.2">
      <c r="A5" s="2" t="s">
        <v>785</v>
      </c>
      <c r="B5" s="2" t="s">
        <v>786</v>
      </c>
      <c r="C5" s="2" t="s">
        <v>787</v>
      </c>
      <c r="D5" s="2">
        <v>1900</v>
      </c>
      <c r="F5" s="2" t="s">
        <v>253</v>
      </c>
    </row>
    <row r="6" spans="1:12" x14ac:dyDescent="0.2">
      <c r="I6" s="5"/>
    </row>
    <row r="7" spans="1:12" x14ac:dyDescent="0.2">
      <c r="G7" s="6">
        <v>45201</v>
      </c>
      <c r="I7" s="5"/>
      <c r="K7" s="5"/>
    </row>
    <row r="8" spans="1:12" x14ac:dyDescent="0.2">
      <c r="I8" s="5"/>
      <c r="K8" s="5"/>
    </row>
    <row r="9" spans="1:12" x14ac:dyDescent="0.2">
      <c r="I9" s="5"/>
      <c r="K9" s="5"/>
    </row>
    <row r="10" spans="1:12" x14ac:dyDescent="0.2">
      <c r="I10" s="5"/>
      <c r="K10" s="5"/>
    </row>
    <row r="11" spans="1:12" x14ac:dyDescent="0.2">
      <c r="G11" s="10"/>
      <c r="I11" s="5"/>
      <c r="K11" s="5"/>
    </row>
    <row r="12" spans="1:12" x14ac:dyDescent="0.2"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>
    <tabColor rgb="FFFF9900"/>
    <outlinePr summaryBelow="0" summaryRight="0"/>
  </sheetPr>
  <dimension ref="A1:L1001"/>
  <sheetViews>
    <sheetView workbookViewId="0">
      <selection activeCell="B17" sqref="A2:B17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119</v>
      </c>
      <c r="B2" s="2">
        <v>8</v>
      </c>
      <c r="C2" s="2" t="s">
        <v>56</v>
      </c>
      <c r="D2" s="2">
        <f>VLOOKUP(A2,'COSTOS MATERIA PRIMA'!A:D,4,FALSE)/VLOOKUP(A2,'COSTOS MATERIA PRIMA'!A:D,2,FALSE)*B2</f>
        <v>680</v>
      </c>
      <c r="F2" s="2">
        <v>1</v>
      </c>
      <c r="G2" s="2">
        <f>SUM(D:D)</f>
        <v>4489.0666666666666</v>
      </c>
      <c r="H2" s="2">
        <f>G2/F2</f>
        <v>4489.0666666666666</v>
      </c>
      <c r="I2" s="5">
        <v>0.1</v>
      </c>
      <c r="J2" s="2">
        <f>H2*(1+I2)</f>
        <v>4937.9733333333334</v>
      </c>
      <c r="K2" s="5">
        <v>0.7</v>
      </c>
      <c r="L2" s="2">
        <f>J2*(K2+1)</f>
        <v>8394.5546666666669</v>
      </c>
    </row>
    <row r="3" spans="1:12" x14ac:dyDescent="0.2">
      <c r="A3" s="2" t="s">
        <v>24</v>
      </c>
      <c r="B3" s="2">
        <v>80</v>
      </c>
      <c r="C3" s="2" t="s">
        <v>9</v>
      </c>
      <c r="D3" s="2">
        <f>VLOOKUP(A3,'COSTOS MATERIA PRIMA'!A:D,4,FALSE)/VLOOKUP(A3,'COSTOS MATERIA PRIMA'!A:D,2,FALSE)*B3</f>
        <v>68</v>
      </c>
      <c r="I3" s="2" t="s">
        <v>779</v>
      </c>
      <c r="K3" s="5"/>
    </row>
    <row r="4" spans="1:12" x14ac:dyDescent="0.2">
      <c r="A4" s="2" t="s">
        <v>192</v>
      </c>
      <c r="B4" s="2">
        <v>6</v>
      </c>
      <c r="C4" s="2" t="s">
        <v>9</v>
      </c>
      <c r="D4" s="2">
        <f>VLOOKUP(A4,'COSTOS MATERIA PRIMA'!A:D,4,FALSE)/VLOOKUP(A4,'COSTOS MATERIA PRIMA'!A:D,2,FALSE)*B4</f>
        <v>3</v>
      </c>
      <c r="I4" s="5"/>
      <c r="K4" s="5"/>
    </row>
    <row r="5" spans="1:12" x14ac:dyDescent="0.2">
      <c r="A5" s="2" t="s">
        <v>4</v>
      </c>
      <c r="B5" s="2">
        <v>100</v>
      </c>
      <c r="C5" s="2" t="s">
        <v>9</v>
      </c>
      <c r="D5" s="2">
        <f>VLOOKUP(A5,'COSTOS MATERIA PRIMA'!A:D,4,FALSE)/VLOOKUP(A5,'COSTOS MATERIA PRIMA'!A:D,2,FALSE)*B5</f>
        <v>66.666666666666657</v>
      </c>
      <c r="I5" s="5"/>
      <c r="J5" s="2">
        <v>7700</v>
      </c>
      <c r="K5" s="5"/>
    </row>
    <row r="6" spans="1:12" x14ac:dyDescent="0.2">
      <c r="A6" s="2" t="s">
        <v>122</v>
      </c>
      <c r="B6" s="2">
        <v>140</v>
      </c>
      <c r="C6" s="2" t="s">
        <v>9</v>
      </c>
      <c r="D6" s="2">
        <f>VLOOKUP(A6,'COSTOS MATERIA PRIMA'!A:D,4,FALSE)/VLOOKUP(A6,'COSTOS MATERIA PRIMA'!A:D,2,FALSE)*B6</f>
        <v>49</v>
      </c>
      <c r="I6" s="5"/>
    </row>
    <row r="7" spans="1:12" x14ac:dyDescent="0.2">
      <c r="A7" s="2" t="s">
        <v>98</v>
      </c>
      <c r="B7" s="2">
        <v>10</v>
      </c>
      <c r="C7" s="2" t="s">
        <v>9</v>
      </c>
      <c r="D7" s="2">
        <f>VLOOKUP(A7,'COSTOS MATERIA PRIMA'!A:D,4,FALSE)/VLOOKUP(A7,'COSTOS MATERIA PRIMA'!A:D,2,FALSE)*B7</f>
        <v>13.200000000000001</v>
      </c>
      <c r="I7" s="5"/>
      <c r="K7" s="5"/>
    </row>
    <row r="8" spans="1:12" x14ac:dyDescent="0.2">
      <c r="A8" s="2" t="s">
        <v>114</v>
      </c>
      <c r="B8" s="2">
        <v>200</v>
      </c>
      <c r="C8" s="2" t="s">
        <v>9</v>
      </c>
      <c r="D8" s="2">
        <f>VLOOKUP(A8,'COSTOS MATERIA PRIMA'!A:D,4,FALSE)/VLOOKUP(A8,'COSTOS MATERIA PRIMA'!A:D,2,FALSE)*B8</f>
        <v>80</v>
      </c>
      <c r="H8" s="2" t="s">
        <v>673</v>
      </c>
      <c r="I8" s="2" t="s">
        <v>788</v>
      </c>
      <c r="K8" s="2">
        <v>8400</v>
      </c>
    </row>
    <row r="9" spans="1:12" x14ac:dyDescent="0.2">
      <c r="A9" s="2" t="s">
        <v>206</v>
      </c>
      <c r="B9" s="2">
        <v>10</v>
      </c>
      <c r="C9" s="2" t="s">
        <v>9</v>
      </c>
      <c r="D9" s="2">
        <f>VLOOKUP(A9,'COSTOS MATERIA PRIMA'!A:D,4,FALSE)/VLOOKUP(A9,'COSTOS MATERIA PRIMA'!A:D,2,FALSE)*B9</f>
        <v>6</v>
      </c>
      <c r="H9" s="2" t="s">
        <v>557</v>
      </c>
      <c r="I9" s="2" t="s">
        <v>789</v>
      </c>
      <c r="J9" s="2" t="s">
        <v>790</v>
      </c>
      <c r="K9" s="2">
        <v>6500</v>
      </c>
    </row>
    <row r="10" spans="1:12" x14ac:dyDescent="0.2">
      <c r="A10" s="2" t="s">
        <v>24</v>
      </c>
      <c r="B10" s="2">
        <v>100</v>
      </c>
      <c r="C10" s="2" t="s">
        <v>9</v>
      </c>
      <c r="D10" s="2">
        <f>VLOOKUP(A10,'COSTOS MATERIA PRIMA'!A:D,4,FALSE)/VLOOKUP(A10,'COSTOS MATERIA PRIMA'!A:D,2,FALSE)*B10</f>
        <v>85</v>
      </c>
      <c r="H10" s="2" t="s">
        <v>562</v>
      </c>
      <c r="I10" s="2" t="s">
        <v>563</v>
      </c>
      <c r="J10" s="2" t="s">
        <v>791</v>
      </c>
      <c r="K10" s="5">
        <v>33</v>
      </c>
    </row>
    <row r="11" spans="1:12" x14ac:dyDescent="0.2">
      <c r="A11" s="2" t="s">
        <v>40</v>
      </c>
      <c r="B11" s="2">
        <v>1</v>
      </c>
      <c r="C11" s="2" t="s">
        <v>2</v>
      </c>
      <c r="D11" s="2">
        <f>VLOOKUP(A11,'COSTOS MATERIA PRIMA'!A:D,4,FALSE)/VLOOKUP(A11,'COSTOS MATERIA PRIMA'!A:D,2,FALSE)*B11</f>
        <v>110</v>
      </c>
      <c r="G11" s="6"/>
      <c r="H11" s="2" t="s">
        <v>566</v>
      </c>
      <c r="I11" s="2" t="s">
        <v>567</v>
      </c>
      <c r="J11" s="2" t="s">
        <v>778</v>
      </c>
      <c r="K11" s="5">
        <v>18.5</v>
      </c>
    </row>
    <row r="12" spans="1:12" x14ac:dyDescent="0.2">
      <c r="A12" s="2" t="s">
        <v>94</v>
      </c>
      <c r="B12" s="2">
        <v>200</v>
      </c>
      <c r="C12" s="2" t="s">
        <v>9</v>
      </c>
      <c r="D12" s="2">
        <f>VLOOKUP(A12,'COSTOS MATERIA PRIMA'!A:D,4,FALSE)/VLOOKUP(A12,'COSTOS MATERIA PRIMA'!A:D,2,FALSE)*B12</f>
        <v>340</v>
      </c>
      <c r="H12" s="2">
        <v>54</v>
      </c>
      <c r="I12" s="2" t="s">
        <v>792</v>
      </c>
      <c r="J12" s="2" t="s">
        <v>793</v>
      </c>
      <c r="K12" s="5">
        <v>3.5</v>
      </c>
    </row>
    <row r="13" spans="1:12" x14ac:dyDescent="0.2">
      <c r="A13" s="2" t="s">
        <v>75</v>
      </c>
      <c r="B13" s="2">
        <v>350</v>
      </c>
      <c r="C13" s="2" t="s">
        <v>9</v>
      </c>
      <c r="D13" s="2">
        <f>VLOOKUP(A13,'COSTOS MATERIA PRIMA'!A:D,4,FALSE)/VLOOKUP(A13,'COSTOS MATERIA PRIMA'!A:D,2,FALSE)*B13</f>
        <v>950</v>
      </c>
      <c r="I13" s="5"/>
      <c r="K13" s="5"/>
    </row>
    <row r="14" spans="1:12" x14ac:dyDescent="0.2">
      <c r="A14" s="2" t="s">
        <v>25</v>
      </c>
      <c r="B14" s="2">
        <v>200</v>
      </c>
      <c r="C14" s="2" t="s">
        <v>9</v>
      </c>
      <c r="D14" s="2">
        <f>VLOOKUP(A14,'COSTOS MATERIA PRIMA'!A:D,4,FALSE)/VLOOKUP(A14,'COSTOS MATERIA PRIMA'!A:D,2,FALSE)*B14</f>
        <v>440.00000000000006</v>
      </c>
      <c r="I14" s="5"/>
      <c r="K14" s="5"/>
    </row>
    <row r="15" spans="1:12" x14ac:dyDescent="0.2">
      <c r="A15" s="2" t="s">
        <v>95</v>
      </c>
      <c r="B15" s="2">
        <v>4</v>
      </c>
      <c r="C15" s="2" t="s">
        <v>56</v>
      </c>
      <c r="D15" s="2">
        <f>VLOOKUP(A15,'COSTOS MATERIA PRIMA'!A:D,4,FALSE)/VLOOKUP(A15,'COSTOS MATERIA PRIMA'!A:D,2,FALSE)*B15</f>
        <v>600</v>
      </c>
      <c r="H15" s="6">
        <v>45201</v>
      </c>
      <c r="I15" s="5"/>
      <c r="K15" s="5"/>
    </row>
    <row r="16" spans="1:12" x14ac:dyDescent="0.2">
      <c r="A16" s="2" t="s">
        <v>16</v>
      </c>
      <c r="B16" s="2">
        <v>150</v>
      </c>
      <c r="C16" s="2" t="s">
        <v>9</v>
      </c>
      <c r="D16" s="2">
        <f>VLOOKUP(A16,'COSTOS MATERIA PRIMA'!A:D,4,FALSE)/VLOOKUP(A16,'COSTOS MATERIA PRIMA'!A:D,2,FALSE)*B16</f>
        <v>120</v>
      </c>
      <c r="I16" s="5"/>
      <c r="K16" s="5"/>
    </row>
    <row r="17" spans="1:11" x14ac:dyDescent="0.2">
      <c r="A17" s="2" t="s">
        <v>145</v>
      </c>
      <c r="B17" s="2">
        <v>1</v>
      </c>
      <c r="C17" s="2" t="s">
        <v>169</v>
      </c>
      <c r="D17" s="2">
        <f>VLOOKUP(A17,'COSTOS MATERIA PRIMA'!A:D,4,FALSE)/VLOOKUP(A17,'COSTOS MATERIA PRIMA'!A:D,2,FALSE)*B17</f>
        <v>163.19999999999999</v>
      </c>
      <c r="I17" s="5"/>
      <c r="K17" s="5"/>
    </row>
    <row r="18" spans="1:11" x14ac:dyDescent="0.2">
      <c r="A18" s="2" t="s">
        <v>346</v>
      </c>
      <c r="B18" s="2">
        <v>30</v>
      </c>
      <c r="C18" s="2" t="s">
        <v>157</v>
      </c>
      <c r="F18" s="2"/>
      <c r="I18" s="5"/>
      <c r="K18" s="5"/>
    </row>
    <row r="19" spans="1:11" x14ac:dyDescent="0.2">
      <c r="A19" s="2" t="s">
        <v>570</v>
      </c>
      <c r="B19" s="2" t="s">
        <v>794</v>
      </c>
      <c r="C19" s="2">
        <v>450</v>
      </c>
      <c r="F19" s="2" t="s">
        <v>253</v>
      </c>
      <c r="I19" s="5"/>
      <c r="K19" s="5"/>
    </row>
    <row r="20" spans="1:11" x14ac:dyDescent="0.2">
      <c r="A20" s="2" t="s">
        <v>571</v>
      </c>
      <c r="B20" s="2" t="s">
        <v>354</v>
      </c>
      <c r="C20" s="2">
        <v>715</v>
      </c>
      <c r="D20" s="2">
        <v>715</v>
      </c>
      <c r="I20" s="5"/>
      <c r="K20" s="5"/>
    </row>
    <row r="21" spans="1:11" x14ac:dyDescent="0.2">
      <c r="A21" s="2" t="s">
        <v>573</v>
      </c>
      <c r="B21" s="2" t="s">
        <v>351</v>
      </c>
      <c r="C21" s="2">
        <v>1500</v>
      </c>
      <c r="I21" s="5"/>
      <c r="K21" s="5"/>
    </row>
    <row r="22" spans="1:11" x14ac:dyDescent="0.2">
      <c r="A22" s="2" t="s">
        <v>574</v>
      </c>
      <c r="B22" s="2" t="s">
        <v>352</v>
      </c>
      <c r="C22" s="2">
        <v>2100</v>
      </c>
      <c r="I22" s="5"/>
      <c r="K22" s="5"/>
    </row>
    <row r="23" spans="1:11" x14ac:dyDescent="0.2">
      <c r="A23" s="2" t="s">
        <v>254</v>
      </c>
      <c r="B23" s="2" t="s">
        <v>795</v>
      </c>
      <c r="C23" s="2" t="s">
        <v>796</v>
      </c>
      <c r="I23" s="5"/>
      <c r="K23" s="5"/>
    </row>
    <row r="24" spans="1:11" x14ac:dyDescent="0.2">
      <c r="I24" s="5"/>
      <c r="K24" s="5"/>
    </row>
    <row r="25" spans="1:11" x14ac:dyDescent="0.2">
      <c r="I25" s="5"/>
      <c r="K25" s="5"/>
    </row>
    <row r="26" spans="1:11" x14ac:dyDescent="0.2">
      <c r="I26" s="5"/>
      <c r="K26" s="5"/>
    </row>
    <row r="27" spans="1:11" x14ac:dyDescent="0.2">
      <c r="I27" s="5"/>
      <c r="K27" s="5"/>
    </row>
    <row r="28" spans="1:11" x14ac:dyDescent="0.2">
      <c r="I28" s="5"/>
      <c r="K28" s="5"/>
    </row>
    <row r="29" spans="1:11" x14ac:dyDescent="0.2">
      <c r="I29" s="5"/>
      <c r="K29" s="5"/>
    </row>
    <row r="30" spans="1:11" x14ac:dyDescent="0.2">
      <c r="I30" s="5"/>
      <c r="K30" s="5"/>
    </row>
    <row r="31" spans="1:11" x14ac:dyDescent="0.2">
      <c r="I31" s="5"/>
      <c r="K31" s="5"/>
    </row>
    <row r="32" spans="1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  <row r="1001" spans="9:11" x14ac:dyDescent="0.2">
      <c r="I1001" s="5"/>
      <c r="K1001" s="5"/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>
    <tabColor rgb="FFFF9900"/>
    <outlinePr summaryBelow="0" summaryRight="0"/>
  </sheetPr>
  <dimension ref="A1:L1001"/>
  <sheetViews>
    <sheetView workbookViewId="0">
      <selection activeCell="A2" sqref="A2:B12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8</v>
      </c>
      <c r="B2" s="2">
        <v>70</v>
      </c>
      <c r="C2" s="2" t="s">
        <v>9</v>
      </c>
      <c r="D2" s="2">
        <f>VLOOKUP(A2,'COSTOS MATERIA PRIMA'!A:D,4,FALSE)/VLOOKUP(A2,'COSTOS MATERIA PRIMA'!A:D,2,FALSE)*B2</f>
        <v>325.5</v>
      </c>
      <c r="F2" s="2">
        <v>3</v>
      </c>
      <c r="G2" s="2">
        <f>SUM(D:D)</f>
        <v>3172.9876756870149</v>
      </c>
      <c r="H2" s="2">
        <f>G2/F2</f>
        <v>1057.6625585623383</v>
      </c>
      <c r="I2" s="5">
        <v>0.1</v>
      </c>
      <c r="J2" s="2">
        <f>H2*(1+I2)</f>
        <v>1163.4288144185723</v>
      </c>
      <c r="K2" s="5">
        <v>0.6</v>
      </c>
      <c r="L2" s="2">
        <f>J2*(K2+1)</f>
        <v>1861.4861030697157</v>
      </c>
    </row>
    <row r="3" spans="1:12" x14ac:dyDescent="0.2">
      <c r="A3" s="2" t="s">
        <v>137</v>
      </c>
      <c r="B3" s="2">
        <v>50</v>
      </c>
      <c r="C3" s="2" t="s">
        <v>9</v>
      </c>
      <c r="D3" s="2">
        <f>VLOOKUP(A3,'COSTOS MATERIA PRIMA'!A:D,4,FALSE)/VLOOKUP(A3,'COSTOS MATERIA PRIMA'!A:D,2,FALSE)*B3</f>
        <v>192.5</v>
      </c>
      <c r="I3" s="2" t="s">
        <v>779</v>
      </c>
      <c r="K3" s="5"/>
    </row>
    <row r="4" spans="1:12" x14ac:dyDescent="0.2">
      <c r="A4" s="2" t="s">
        <v>25</v>
      </c>
      <c r="B4" s="2">
        <v>35</v>
      </c>
      <c r="C4" s="2" t="s">
        <v>9</v>
      </c>
      <c r="D4" s="2">
        <f>VLOOKUP(A4,'COSTOS MATERIA PRIMA'!A:D,4,FALSE)/VLOOKUP(A4,'COSTOS MATERIA PRIMA'!A:D,2,FALSE)*B4</f>
        <v>77</v>
      </c>
      <c r="F4" s="2" t="s">
        <v>797</v>
      </c>
      <c r="I4" s="5"/>
      <c r="K4" s="5"/>
    </row>
    <row r="5" spans="1:12" x14ac:dyDescent="0.2">
      <c r="A5" s="2" t="s">
        <v>119</v>
      </c>
      <c r="B5" s="2">
        <v>3</v>
      </c>
      <c r="C5" s="2" t="s">
        <v>56</v>
      </c>
      <c r="D5" s="2">
        <f>VLOOKUP(A5,'COSTOS MATERIA PRIMA'!A:D,4,FALSE)/VLOOKUP(A5,'COSTOS MATERIA PRIMA'!A:D,2,FALSE)*B5</f>
        <v>255</v>
      </c>
      <c r="F5" s="2" t="s">
        <v>583</v>
      </c>
      <c r="I5" s="5"/>
      <c r="K5" s="5"/>
      <c r="L5" s="2">
        <v>1900</v>
      </c>
    </row>
    <row r="6" spans="1:12" x14ac:dyDescent="0.2">
      <c r="A6" s="2" t="s">
        <v>24</v>
      </c>
      <c r="B6" s="2">
        <v>35</v>
      </c>
      <c r="C6" s="2" t="s">
        <v>9</v>
      </c>
      <c r="D6" s="2">
        <f>VLOOKUP(A6,'COSTOS MATERIA PRIMA'!A:D,4,FALSE)/VLOOKUP(A6,'COSTOS MATERIA PRIMA'!A:D,2,FALSE)*B6</f>
        <v>29.75</v>
      </c>
      <c r="F6" s="2" t="s">
        <v>798</v>
      </c>
      <c r="I6" s="5"/>
    </row>
    <row r="7" spans="1:12" x14ac:dyDescent="0.2">
      <c r="A7" s="2" t="s">
        <v>114</v>
      </c>
      <c r="B7" s="2">
        <v>40</v>
      </c>
      <c r="C7" s="2" t="s">
        <v>9</v>
      </c>
      <c r="D7" s="2">
        <f>VLOOKUP(A7,'COSTOS MATERIA PRIMA'!A:D,4,FALSE)/VLOOKUP(A7,'COSTOS MATERIA PRIMA'!A:D,2,FALSE)*B7</f>
        <v>16</v>
      </c>
      <c r="G7" s="6">
        <v>45201</v>
      </c>
      <c r="I7" s="5"/>
      <c r="K7" s="5"/>
    </row>
    <row r="8" spans="1:12" x14ac:dyDescent="0.2">
      <c r="A8" s="2" t="s">
        <v>148</v>
      </c>
      <c r="B8" s="2">
        <v>120</v>
      </c>
      <c r="C8" s="2" t="s">
        <v>9</v>
      </c>
      <c r="D8" s="2">
        <f>VLOOKUP(A8,'COSTOS MATERIA PRIMA'!A:D,4,FALSE)/VLOOKUP(A8,'COSTOS MATERIA PRIMA'!A:D,2,FALSE)*B8</f>
        <v>396.47577092511011</v>
      </c>
    </row>
    <row r="9" spans="1:12" x14ac:dyDescent="0.2">
      <c r="A9" s="2" t="s">
        <v>53</v>
      </c>
      <c r="B9" s="2">
        <v>10</v>
      </c>
      <c r="C9" s="2" t="s">
        <v>9</v>
      </c>
      <c r="D9" s="2">
        <f>VLOOKUP(A9,'COSTOS MATERIA PRIMA'!A:D,4,FALSE)/VLOOKUP(A9,'COSTOS MATERIA PRIMA'!A:D,2,FALSE)*B9</f>
        <v>83.333333333333343</v>
      </c>
    </row>
    <row r="10" spans="1:12" x14ac:dyDescent="0.2">
      <c r="A10" s="2" t="s">
        <v>75</v>
      </c>
      <c r="B10" s="2">
        <v>100</v>
      </c>
      <c r="C10" s="2" t="s">
        <v>9</v>
      </c>
      <c r="D10" s="2">
        <f>VLOOKUP(A10,'COSTOS MATERIA PRIMA'!A:D,4,FALSE)/VLOOKUP(A10,'COSTOS MATERIA PRIMA'!A:D,2,FALSE)*B10</f>
        <v>271.42857142857144</v>
      </c>
      <c r="K10" s="5"/>
    </row>
    <row r="11" spans="1:12" x14ac:dyDescent="0.2">
      <c r="A11" s="2" t="s">
        <v>8</v>
      </c>
      <c r="B11" s="2">
        <v>100</v>
      </c>
      <c r="C11" s="2" t="s">
        <v>9</v>
      </c>
      <c r="D11" s="2">
        <f>VLOOKUP(A11,'COSTOS MATERIA PRIMA'!A:D,4,FALSE)/VLOOKUP(A11,'COSTOS MATERIA PRIMA'!A:D,2,FALSE)*B11</f>
        <v>465.00000000000006</v>
      </c>
      <c r="G11" s="6"/>
      <c r="K11" s="5"/>
    </row>
    <row r="12" spans="1:12" x14ac:dyDescent="0.2">
      <c r="A12" s="2" t="s">
        <v>107</v>
      </c>
      <c r="B12" s="2">
        <v>10</v>
      </c>
      <c r="C12" s="2" t="s">
        <v>9</v>
      </c>
      <c r="D12" s="2">
        <f>VLOOKUP(A12,'COSTOS MATERIA PRIMA'!A:D,4,FALSE)/VLOOKUP(A12,'COSTOS MATERIA PRIMA'!A:D,2,FALSE)*B12</f>
        <v>11</v>
      </c>
      <c r="K12" s="5"/>
    </row>
    <row r="13" spans="1:12" x14ac:dyDescent="0.2">
      <c r="A13" s="2" t="s">
        <v>783</v>
      </c>
      <c r="B13" s="2" t="s">
        <v>799</v>
      </c>
      <c r="C13" s="2">
        <v>1050</v>
      </c>
      <c r="D13" s="2">
        <v>1050</v>
      </c>
      <c r="F13" s="2" t="s">
        <v>800</v>
      </c>
      <c r="I13" s="5"/>
      <c r="K13" s="5"/>
    </row>
    <row r="14" spans="1:12" x14ac:dyDescent="0.2">
      <c r="I14" s="5"/>
      <c r="K14" s="5"/>
    </row>
    <row r="15" spans="1:12" x14ac:dyDescent="0.2">
      <c r="H15" s="6"/>
      <c r="I15" s="5"/>
      <c r="K15" s="5"/>
    </row>
    <row r="16" spans="1:12" x14ac:dyDescent="0.2">
      <c r="I16" s="5"/>
      <c r="K16" s="5"/>
    </row>
    <row r="17" spans="6:11" x14ac:dyDescent="0.2">
      <c r="I17" s="5"/>
      <c r="K17" s="5"/>
    </row>
    <row r="18" spans="6:11" x14ac:dyDescent="0.2">
      <c r="F18" s="2"/>
      <c r="I18" s="5"/>
      <c r="K18" s="5"/>
    </row>
    <row r="19" spans="6:11" x14ac:dyDescent="0.2">
      <c r="I19" s="5"/>
      <c r="K19" s="5"/>
    </row>
    <row r="20" spans="6:11" x14ac:dyDescent="0.2">
      <c r="I20" s="5"/>
      <c r="K20" s="5"/>
    </row>
    <row r="21" spans="6:11" x14ac:dyDescent="0.2">
      <c r="I21" s="5"/>
      <c r="K21" s="5"/>
    </row>
    <row r="22" spans="6:11" x14ac:dyDescent="0.2">
      <c r="I22" s="5"/>
      <c r="K22" s="5"/>
    </row>
    <row r="23" spans="6:11" x14ac:dyDescent="0.2">
      <c r="I23" s="5"/>
      <c r="K23" s="5"/>
    </row>
    <row r="24" spans="6:11" x14ac:dyDescent="0.2">
      <c r="I24" s="5"/>
      <c r="K24" s="5"/>
    </row>
    <row r="25" spans="6:11" x14ac:dyDescent="0.2">
      <c r="I25" s="5"/>
      <c r="K25" s="5"/>
    </row>
    <row r="26" spans="6:11" x14ac:dyDescent="0.2">
      <c r="I26" s="5"/>
      <c r="K26" s="5"/>
    </row>
    <row r="27" spans="6:11" x14ac:dyDescent="0.2">
      <c r="I27" s="5"/>
      <c r="K27" s="5"/>
    </row>
    <row r="28" spans="6:11" x14ac:dyDescent="0.2">
      <c r="I28" s="5"/>
      <c r="K28" s="5"/>
    </row>
    <row r="29" spans="6:11" x14ac:dyDescent="0.2">
      <c r="I29" s="5"/>
      <c r="K29" s="5"/>
    </row>
    <row r="30" spans="6:11" x14ac:dyDescent="0.2">
      <c r="I30" s="5"/>
      <c r="K30" s="5"/>
    </row>
    <row r="31" spans="6:11" x14ac:dyDescent="0.2">
      <c r="I31" s="5"/>
      <c r="K31" s="5"/>
    </row>
    <row r="32" spans="6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  <row r="1001" spans="9:11" x14ac:dyDescent="0.2">
      <c r="I1001" s="5"/>
      <c r="K1001" s="5"/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>
    <outlinePr summaryBelow="0" summaryRight="0"/>
  </sheetPr>
  <dimension ref="A1:L1000"/>
  <sheetViews>
    <sheetView workbookViewId="0">
      <selection activeCell="A2" sqref="A2:B11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114</v>
      </c>
      <c r="B2" s="2">
        <v>60</v>
      </c>
      <c r="C2" s="2" t="s">
        <v>9</v>
      </c>
      <c r="D2" s="2">
        <f>VLOOKUP(A2,'COSTOS MATERIA PRIMA'!A:D,4,FALSE)/VLOOKUP(A2,'COSTOS MATERIA PRIMA'!A:D,2,FALSE)*B2</f>
        <v>24</v>
      </c>
      <c r="F2" s="2">
        <v>1</v>
      </c>
      <c r="G2" s="2">
        <f>SUM(D:D)</f>
        <v>5069.8285714285721</v>
      </c>
      <c r="H2" s="2">
        <f>G2/F2</f>
        <v>5069.8285714285721</v>
      </c>
      <c r="I2" s="5">
        <v>0.1</v>
      </c>
      <c r="J2" s="2">
        <f>H2*(1+I2)</f>
        <v>5576.81142857143</v>
      </c>
      <c r="K2" s="5">
        <v>0.7</v>
      </c>
      <c r="L2" s="2">
        <f>J2*(K2+1)</f>
        <v>9480.579428571431</v>
      </c>
    </row>
    <row r="3" spans="1:12" x14ac:dyDescent="0.2">
      <c r="A3" s="2" t="s">
        <v>119</v>
      </c>
      <c r="B3" s="2">
        <v>2</v>
      </c>
      <c r="C3" s="2" t="s">
        <v>9</v>
      </c>
      <c r="D3" s="2">
        <f>VLOOKUP(A3,'COSTOS MATERIA PRIMA'!A:D,4,FALSE)/VLOOKUP(A3,'COSTOS MATERIA PRIMA'!A:D,2,FALSE)*B3</f>
        <v>170</v>
      </c>
      <c r="I3" s="2" t="s">
        <v>779</v>
      </c>
      <c r="K3" s="5"/>
    </row>
    <row r="4" spans="1:12" x14ac:dyDescent="0.2">
      <c r="A4" s="2" t="s">
        <v>24</v>
      </c>
      <c r="B4" s="2">
        <v>60</v>
      </c>
      <c r="C4" s="2" t="s">
        <v>9</v>
      </c>
      <c r="D4" s="2">
        <f>VLOOKUP(A4,'COSTOS MATERIA PRIMA'!A:D,4,FALSE)/VLOOKUP(A4,'COSTOS MATERIA PRIMA'!A:D,2,FALSE)*B4</f>
        <v>51</v>
      </c>
      <c r="I4" s="5"/>
      <c r="K4" s="5"/>
    </row>
    <row r="5" spans="1:12" x14ac:dyDescent="0.2">
      <c r="A5" s="2" t="s">
        <v>98</v>
      </c>
      <c r="B5" s="2">
        <v>20</v>
      </c>
      <c r="C5" s="2" t="s">
        <v>9</v>
      </c>
      <c r="D5" s="2">
        <f>VLOOKUP(A5,'COSTOS MATERIA PRIMA'!A:D,4,FALSE)/VLOOKUP(A5,'COSTOS MATERIA PRIMA'!A:D,2,FALSE)*B5</f>
        <v>26.400000000000002</v>
      </c>
      <c r="I5" s="5"/>
      <c r="K5" s="5"/>
    </row>
    <row r="6" spans="1:12" x14ac:dyDescent="0.2">
      <c r="A6" s="2" t="s">
        <v>16</v>
      </c>
      <c r="B6" s="2">
        <v>75</v>
      </c>
      <c r="C6" s="2" t="s">
        <v>9</v>
      </c>
      <c r="D6" s="2">
        <f>VLOOKUP(A6,'COSTOS MATERIA PRIMA'!A:D,4,FALSE)/VLOOKUP(A6,'COSTOS MATERIA PRIMA'!A:D,2,FALSE)*B6</f>
        <v>60</v>
      </c>
      <c r="I6" s="2">
        <v>8000</v>
      </c>
      <c r="J6" s="2">
        <v>9500</v>
      </c>
      <c r="K6" s="2">
        <v>10500</v>
      </c>
    </row>
    <row r="7" spans="1:12" x14ac:dyDescent="0.2">
      <c r="A7" s="2" t="s">
        <v>176</v>
      </c>
      <c r="B7" s="2">
        <v>0.3</v>
      </c>
      <c r="C7" s="2" t="s">
        <v>9</v>
      </c>
      <c r="D7" s="2">
        <f>VLOOKUP(A7,'COSTOS MATERIA PRIMA'!A:D,4,FALSE)/VLOOKUP(A7,'COSTOS MATERIA PRIMA'!A:D,2,FALSE)*B7</f>
        <v>27</v>
      </c>
      <c r="G7" s="10">
        <v>45201</v>
      </c>
      <c r="I7" s="9">
        <v>0.1</v>
      </c>
    </row>
    <row r="8" spans="1:12" x14ac:dyDescent="0.2">
      <c r="A8" s="2" t="s">
        <v>94</v>
      </c>
      <c r="B8" s="2">
        <v>100</v>
      </c>
      <c r="C8" s="2" t="s">
        <v>9</v>
      </c>
      <c r="D8" s="2">
        <f>VLOOKUP(A8,'COSTOS MATERIA PRIMA'!A:D,4,FALSE)/VLOOKUP(A8,'COSTOS MATERIA PRIMA'!A:D,2,FALSE)*B8</f>
        <v>170</v>
      </c>
    </row>
    <row r="9" spans="1:12" x14ac:dyDescent="0.2">
      <c r="A9" s="2" t="s">
        <v>18</v>
      </c>
      <c r="B9" s="2">
        <v>300</v>
      </c>
      <c r="C9" s="2" t="s">
        <v>9</v>
      </c>
      <c r="D9" s="2">
        <f>VLOOKUP(A9,'COSTOS MATERIA PRIMA'!A:D,4,FALSE)/VLOOKUP(A9,'COSTOS MATERIA PRIMA'!A:D,2,FALSE)*B9</f>
        <v>930</v>
      </c>
      <c r="I9" s="2">
        <v>5400</v>
      </c>
      <c r="J9" s="2">
        <v>6400</v>
      </c>
      <c r="K9" s="2">
        <v>7000</v>
      </c>
    </row>
    <row r="10" spans="1:12" x14ac:dyDescent="0.2">
      <c r="A10" s="2" t="s">
        <v>75</v>
      </c>
      <c r="B10" s="2">
        <v>100</v>
      </c>
      <c r="C10" s="2" t="s">
        <v>9</v>
      </c>
      <c r="D10" s="2">
        <f>VLOOKUP(A10,'COSTOS MATERIA PRIMA'!A:D,4,FALSE)/VLOOKUP(A10,'COSTOS MATERIA PRIMA'!A:D,2,FALSE)*B10</f>
        <v>271.42857142857144</v>
      </c>
      <c r="I10" s="5"/>
      <c r="K10" s="5"/>
    </row>
    <row r="11" spans="1:12" x14ac:dyDescent="0.2">
      <c r="A11" s="2" t="s">
        <v>39</v>
      </c>
      <c r="B11" s="2">
        <v>1</v>
      </c>
      <c r="C11" s="2" t="s">
        <v>2</v>
      </c>
      <c r="D11" s="2">
        <v>100</v>
      </c>
      <c r="H11" s="2" t="s">
        <v>801</v>
      </c>
      <c r="I11" s="2" t="s">
        <v>802</v>
      </c>
    </row>
    <row r="12" spans="1:12" x14ac:dyDescent="0.2">
      <c r="A12" s="2" t="s">
        <v>254</v>
      </c>
      <c r="D12" s="2">
        <v>400</v>
      </c>
      <c r="F12" s="2" t="s">
        <v>248</v>
      </c>
      <c r="G12" s="8"/>
    </row>
    <row r="13" spans="1:12" x14ac:dyDescent="0.2">
      <c r="A13" s="2" t="s">
        <v>803</v>
      </c>
      <c r="D13" s="2">
        <v>1900</v>
      </c>
      <c r="F13" s="2" t="s">
        <v>248</v>
      </c>
      <c r="I13" s="5"/>
      <c r="K13" s="5"/>
    </row>
    <row r="14" spans="1:12" x14ac:dyDescent="0.2">
      <c r="A14" s="2" t="s">
        <v>29</v>
      </c>
      <c r="B14" s="2">
        <v>400</v>
      </c>
      <c r="C14" s="2" t="s">
        <v>9</v>
      </c>
      <c r="D14" s="2">
        <f>VLOOKUP(A14,'COSTOS MATERIA PRIMA'!A:D,4,FALSE)/VLOOKUP(A14,'COSTOS MATERIA PRIMA'!A:D,2,FALSE)*B14</f>
        <v>940</v>
      </c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>
    <outlinePr summaryBelow="0" summaryRight="0"/>
  </sheetPr>
  <dimension ref="A1:L1002"/>
  <sheetViews>
    <sheetView workbookViewId="0">
      <selection activeCell="A2" sqref="A2:B17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119</v>
      </c>
      <c r="B2" s="2">
        <v>12</v>
      </c>
      <c r="C2" s="2" t="s">
        <v>56</v>
      </c>
      <c r="D2" s="2">
        <f>VLOOKUP(A2,'COSTOS MATERIA PRIMA'!A:D,4,FALSE)/VLOOKUP(A2,'COSTOS MATERIA PRIMA'!A:D,2,FALSE)*B2</f>
        <v>1020</v>
      </c>
      <c r="F2" s="2">
        <v>1</v>
      </c>
      <c r="G2" s="2">
        <f>SUM(D:D)</f>
        <v>8828.2285714285717</v>
      </c>
      <c r="H2" s="2">
        <f>G2/F2</f>
        <v>8828.2285714285717</v>
      </c>
      <c r="I2" s="5">
        <v>0.1</v>
      </c>
      <c r="J2" s="2">
        <f>H2*(1+I2)</f>
        <v>9711.0514285714289</v>
      </c>
      <c r="K2" s="5">
        <v>0.7</v>
      </c>
      <c r="L2" s="2">
        <f>J2*(K2+1)</f>
        <v>16508.787428571428</v>
      </c>
    </row>
    <row r="3" spans="1:12" x14ac:dyDescent="0.2">
      <c r="A3" s="2" t="s">
        <v>24</v>
      </c>
      <c r="B3" s="2">
        <v>120</v>
      </c>
      <c r="C3" s="2" t="s">
        <v>9</v>
      </c>
      <c r="D3" s="2">
        <f>VLOOKUP(A3,'COSTOS MATERIA PRIMA'!A:D,4,FALSE)/VLOOKUP(A3,'COSTOS MATERIA PRIMA'!A:D,2,FALSE)*B3</f>
        <v>102</v>
      </c>
      <c r="I3" s="2" t="s">
        <v>779</v>
      </c>
      <c r="K3" s="5"/>
    </row>
    <row r="4" spans="1:12" x14ac:dyDescent="0.2">
      <c r="A4" s="2" t="s">
        <v>192</v>
      </c>
      <c r="B4" s="2">
        <v>10</v>
      </c>
      <c r="C4" s="2" t="s">
        <v>9</v>
      </c>
      <c r="D4" s="2">
        <f>VLOOKUP(A4,'COSTOS MATERIA PRIMA'!A:D,4,FALSE)/VLOOKUP(A4,'COSTOS MATERIA PRIMA'!A:D,2,FALSE)*B4</f>
        <v>5</v>
      </c>
      <c r="F4" s="2" t="s">
        <v>804</v>
      </c>
      <c r="I4" s="5"/>
      <c r="K4" s="2">
        <v>17000</v>
      </c>
      <c r="L4" s="2" t="s">
        <v>805</v>
      </c>
    </row>
    <row r="5" spans="1:12" x14ac:dyDescent="0.2">
      <c r="A5" s="2" t="s">
        <v>4</v>
      </c>
      <c r="B5" s="2">
        <v>150</v>
      </c>
      <c r="C5" s="2" t="s">
        <v>9</v>
      </c>
      <c r="D5" s="2">
        <f>VLOOKUP(A5,'COSTOS MATERIA PRIMA'!A:D,4,FALSE)/VLOOKUP(A5,'COSTOS MATERIA PRIMA'!A:D,2,FALSE)*B5</f>
        <v>100</v>
      </c>
      <c r="I5" s="5"/>
      <c r="K5" s="2">
        <v>21000</v>
      </c>
      <c r="L5" s="2" t="s">
        <v>806</v>
      </c>
    </row>
    <row r="6" spans="1:12" x14ac:dyDescent="0.2">
      <c r="A6" s="2" t="s">
        <v>122</v>
      </c>
      <c r="B6" s="2">
        <v>210</v>
      </c>
      <c r="C6" s="2" t="s">
        <v>9</v>
      </c>
      <c r="D6" s="2">
        <f>VLOOKUP(A6,'COSTOS MATERIA PRIMA'!A:D,4,FALSE)/VLOOKUP(A6,'COSTOS MATERIA PRIMA'!A:D,2,FALSE)*B6</f>
        <v>73.5</v>
      </c>
      <c r="I6" s="5"/>
      <c r="K6" s="5"/>
    </row>
    <row r="7" spans="1:12" x14ac:dyDescent="0.2">
      <c r="A7" s="2" t="s">
        <v>98</v>
      </c>
      <c r="B7" s="2">
        <v>15</v>
      </c>
      <c r="C7" s="2" t="s">
        <v>9</v>
      </c>
      <c r="D7" s="2">
        <f>VLOOKUP(A7,'COSTOS MATERIA PRIMA'!A:D,4,FALSE)/VLOOKUP(A7,'COSTOS MATERIA PRIMA'!A:D,2,FALSE)*B7</f>
        <v>19.8</v>
      </c>
      <c r="G7" s="10">
        <v>45201</v>
      </c>
      <c r="K7" s="5"/>
    </row>
    <row r="8" spans="1:12" x14ac:dyDescent="0.2">
      <c r="A8" s="2" t="s">
        <v>114</v>
      </c>
      <c r="B8" s="2">
        <v>300</v>
      </c>
      <c r="C8" s="2" t="s">
        <v>9</v>
      </c>
      <c r="D8" s="2">
        <f>VLOOKUP(A8,'COSTOS MATERIA PRIMA'!A:D,4,FALSE)/VLOOKUP(A8,'COSTOS MATERIA PRIMA'!A:D,2,FALSE)*B8</f>
        <v>120</v>
      </c>
      <c r="H8" s="2" t="s">
        <v>807</v>
      </c>
      <c r="I8" s="2" t="s">
        <v>528</v>
      </c>
      <c r="J8" s="2" t="s">
        <v>808</v>
      </c>
      <c r="K8" s="5"/>
    </row>
    <row r="9" spans="1:12" x14ac:dyDescent="0.2">
      <c r="A9" s="2" t="s">
        <v>206</v>
      </c>
      <c r="B9" s="2">
        <v>15</v>
      </c>
      <c r="C9" s="2" t="s">
        <v>9</v>
      </c>
      <c r="D9" s="2">
        <f>VLOOKUP(A9,'COSTOS MATERIA PRIMA'!A:D,4,FALSE)/VLOOKUP(A9,'COSTOS MATERIA PRIMA'!A:D,2,FALSE)*B9</f>
        <v>9</v>
      </c>
      <c r="H9" s="2" t="s">
        <v>809</v>
      </c>
      <c r="I9" s="2" t="s">
        <v>810</v>
      </c>
      <c r="J9" s="2" t="s">
        <v>809</v>
      </c>
      <c r="K9" s="5"/>
    </row>
    <row r="10" spans="1:12" x14ac:dyDescent="0.2">
      <c r="A10" s="2" t="s">
        <v>24</v>
      </c>
      <c r="B10" s="2">
        <v>150</v>
      </c>
      <c r="C10" s="2" t="s">
        <v>9</v>
      </c>
      <c r="D10" s="2">
        <f>VLOOKUP(A10,'COSTOS MATERIA PRIMA'!A:D,4,FALSE)/VLOOKUP(A10,'COSTOS MATERIA PRIMA'!A:D,2,FALSE)*B10</f>
        <v>127.5</v>
      </c>
      <c r="I10" s="5"/>
      <c r="K10" s="5"/>
    </row>
    <row r="11" spans="1:12" x14ac:dyDescent="0.2">
      <c r="A11" s="2" t="s">
        <v>89</v>
      </c>
      <c r="B11" s="2">
        <v>1</v>
      </c>
      <c r="C11" s="2" t="s">
        <v>2</v>
      </c>
      <c r="D11" s="2">
        <f>VLOOKUP(A11,'COSTOS MATERIA PRIMA'!A:D,4,FALSE)/VLOOKUP(A11,'COSTOS MATERIA PRIMA'!A:D,2,FALSE)*B11</f>
        <v>520</v>
      </c>
      <c r="I11" s="2"/>
      <c r="J11" s="2"/>
      <c r="K11" s="2"/>
      <c r="L11" s="2"/>
    </row>
    <row r="12" spans="1:12" x14ac:dyDescent="0.2">
      <c r="A12" s="2" t="s">
        <v>94</v>
      </c>
      <c r="B12" s="2">
        <v>1000</v>
      </c>
      <c r="C12" s="2" t="s">
        <v>9</v>
      </c>
      <c r="D12" s="2">
        <f>VLOOKUP(A12,'COSTOS MATERIA PRIMA'!A:D,4,FALSE)/VLOOKUP(A12,'COSTOS MATERIA PRIMA'!A:D,2,FALSE)*B12</f>
        <v>1700</v>
      </c>
      <c r="F12" s="2" t="s">
        <v>811</v>
      </c>
    </row>
    <row r="13" spans="1:12" x14ac:dyDescent="0.2">
      <c r="A13" s="2" t="s">
        <v>75</v>
      </c>
      <c r="B13" s="2">
        <v>100</v>
      </c>
      <c r="C13" s="2" t="s">
        <v>812</v>
      </c>
      <c r="D13" s="2">
        <f>VLOOKUP(A13,'COSTOS MATERIA PRIMA'!A:D,4,FALSE)/VLOOKUP(A13,'COSTOS MATERIA PRIMA'!A:D,2,FALSE)*B13</f>
        <v>271.42857142857144</v>
      </c>
      <c r="G13" s="8"/>
    </row>
    <row r="14" spans="1:12" x14ac:dyDescent="0.2">
      <c r="A14" s="2" t="s">
        <v>18</v>
      </c>
      <c r="B14" s="2">
        <v>300</v>
      </c>
      <c r="C14" s="2" t="s">
        <v>812</v>
      </c>
      <c r="D14" s="2">
        <f>VLOOKUP(A14,'COSTOS MATERIA PRIMA'!A:D,4,FALSE)/VLOOKUP(A14,'COSTOS MATERIA PRIMA'!A:D,2,FALSE)*B14</f>
        <v>930</v>
      </c>
      <c r="G14" s="8"/>
    </row>
    <row r="15" spans="1:12" x14ac:dyDescent="0.2">
      <c r="A15" s="2" t="s">
        <v>119</v>
      </c>
      <c r="B15" s="2">
        <v>4</v>
      </c>
      <c r="C15" s="2" t="s">
        <v>813</v>
      </c>
      <c r="D15" s="2">
        <f>VLOOKUP(A15,'COSTOS MATERIA PRIMA'!A:D,4,FALSE)/VLOOKUP(A15,'COSTOS MATERIA PRIMA'!A:D,2,FALSE)*B15</f>
        <v>340</v>
      </c>
      <c r="I15" s="5"/>
      <c r="K15" s="5"/>
    </row>
    <row r="16" spans="1:12" x14ac:dyDescent="0.2">
      <c r="A16" s="2" t="s">
        <v>24</v>
      </c>
      <c r="B16" s="2">
        <v>240</v>
      </c>
      <c r="C16" s="2" t="s">
        <v>813</v>
      </c>
      <c r="D16" s="2">
        <f>VLOOKUP(A16,'COSTOS MATERIA PRIMA'!A:D,4,FALSE)/VLOOKUP(A16,'COSTOS MATERIA PRIMA'!A:D,2,FALSE)*B16</f>
        <v>204</v>
      </c>
      <c r="I16" s="5"/>
      <c r="K16" s="5"/>
    </row>
    <row r="17" spans="1:11" x14ac:dyDescent="0.2">
      <c r="A17" s="2" t="s">
        <v>137</v>
      </c>
      <c r="B17" s="2">
        <v>360</v>
      </c>
      <c r="C17" s="2" t="s">
        <v>813</v>
      </c>
      <c r="D17" s="2">
        <f>VLOOKUP(A17,'COSTOS MATERIA PRIMA'!A:D,4,FALSE)/VLOOKUP(A17,'COSTOS MATERIA PRIMA'!A:D,2,FALSE)*B17</f>
        <v>1386</v>
      </c>
      <c r="I17" s="5"/>
      <c r="K17" s="5"/>
    </row>
    <row r="18" spans="1:11" x14ac:dyDescent="0.2">
      <c r="A18" s="2" t="s">
        <v>409</v>
      </c>
      <c r="C18" s="2" t="s">
        <v>771</v>
      </c>
      <c r="D18" s="2">
        <v>1000</v>
      </c>
      <c r="F18" s="2" t="s">
        <v>814</v>
      </c>
      <c r="G18" s="2" t="s">
        <v>253</v>
      </c>
      <c r="I18" s="5"/>
      <c r="K18" s="5"/>
    </row>
    <row r="19" spans="1:11" x14ac:dyDescent="0.2">
      <c r="A19" s="2" t="s">
        <v>254</v>
      </c>
      <c r="B19" s="2" t="s">
        <v>815</v>
      </c>
      <c r="D19" s="2">
        <v>900</v>
      </c>
      <c r="F19" s="2" t="s">
        <v>253</v>
      </c>
      <c r="I19" s="5"/>
      <c r="K19" s="5"/>
    </row>
    <row r="20" spans="1:11" x14ac:dyDescent="0.2">
      <c r="I20" s="5"/>
      <c r="K20" s="5"/>
    </row>
    <row r="21" spans="1:11" x14ac:dyDescent="0.2">
      <c r="I21" s="5"/>
      <c r="K21" s="5"/>
    </row>
    <row r="22" spans="1:11" x14ac:dyDescent="0.2">
      <c r="I22" s="5"/>
      <c r="K22" s="5"/>
    </row>
    <row r="23" spans="1:11" x14ac:dyDescent="0.2">
      <c r="I23" s="5"/>
      <c r="K23" s="5"/>
    </row>
    <row r="24" spans="1:11" x14ac:dyDescent="0.2">
      <c r="I24" s="5"/>
      <c r="K24" s="5"/>
    </row>
    <row r="25" spans="1:11" x14ac:dyDescent="0.2">
      <c r="I25" s="5"/>
      <c r="K25" s="5"/>
    </row>
    <row r="26" spans="1:11" x14ac:dyDescent="0.2">
      <c r="I26" s="5"/>
      <c r="K26" s="5"/>
    </row>
    <row r="27" spans="1:11" x14ac:dyDescent="0.2">
      <c r="I27" s="5"/>
      <c r="K27" s="5"/>
    </row>
    <row r="28" spans="1:11" x14ac:dyDescent="0.2">
      <c r="I28" s="5"/>
      <c r="K28" s="5"/>
    </row>
    <row r="29" spans="1:11" x14ac:dyDescent="0.2">
      <c r="I29" s="5"/>
      <c r="K29" s="5"/>
    </row>
    <row r="30" spans="1:11" x14ac:dyDescent="0.2">
      <c r="I30" s="5"/>
      <c r="K30" s="5"/>
    </row>
    <row r="31" spans="1:11" x14ac:dyDescent="0.2">
      <c r="I31" s="5"/>
      <c r="K31" s="5"/>
    </row>
    <row r="32" spans="1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  <row r="1001" spans="9:11" x14ac:dyDescent="0.2">
      <c r="I1001" s="5"/>
      <c r="K1001" s="5"/>
    </row>
    <row r="1002" spans="9:11" x14ac:dyDescent="0.2">
      <c r="I1002" s="5"/>
      <c r="K1002" s="5"/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>
    <outlinePr summaryBelow="0" summaryRight="0"/>
  </sheetPr>
  <dimension ref="A1:L1000"/>
  <sheetViews>
    <sheetView workbookViewId="0">
      <selection activeCell="A2" sqref="A2:B11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114</v>
      </c>
      <c r="B2" s="2">
        <v>90</v>
      </c>
      <c r="C2" s="2" t="s">
        <v>9</v>
      </c>
      <c r="D2" s="2">
        <f>VLOOKUP(A2,'COSTOS MATERIA PRIMA'!A:D,4,FALSE)/VLOOKUP(A2,'COSTOS MATERIA PRIMA'!A:D,2,FALSE)*B2</f>
        <v>36</v>
      </c>
      <c r="F2" s="2">
        <v>1</v>
      </c>
      <c r="G2" s="2">
        <f>SUM(D:D)</f>
        <v>7114.2428571428572</v>
      </c>
      <c r="H2" s="2">
        <f>G2/F2</f>
        <v>7114.2428571428572</v>
      </c>
      <c r="I2" s="5">
        <v>0.1</v>
      </c>
      <c r="J2" s="2">
        <f>H2*(1+I2)</f>
        <v>7825.6671428571435</v>
      </c>
      <c r="K2" s="5">
        <v>0.9</v>
      </c>
      <c r="L2" s="2">
        <f>J2*(K2+1)</f>
        <v>14868.767571428572</v>
      </c>
    </row>
    <row r="3" spans="1:12" x14ac:dyDescent="0.2">
      <c r="A3" s="2" t="s">
        <v>119</v>
      </c>
      <c r="B3" s="2">
        <v>3</v>
      </c>
      <c r="C3" s="2" t="s">
        <v>9</v>
      </c>
      <c r="D3" s="2">
        <f>VLOOKUP(A3,'COSTOS MATERIA PRIMA'!A:D,4,FALSE)/VLOOKUP(A3,'COSTOS MATERIA PRIMA'!A:D,2,FALSE)*B3</f>
        <v>255</v>
      </c>
      <c r="I3" s="2" t="s">
        <v>779</v>
      </c>
      <c r="K3" s="5"/>
    </row>
    <row r="4" spans="1:12" x14ac:dyDescent="0.2">
      <c r="A4" s="2" t="s">
        <v>24</v>
      </c>
      <c r="B4" s="2">
        <v>90</v>
      </c>
      <c r="C4" s="2" t="s">
        <v>9</v>
      </c>
      <c r="D4" s="2">
        <f>VLOOKUP(A4,'COSTOS MATERIA PRIMA'!A:D,4,FALSE)/VLOOKUP(A4,'COSTOS MATERIA PRIMA'!A:D,2,FALSE)*B4</f>
        <v>76.5</v>
      </c>
      <c r="I4" s="5"/>
      <c r="K4" s="5"/>
    </row>
    <row r="5" spans="1:12" x14ac:dyDescent="0.2">
      <c r="A5" s="2" t="s">
        <v>98</v>
      </c>
      <c r="B5" s="2">
        <v>30</v>
      </c>
      <c r="C5" s="2" t="s">
        <v>9</v>
      </c>
      <c r="D5" s="2">
        <f>VLOOKUP(A5,'COSTOS MATERIA PRIMA'!A:D,4,FALSE)/VLOOKUP(A5,'COSTOS MATERIA PRIMA'!A:D,2,FALSE)*B5</f>
        <v>39.6</v>
      </c>
      <c r="G5" s="2" t="s">
        <v>816</v>
      </c>
      <c r="H5" s="2" t="s">
        <v>817</v>
      </c>
      <c r="I5" s="2" t="s">
        <v>818</v>
      </c>
      <c r="J5" s="2">
        <v>14000</v>
      </c>
      <c r="K5" s="2">
        <v>15000</v>
      </c>
      <c r="L5" s="2">
        <v>17500</v>
      </c>
    </row>
    <row r="6" spans="1:12" x14ac:dyDescent="0.2">
      <c r="A6" s="2" t="s">
        <v>16</v>
      </c>
      <c r="B6" s="2">
        <v>100</v>
      </c>
      <c r="C6" s="2" t="s">
        <v>9</v>
      </c>
      <c r="D6" s="2">
        <f>VLOOKUP(A6,'COSTOS MATERIA PRIMA'!A:D,4,FALSE)/VLOOKUP(A6,'COSTOS MATERIA PRIMA'!A:D,2,FALSE)*B6</f>
        <v>80</v>
      </c>
      <c r="G6" s="2">
        <v>21000</v>
      </c>
      <c r="H6" s="2">
        <v>22500</v>
      </c>
      <c r="I6" s="2">
        <v>26000</v>
      </c>
      <c r="J6" s="9">
        <v>0.1</v>
      </c>
    </row>
    <row r="7" spans="1:12" x14ac:dyDescent="0.2">
      <c r="A7" s="2" t="s">
        <v>176</v>
      </c>
      <c r="B7" s="2">
        <v>1</v>
      </c>
      <c r="C7" s="2" t="s">
        <v>9</v>
      </c>
      <c r="D7" s="2">
        <f>VLOOKUP(A7,'COSTOS MATERIA PRIMA'!A:D,4,FALSE)/VLOOKUP(A7,'COSTOS MATERIA PRIMA'!A:D,2,FALSE)*B7</f>
        <v>90</v>
      </c>
    </row>
    <row r="8" spans="1:12" x14ac:dyDescent="0.2">
      <c r="A8" s="2" t="s">
        <v>94</v>
      </c>
      <c r="B8" s="2">
        <v>200</v>
      </c>
      <c r="C8" s="2" t="s">
        <v>9</v>
      </c>
      <c r="D8" s="2">
        <f>VLOOKUP(A8,'COSTOS MATERIA PRIMA'!A:D,4,FALSE)/VLOOKUP(A8,'COSTOS MATERIA PRIMA'!A:D,2,FALSE)*B8</f>
        <v>340</v>
      </c>
      <c r="I8" s="5"/>
      <c r="K8" s="5"/>
    </row>
    <row r="9" spans="1:12" x14ac:dyDescent="0.2">
      <c r="A9" s="2" t="s">
        <v>18</v>
      </c>
      <c r="B9" s="2">
        <v>450</v>
      </c>
      <c r="C9" s="2" t="s">
        <v>9</v>
      </c>
      <c r="D9" s="2">
        <f>VLOOKUP(A9,'COSTOS MATERIA PRIMA'!A:D,4,FALSE)/VLOOKUP(A9,'COSTOS MATERIA PRIMA'!A:D,2,FALSE)*B9</f>
        <v>1395</v>
      </c>
    </row>
    <row r="10" spans="1:12" x14ac:dyDescent="0.2">
      <c r="A10" s="2" t="s">
        <v>75</v>
      </c>
      <c r="B10" s="2">
        <v>150</v>
      </c>
      <c r="C10" s="2" t="s">
        <v>9</v>
      </c>
      <c r="D10" s="2">
        <f>VLOOKUP(A10,'COSTOS MATERIA PRIMA'!A:D,4,FALSE)/VLOOKUP(A10,'COSTOS MATERIA PRIMA'!A:D,2,FALSE)*B10</f>
        <v>407.14285714285717</v>
      </c>
      <c r="K10" s="2"/>
    </row>
    <row r="11" spans="1:12" x14ac:dyDescent="0.2">
      <c r="A11" s="2" t="s">
        <v>86</v>
      </c>
      <c r="B11" s="2">
        <v>1</v>
      </c>
      <c r="C11" s="2" t="s">
        <v>2</v>
      </c>
      <c r="D11" s="2">
        <f>VLOOKUP(A11,'COSTOS MATERIA PRIMA'!A:D,4,FALSE)/VLOOKUP(A11,'COSTOS MATERIA PRIMA'!A:D,2,FALSE)*B11</f>
        <v>320</v>
      </c>
      <c r="I11" s="5"/>
      <c r="K11" s="5"/>
    </row>
    <row r="12" spans="1:12" x14ac:dyDescent="0.2">
      <c r="A12" s="2" t="s">
        <v>254</v>
      </c>
      <c r="D12" s="2">
        <v>500</v>
      </c>
      <c r="F12" s="2" t="s">
        <v>248</v>
      </c>
      <c r="G12" s="10">
        <v>45201</v>
      </c>
      <c r="I12" s="5"/>
      <c r="K12" s="5"/>
    </row>
    <row r="13" spans="1:12" x14ac:dyDescent="0.2">
      <c r="A13" s="2" t="s">
        <v>803</v>
      </c>
      <c r="D13" s="2">
        <v>2400</v>
      </c>
      <c r="F13" s="2" t="s">
        <v>248</v>
      </c>
      <c r="I13" s="5"/>
      <c r="K13" s="5"/>
    </row>
    <row r="14" spans="1:12" x14ac:dyDescent="0.2">
      <c r="A14" s="2" t="s">
        <v>29</v>
      </c>
      <c r="B14" s="2">
        <v>500</v>
      </c>
      <c r="C14" s="2" t="s">
        <v>9</v>
      </c>
      <c r="D14" s="2">
        <f>VLOOKUP(A14,'COSTOS MATERIA PRIMA'!A:D,4,FALSE)/VLOOKUP(A14,'COSTOS MATERIA PRIMA'!A:D,2,FALSE)*B14</f>
        <v>1175</v>
      </c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>
    <outlinePr summaryBelow="0" summaryRight="0"/>
  </sheetPr>
  <dimension ref="A1:L1001"/>
  <sheetViews>
    <sheetView workbookViewId="0">
      <selection activeCell="A2" sqref="A2:B12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114</v>
      </c>
      <c r="B2" s="2">
        <v>335</v>
      </c>
      <c r="C2" s="2" t="s">
        <v>9</v>
      </c>
      <c r="D2" s="2">
        <f>VLOOKUP(A2,'COSTOS MATERIA PRIMA'!A:D,4,FALSE)/VLOOKUP(A2,'COSTOS MATERIA PRIMA'!A:D,2,FALSE)*B2</f>
        <v>134</v>
      </c>
      <c r="F2" s="2">
        <v>1</v>
      </c>
      <c r="G2" s="2">
        <f>SUM(D:D)</f>
        <v>15449.05</v>
      </c>
      <c r="H2" s="2">
        <f>G2/F2</f>
        <v>15449.05</v>
      </c>
      <c r="I2" s="5">
        <v>0.1</v>
      </c>
      <c r="J2" s="2">
        <f>H2*(1+I2)</f>
        <v>16993.955000000002</v>
      </c>
      <c r="K2" s="5">
        <v>0.7</v>
      </c>
      <c r="L2" s="2">
        <f>J2*(K2+1)</f>
        <v>28889.723500000004</v>
      </c>
    </row>
    <row r="3" spans="1:12" x14ac:dyDescent="0.2">
      <c r="A3" s="2" t="s">
        <v>119</v>
      </c>
      <c r="B3" s="2">
        <v>5</v>
      </c>
      <c r="C3" s="2" t="s">
        <v>9</v>
      </c>
      <c r="D3" s="2">
        <f>VLOOKUP(A3,'COSTOS MATERIA PRIMA'!A:D,4,FALSE)/VLOOKUP(A3,'COSTOS MATERIA PRIMA'!A:D,2,FALSE)*B3</f>
        <v>425</v>
      </c>
      <c r="I3" s="2" t="s">
        <v>779</v>
      </c>
      <c r="K3" s="5"/>
    </row>
    <row r="4" spans="1:12" x14ac:dyDescent="0.2">
      <c r="A4" s="2" t="s">
        <v>24</v>
      </c>
      <c r="B4" s="2">
        <v>335</v>
      </c>
      <c r="C4" s="2" t="s">
        <v>9</v>
      </c>
      <c r="D4" s="2">
        <f>VLOOKUP(A4,'COSTOS MATERIA PRIMA'!A:D,4,FALSE)/VLOOKUP(A4,'COSTOS MATERIA PRIMA'!A:D,2,FALSE)*B4</f>
        <v>284.75</v>
      </c>
      <c r="I4" s="5"/>
      <c r="K4" s="5"/>
    </row>
    <row r="5" spans="1:12" x14ac:dyDescent="0.2">
      <c r="A5" s="2" t="s">
        <v>98</v>
      </c>
      <c r="B5" s="2">
        <v>40</v>
      </c>
      <c r="C5" s="2" t="s">
        <v>9</v>
      </c>
      <c r="D5" s="2">
        <f>VLOOKUP(A5,'COSTOS MATERIA PRIMA'!A:D,4,FALSE)/VLOOKUP(A5,'COSTOS MATERIA PRIMA'!A:D,2,FALSE)*B5</f>
        <v>52.800000000000004</v>
      </c>
      <c r="I5" s="2">
        <v>26000</v>
      </c>
      <c r="J5" s="2">
        <v>29000</v>
      </c>
      <c r="K5" s="2">
        <v>32000</v>
      </c>
    </row>
    <row r="6" spans="1:12" x14ac:dyDescent="0.2">
      <c r="A6" s="2" t="s">
        <v>16</v>
      </c>
      <c r="B6" s="2">
        <v>200</v>
      </c>
      <c r="C6" s="2" t="s">
        <v>9</v>
      </c>
      <c r="D6" s="2">
        <f>VLOOKUP(A6,'COSTOS MATERIA PRIMA'!A:D,4,FALSE)/VLOOKUP(A6,'COSTOS MATERIA PRIMA'!A:D,2,FALSE)*B6</f>
        <v>160</v>
      </c>
      <c r="I6" s="5"/>
      <c r="J6" s="9">
        <v>0.1</v>
      </c>
    </row>
    <row r="7" spans="1:12" x14ac:dyDescent="0.2">
      <c r="A7" s="2" t="s">
        <v>122</v>
      </c>
      <c r="B7" s="2">
        <v>150</v>
      </c>
      <c r="C7" s="2" t="s">
        <v>9</v>
      </c>
      <c r="D7" s="2">
        <f>VLOOKUP(A7,'COSTOS MATERIA PRIMA'!A:D,4,FALSE)/VLOOKUP(A7,'COSTOS MATERIA PRIMA'!A:D,2,FALSE)*B7</f>
        <v>52.5</v>
      </c>
      <c r="H7" s="2" t="s">
        <v>819</v>
      </c>
      <c r="I7" s="2">
        <v>39000</v>
      </c>
      <c r="J7" s="2">
        <v>43000</v>
      </c>
      <c r="K7" s="2">
        <v>47000</v>
      </c>
    </row>
    <row r="8" spans="1:12" x14ac:dyDescent="0.2">
      <c r="A8" s="2" t="s">
        <v>176</v>
      </c>
      <c r="B8" s="2">
        <v>1</v>
      </c>
      <c r="C8" s="2" t="s">
        <v>9</v>
      </c>
      <c r="D8" s="2">
        <f>VLOOKUP(A8,'COSTOS MATERIA PRIMA'!A:D,4,FALSE)/VLOOKUP(A8,'COSTOS MATERIA PRIMA'!A:D,2,FALSE)*B8</f>
        <v>90</v>
      </c>
      <c r="I8" s="5"/>
      <c r="J8" s="9">
        <v>0.5</v>
      </c>
      <c r="K8" s="5"/>
    </row>
    <row r="9" spans="1:12" x14ac:dyDescent="0.2">
      <c r="A9" s="2" t="s">
        <v>94</v>
      </c>
      <c r="B9" s="2">
        <v>1000</v>
      </c>
      <c r="C9" s="2" t="s">
        <v>9</v>
      </c>
      <c r="D9" s="2">
        <f>VLOOKUP(A9,'COSTOS MATERIA PRIMA'!A:D,4,FALSE)/VLOOKUP(A9,'COSTOS MATERIA PRIMA'!A:D,2,FALSE)*B9</f>
        <v>1700</v>
      </c>
    </row>
    <row r="10" spans="1:12" x14ac:dyDescent="0.2">
      <c r="A10" s="2" t="s">
        <v>18</v>
      </c>
      <c r="B10" s="2">
        <v>1100</v>
      </c>
      <c r="C10" s="2" t="s">
        <v>9</v>
      </c>
      <c r="D10" s="2">
        <f>VLOOKUP(A10,'COSTOS MATERIA PRIMA'!A:D,4,FALSE)/VLOOKUP(A10,'COSTOS MATERIA PRIMA'!A:D,2,FALSE)*B10</f>
        <v>3410</v>
      </c>
      <c r="K10" s="5"/>
    </row>
    <row r="11" spans="1:12" x14ac:dyDescent="0.2">
      <c r="A11" s="2" t="s">
        <v>75</v>
      </c>
      <c r="B11" s="2">
        <v>350</v>
      </c>
      <c r="C11" s="2" t="s">
        <v>9</v>
      </c>
      <c r="D11" s="2">
        <f>VLOOKUP(A11,'COSTOS MATERIA PRIMA'!A:D,4,FALSE)/VLOOKUP(A11,'COSTOS MATERIA PRIMA'!A:D,2,FALSE)*B11</f>
        <v>950</v>
      </c>
      <c r="I11" s="5"/>
      <c r="K11" s="5"/>
    </row>
    <row r="12" spans="1:12" x14ac:dyDescent="0.2">
      <c r="A12" s="2" t="s">
        <v>89</v>
      </c>
      <c r="B12" s="2">
        <v>1</v>
      </c>
      <c r="C12" s="2" t="s">
        <v>2</v>
      </c>
      <c r="D12" s="2">
        <f>VLOOKUP(A12,'COSTOS MATERIA PRIMA'!A:D,4,FALSE)/VLOOKUP(A12,'COSTOS MATERIA PRIMA'!A:D,2,FALSE)*B12</f>
        <v>520</v>
      </c>
      <c r="I12" s="5"/>
      <c r="K12" s="5"/>
    </row>
    <row r="13" spans="1:12" x14ac:dyDescent="0.2">
      <c r="A13" s="2" t="s">
        <v>254</v>
      </c>
      <c r="D13" s="2">
        <v>600</v>
      </c>
      <c r="F13" s="2" t="s">
        <v>248</v>
      </c>
      <c r="G13" s="6">
        <v>45201</v>
      </c>
      <c r="I13" s="5"/>
      <c r="K13" s="5"/>
    </row>
    <row r="14" spans="1:12" x14ac:dyDescent="0.2">
      <c r="A14" s="2" t="s">
        <v>820</v>
      </c>
      <c r="D14" s="2">
        <v>4250</v>
      </c>
      <c r="F14" s="2" t="s">
        <v>248</v>
      </c>
      <c r="I14" s="5"/>
      <c r="K14" s="5"/>
    </row>
    <row r="15" spans="1:12" x14ac:dyDescent="0.2">
      <c r="A15" s="2" t="s">
        <v>29</v>
      </c>
      <c r="B15" s="2">
        <v>1200</v>
      </c>
      <c r="C15" s="2" t="s">
        <v>9</v>
      </c>
      <c r="D15" s="2">
        <f>VLOOKUP(A15,'COSTOS MATERIA PRIMA'!A:D,4,FALSE)/VLOOKUP(A15,'COSTOS MATERIA PRIMA'!A:D,2,FALSE)*B15</f>
        <v>2820</v>
      </c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  <row r="1001" spans="9:11" x14ac:dyDescent="0.2">
      <c r="I1001" s="5"/>
      <c r="K1001" s="5"/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>
    <outlinePr summaryBelow="0" summaryRight="0"/>
  </sheetPr>
  <dimension ref="A1:L1001"/>
  <sheetViews>
    <sheetView workbookViewId="0">
      <selection activeCell="A2" sqref="A2:B12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114</v>
      </c>
      <c r="B2" s="2">
        <v>270</v>
      </c>
      <c r="C2" s="2" t="s">
        <v>9</v>
      </c>
      <c r="D2" s="2">
        <f>VLOOKUP(A2,'COSTOS MATERIA PRIMA'!A:D,4,FALSE)/VLOOKUP(A2,'COSTOS MATERIA PRIMA'!A:D,2,FALSE)*B2</f>
        <v>108</v>
      </c>
      <c r="F2" s="2">
        <v>1</v>
      </c>
      <c r="G2" s="2">
        <f>SUM(D:D)</f>
        <v>11241.957142857143</v>
      </c>
      <c r="H2" s="2">
        <f>G2/F2</f>
        <v>11241.957142857143</v>
      </c>
      <c r="I2" s="5">
        <v>0.1</v>
      </c>
      <c r="J2" s="2">
        <f>H2*(1+I2)</f>
        <v>12366.152857142859</v>
      </c>
      <c r="K2" s="5">
        <v>0.7</v>
      </c>
      <c r="L2" s="2">
        <f>J2*(K2+1)</f>
        <v>21022.459857142858</v>
      </c>
    </row>
    <row r="3" spans="1:12" x14ac:dyDescent="0.2">
      <c r="A3" s="2" t="s">
        <v>119</v>
      </c>
      <c r="B3" s="2">
        <v>4</v>
      </c>
      <c r="C3" s="2" t="s">
        <v>9</v>
      </c>
      <c r="D3" s="2">
        <f>VLOOKUP(A3,'COSTOS MATERIA PRIMA'!A:D,4,FALSE)/VLOOKUP(A3,'COSTOS MATERIA PRIMA'!A:D,2,FALSE)*B3</f>
        <v>340</v>
      </c>
      <c r="I3" s="2" t="s">
        <v>779</v>
      </c>
      <c r="K3" s="5"/>
    </row>
    <row r="4" spans="1:12" x14ac:dyDescent="0.2">
      <c r="A4" s="2" t="s">
        <v>24</v>
      </c>
      <c r="B4" s="2">
        <v>270</v>
      </c>
      <c r="C4" s="2" t="s">
        <v>9</v>
      </c>
      <c r="D4" s="2">
        <f>VLOOKUP(A4,'COSTOS MATERIA PRIMA'!A:D,4,FALSE)/VLOOKUP(A4,'COSTOS MATERIA PRIMA'!A:D,2,FALSE)*B4</f>
        <v>229.5</v>
      </c>
      <c r="I4" s="5"/>
      <c r="K4" s="5"/>
    </row>
    <row r="5" spans="1:12" x14ac:dyDescent="0.2">
      <c r="A5" s="2" t="s">
        <v>98</v>
      </c>
      <c r="B5" s="2">
        <v>30</v>
      </c>
      <c r="C5" s="2" t="s">
        <v>9</v>
      </c>
      <c r="D5" s="2">
        <f>VLOOKUP(A5,'COSTOS MATERIA PRIMA'!A:D,4,FALSE)/VLOOKUP(A5,'COSTOS MATERIA PRIMA'!A:D,2,FALSE)*B5</f>
        <v>39.6</v>
      </c>
      <c r="I5" s="2">
        <v>18000</v>
      </c>
      <c r="J5" s="2">
        <v>21000</v>
      </c>
      <c r="K5" s="2">
        <v>23000</v>
      </c>
    </row>
    <row r="6" spans="1:12" x14ac:dyDescent="0.2">
      <c r="A6" s="2" t="s">
        <v>16</v>
      </c>
      <c r="B6" s="2">
        <v>150</v>
      </c>
      <c r="C6" s="2" t="s">
        <v>9</v>
      </c>
      <c r="D6" s="2">
        <f>VLOOKUP(A6,'COSTOS MATERIA PRIMA'!A:D,4,FALSE)/VLOOKUP(A6,'COSTOS MATERIA PRIMA'!A:D,2,FALSE)*B6</f>
        <v>120</v>
      </c>
      <c r="I6" s="5"/>
      <c r="J6" s="9">
        <v>0.1</v>
      </c>
    </row>
    <row r="7" spans="1:12" x14ac:dyDescent="0.2">
      <c r="A7" s="2" t="s">
        <v>122</v>
      </c>
      <c r="B7" s="2">
        <v>120</v>
      </c>
      <c r="C7" s="2" t="s">
        <v>9</v>
      </c>
      <c r="D7" s="2">
        <f>VLOOKUP(A7,'COSTOS MATERIA PRIMA'!A:D,4,FALSE)/VLOOKUP(A7,'COSTOS MATERIA PRIMA'!A:D,2,FALSE)*B7</f>
        <v>42</v>
      </c>
      <c r="H7" s="2" t="s">
        <v>819</v>
      </c>
      <c r="I7" s="2">
        <v>27000</v>
      </c>
      <c r="J7" s="2">
        <v>31000</v>
      </c>
      <c r="K7" s="2">
        <v>35000</v>
      </c>
    </row>
    <row r="8" spans="1:12" x14ac:dyDescent="0.2">
      <c r="A8" s="2" t="s">
        <v>176</v>
      </c>
      <c r="B8" s="2">
        <v>1</v>
      </c>
      <c r="C8" s="2" t="s">
        <v>9</v>
      </c>
      <c r="D8" s="2">
        <f>VLOOKUP(A8,'COSTOS MATERIA PRIMA'!A:D,4,FALSE)/VLOOKUP(A8,'COSTOS MATERIA PRIMA'!A:D,2,FALSE)*B8</f>
        <v>90</v>
      </c>
      <c r="I8" s="5"/>
      <c r="J8" s="9">
        <v>0.5</v>
      </c>
      <c r="K8" s="5"/>
    </row>
    <row r="9" spans="1:12" x14ac:dyDescent="0.2">
      <c r="A9" s="2" t="s">
        <v>94</v>
      </c>
      <c r="B9" s="2">
        <v>600</v>
      </c>
      <c r="C9" s="2" t="s">
        <v>9</v>
      </c>
      <c r="D9" s="2">
        <f>VLOOKUP(A9,'COSTOS MATERIA PRIMA'!A:D,4,FALSE)/VLOOKUP(A9,'COSTOS MATERIA PRIMA'!A:D,2,FALSE)*B9</f>
        <v>1020</v>
      </c>
    </row>
    <row r="10" spans="1:12" x14ac:dyDescent="0.2">
      <c r="A10" s="2" t="s">
        <v>18</v>
      </c>
      <c r="B10" s="2">
        <v>600</v>
      </c>
      <c r="C10" s="2" t="s">
        <v>9</v>
      </c>
      <c r="D10" s="2">
        <f>VLOOKUP(A10,'COSTOS MATERIA PRIMA'!A:D,4,FALSE)/VLOOKUP(A10,'COSTOS MATERIA PRIMA'!A:D,2,FALSE)*B10</f>
        <v>1860</v>
      </c>
      <c r="K10" s="5"/>
    </row>
    <row r="11" spans="1:12" x14ac:dyDescent="0.2">
      <c r="A11" s="2" t="s">
        <v>75</v>
      </c>
      <c r="B11" s="2">
        <v>200</v>
      </c>
      <c r="C11" s="2" t="s">
        <v>9</v>
      </c>
      <c r="D11" s="2">
        <f>VLOOKUP(A11,'COSTOS MATERIA PRIMA'!A:D,4,FALSE)/VLOOKUP(A11,'COSTOS MATERIA PRIMA'!A:D,2,FALSE)*B11</f>
        <v>542.85714285714289</v>
      </c>
      <c r="I11" s="5"/>
      <c r="K11" s="5"/>
    </row>
    <row r="12" spans="1:12" x14ac:dyDescent="0.2">
      <c r="A12" s="2" t="s">
        <v>88</v>
      </c>
      <c r="B12" s="2">
        <v>1</v>
      </c>
      <c r="C12" s="2" t="s">
        <v>2</v>
      </c>
      <c r="D12" s="2">
        <f>VLOOKUP(A12,'COSTOS MATERIA PRIMA'!A:D,4,FALSE)/VLOOKUP(A12,'COSTOS MATERIA PRIMA'!A:D,2,FALSE)*B12</f>
        <v>450</v>
      </c>
      <c r="I12" s="5"/>
      <c r="K12" s="5"/>
    </row>
    <row r="13" spans="1:12" x14ac:dyDescent="0.2">
      <c r="A13" s="2" t="s">
        <v>254</v>
      </c>
      <c r="D13" s="2">
        <v>500</v>
      </c>
      <c r="F13" s="2" t="s">
        <v>248</v>
      </c>
      <c r="G13" s="6">
        <v>45201</v>
      </c>
      <c r="I13" s="5"/>
      <c r="K13" s="5"/>
    </row>
    <row r="14" spans="1:12" x14ac:dyDescent="0.2">
      <c r="A14" s="2" t="s">
        <v>820</v>
      </c>
      <c r="D14" s="2">
        <v>3550</v>
      </c>
      <c r="F14" s="2" t="s">
        <v>248</v>
      </c>
      <c r="I14" s="5"/>
      <c r="K14" s="5"/>
    </row>
    <row r="15" spans="1:12" x14ac:dyDescent="0.2">
      <c r="A15" s="2" t="s">
        <v>29</v>
      </c>
      <c r="B15" s="2">
        <v>1000</v>
      </c>
      <c r="C15" s="2" t="s">
        <v>9</v>
      </c>
      <c r="D15" s="2">
        <f>VLOOKUP(A15,'COSTOS MATERIA PRIMA'!A:D,4,FALSE)/VLOOKUP(A15,'COSTOS MATERIA PRIMA'!A:D,2,FALSE)*B15</f>
        <v>2350</v>
      </c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  <row r="1001" spans="9:11" x14ac:dyDescent="0.2">
      <c r="I1001" s="5"/>
      <c r="K1001" s="5"/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>
    <outlinePr summaryBelow="0" summaryRight="0"/>
  </sheetPr>
  <dimension ref="A1:L1001"/>
  <sheetViews>
    <sheetView workbookViewId="0">
      <selection activeCell="B9" sqref="A2:B9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18</v>
      </c>
      <c r="B2" s="2">
        <v>60</v>
      </c>
      <c r="C2" s="2" t="s">
        <v>9</v>
      </c>
      <c r="D2" s="2">
        <f>VLOOKUP(A2,'COSTOS MATERIA PRIMA'!A:D,4,FALSE)/VLOOKUP(A2,'COSTOS MATERIA PRIMA'!A:D,2,FALSE)*B2</f>
        <v>186</v>
      </c>
      <c r="E2" s="2" t="s">
        <v>821</v>
      </c>
      <c r="F2" s="2">
        <v>1</v>
      </c>
      <c r="G2" s="2">
        <f>SUM(D:D)</f>
        <v>2184.75</v>
      </c>
      <c r="H2" s="2">
        <f>G2/F2</f>
        <v>2184.75</v>
      </c>
      <c r="I2" s="5">
        <v>0.1</v>
      </c>
      <c r="J2" s="2">
        <f>H2*(1+I2)</f>
        <v>2403.2250000000004</v>
      </c>
      <c r="K2" s="5">
        <v>0.6</v>
      </c>
      <c r="L2" s="2">
        <f>J2*(K2+1)</f>
        <v>3845.1600000000008</v>
      </c>
    </row>
    <row r="3" spans="1:12" x14ac:dyDescent="0.2">
      <c r="A3" s="2" t="s">
        <v>94</v>
      </c>
      <c r="B3" s="2">
        <v>200</v>
      </c>
      <c r="C3" s="2" t="s">
        <v>9</v>
      </c>
      <c r="D3" s="2">
        <f>VLOOKUP(A3,'COSTOS MATERIA PRIMA'!A:D,4,FALSE)/VLOOKUP(A3,'COSTOS MATERIA PRIMA'!A:D,2,FALSE)*B3</f>
        <v>340</v>
      </c>
      <c r="E3" s="2" t="s">
        <v>822</v>
      </c>
      <c r="I3" s="2" t="s">
        <v>779</v>
      </c>
      <c r="K3" s="5"/>
    </row>
    <row r="4" spans="1:12" x14ac:dyDescent="0.2">
      <c r="A4" s="2" t="s">
        <v>58</v>
      </c>
      <c r="B4" s="2">
        <v>200</v>
      </c>
      <c r="C4" s="2" t="s">
        <v>9</v>
      </c>
      <c r="D4" s="2">
        <f>VLOOKUP(A4,'COSTOS MATERIA PRIMA'!A:D,4,FALSE)/VLOOKUP(A4,'COSTOS MATERIA PRIMA'!A:D,2,FALSE)*B4</f>
        <v>833.33333333333337</v>
      </c>
      <c r="E4" s="2" t="s">
        <v>822</v>
      </c>
      <c r="I4" s="5"/>
      <c r="K4" s="5"/>
    </row>
    <row r="5" spans="1:12" x14ac:dyDescent="0.2">
      <c r="A5" s="2" t="s">
        <v>68</v>
      </c>
      <c r="B5" s="2">
        <v>100</v>
      </c>
      <c r="C5" s="2" t="s">
        <v>9</v>
      </c>
      <c r="D5" s="2">
        <f>VLOOKUP(A5,'COSTOS MATERIA PRIMA'!A:D,4,FALSE)/VLOOKUP(A5,'COSTOS MATERIA PRIMA'!A:D,2,FALSE)*B5</f>
        <v>266.66666666666663</v>
      </c>
      <c r="E5" s="2" t="s">
        <v>823</v>
      </c>
      <c r="I5" s="5"/>
    </row>
    <row r="6" spans="1:12" x14ac:dyDescent="0.2">
      <c r="A6" s="2" t="s">
        <v>18</v>
      </c>
      <c r="B6" s="2">
        <v>60</v>
      </c>
      <c r="C6" s="2" t="s">
        <v>409</v>
      </c>
      <c r="D6" s="2">
        <f>VLOOKUP(A6,'COSTOS MATERIA PRIMA'!A:D,4,FALSE)/VLOOKUP(A6,'COSTOS MATERIA PRIMA'!A:D,2,FALSE)*B6</f>
        <v>186</v>
      </c>
      <c r="E6" s="2" t="s">
        <v>821</v>
      </c>
      <c r="I6" s="2" t="s">
        <v>824</v>
      </c>
      <c r="J6" s="2">
        <v>1700</v>
      </c>
    </row>
    <row r="7" spans="1:12" x14ac:dyDescent="0.2">
      <c r="A7" s="2" t="s">
        <v>254</v>
      </c>
      <c r="B7" s="2">
        <v>1</v>
      </c>
      <c r="C7" s="2" t="s">
        <v>2</v>
      </c>
      <c r="D7" s="2">
        <v>250</v>
      </c>
      <c r="F7" s="2" t="s">
        <v>253</v>
      </c>
      <c r="G7" s="3">
        <v>44986</v>
      </c>
      <c r="J7" s="2">
        <v>2100</v>
      </c>
    </row>
    <row r="8" spans="1:12" x14ac:dyDescent="0.2">
      <c r="A8" s="2" t="s">
        <v>54</v>
      </c>
      <c r="B8" s="2">
        <v>6</v>
      </c>
      <c r="C8" s="2" t="s">
        <v>9</v>
      </c>
      <c r="D8" s="2">
        <f>VLOOKUP(A8,'COSTOS MATERIA PRIMA'!A:D,4,FALSE)/VLOOKUP(A8,'COSTOS MATERIA PRIMA'!A:D,2,FALSE)*B8</f>
        <v>90</v>
      </c>
      <c r="E8" s="7">
        <v>45080</v>
      </c>
      <c r="I8" s="5"/>
      <c r="K8" s="5"/>
    </row>
    <row r="9" spans="1:12" x14ac:dyDescent="0.2">
      <c r="A9" s="2" t="s">
        <v>122</v>
      </c>
      <c r="B9" s="2">
        <v>25</v>
      </c>
      <c r="C9" s="2" t="s">
        <v>9</v>
      </c>
      <c r="D9" s="2">
        <f>VLOOKUP(A9,'COSTOS MATERIA PRIMA'!A:D,4,FALSE)/VLOOKUP(A9,'COSTOS MATERIA PRIMA'!A:D,2,FALSE)*B9</f>
        <v>8.75</v>
      </c>
      <c r="E9" s="2" t="s">
        <v>825</v>
      </c>
    </row>
    <row r="10" spans="1:12" x14ac:dyDescent="0.2">
      <c r="A10" s="2" t="s">
        <v>826</v>
      </c>
      <c r="B10" s="2">
        <v>1</v>
      </c>
      <c r="C10" s="2" t="s">
        <v>2</v>
      </c>
      <c r="D10" s="2">
        <v>24</v>
      </c>
      <c r="F10" s="2" t="s">
        <v>253</v>
      </c>
      <c r="K10" s="5"/>
    </row>
    <row r="11" spans="1:12" x14ac:dyDescent="0.2">
      <c r="I11" s="5"/>
      <c r="K11" s="5"/>
    </row>
    <row r="12" spans="1:12" x14ac:dyDescent="0.2">
      <c r="I12" s="5"/>
      <c r="K12" s="5"/>
    </row>
    <row r="13" spans="1:12" x14ac:dyDescent="0.2">
      <c r="G13" s="8"/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  <row r="1001" spans="9:11" x14ac:dyDescent="0.2">
      <c r="I1001" s="5"/>
      <c r="K1001" s="5"/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>
    <outlinePr summaryBelow="0" summaryRight="0"/>
  </sheetPr>
  <dimension ref="A1:L1000"/>
  <sheetViews>
    <sheetView workbookViewId="0">
      <selection activeCell="D3" sqref="D3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18</v>
      </c>
      <c r="B2" s="2">
        <v>60</v>
      </c>
      <c r="C2" s="2" t="s">
        <v>9</v>
      </c>
      <c r="D2" s="2">
        <f>VLOOKUP(A2,'COSTOS MATERIA PRIMA'!A:D,4,FALSE)/VLOOKUP(A2,'COSTOS MATERIA PRIMA'!A:D,2,FALSE)*B2</f>
        <v>186</v>
      </c>
      <c r="E2" s="2" t="s">
        <v>821</v>
      </c>
      <c r="F2" s="2">
        <v>1</v>
      </c>
      <c r="G2" s="2">
        <f>SUM(D:D)</f>
        <v>1276</v>
      </c>
      <c r="H2" s="2">
        <f>G2/F2</f>
        <v>1276</v>
      </c>
      <c r="I2" s="5">
        <v>0.1</v>
      </c>
      <c r="J2" s="2">
        <f>H2*(1+I2)</f>
        <v>1403.6000000000001</v>
      </c>
      <c r="K2" s="5">
        <v>0.6</v>
      </c>
      <c r="L2" s="2">
        <f>J2*(K2+1)</f>
        <v>2245.7600000000002</v>
      </c>
    </row>
    <row r="3" spans="1:12" x14ac:dyDescent="0.2">
      <c r="A3" s="2" t="s">
        <v>287</v>
      </c>
      <c r="B3" s="2">
        <v>120</v>
      </c>
      <c r="C3" s="2" t="s">
        <v>485</v>
      </c>
      <c r="D3" s="2">
        <v>270</v>
      </c>
      <c r="E3" s="2" t="s">
        <v>827</v>
      </c>
      <c r="F3" s="2" t="s">
        <v>253</v>
      </c>
      <c r="I3" s="2" t="s">
        <v>779</v>
      </c>
      <c r="K3" s="5"/>
    </row>
    <row r="4" spans="1:12" x14ac:dyDescent="0.2">
      <c r="A4" s="2" t="s">
        <v>102</v>
      </c>
      <c r="B4" s="2">
        <v>100</v>
      </c>
      <c r="C4" s="2" t="s">
        <v>9</v>
      </c>
      <c r="D4" s="2">
        <f>VLOOKUP(A4,'COSTOS MATERIA PRIMA'!A:D,4,FALSE)/VLOOKUP(A4,'COSTOS MATERIA PRIMA'!A:D,2,FALSE)*B4</f>
        <v>360</v>
      </c>
      <c r="E4" s="2" t="s">
        <v>828</v>
      </c>
      <c r="I4" s="5"/>
      <c r="K4" s="5"/>
    </row>
    <row r="5" spans="1:12" x14ac:dyDescent="0.2">
      <c r="A5" s="2" t="s">
        <v>18</v>
      </c>
      <c r="B5" s="2">
        <v>60</v>
      </c>
      <c r="C5" s="2" t="s">
        <v>409</v>
      </c>
      <c r="D5" s="2">
        <f>VLOOKUP(A5,'COSTOS MATERIA PRIMA'!A:D,4,FALSE)/VLOOKUP(A5,'COSTOS MATERIA PRIMA'!A:D,2,FALSE)*B5</f>
        <v>186</v>
      </c>
      <c r="E5" s="2" t="s">
        <v>821</v>
      </c>
      <c r="F5" s="2" t="s">
        <v>253</v>
      </c>
      <c r="I5" s="2" t="s">
        <v>824</v>
      </c>
      <c r="J5" s="2">
        <v>1400</v>
      </c>
    </row>
    <row r="6" spans="1:12" x14ac:dyDescent="0.2">
      <c r="A6" s="2" t="s">
        <v>254</v>
      </c>
      <c r="B6" s="2">
        <v>1</v>
      </c>
      <c r="C6" s="2" t="s">
        <v>2</v>
      </c>
      <c r="D6" s="2">
        <v>250</v>
      </c>
      <c r="F6" s="2" t="s">
        <v>253</v>
      </c>
      <c r="G6" s="3">
        <v>44986</v>
      </c>
      <c r="J6" s="2">
        <v>1750</v>
      </c>
    </row>
    <row r="7" spans="1:12" x14ac:dyDescent="0.2">
      <c r="E7" s="7"/>
      <c r="I7" s="5"/>
      <c r="K7" s="5"/>
    </row>
    <row r="9" spans="1:12" x14ac:dyDescent="0.2">
      <c r="A9" s="2" t="s">
        <v>826</v>
      </c>
      <c r="B9" s="2">
        <v>1</v>
      </c>
      <c r="C9" s="2" t="s">
        <v>2</v>
      </c>
      <c r="D9" s="2">
        <v>24</v>
      </c>
      <c r="F9" s="2" t="s">
        <v>253</v>
      </c>
      <c r="G9" s="2" t="s">
        <v>829</v>
      </c>
      <c r="H9" s="2" t="s">
        <v>830</v>
      </c>
      <c r="K9" s="5"/>
    </row>
    <row r="10" spans="1:12" x14ac:dyDescent="0.2">
      <c r="H10" s="2" t="s">
        <v>831</v>
      </c>
      <c r="I10" s="5"/>
      <c r="K10" s="5"/>
    </row>
    <row r="11" spans="1:12" x14ac:dyDescent="0.2">
      <c r="I11" s="5"/>
      <c r="K11" s="5"/>
    </row>
    <row r="12" spans="1:12" x14ac:dyDescent="0.2">
      <c r="G12" s="8"/>
      <c r="I12" s="5"/>
      <c r="K12" s="5"/>
    </row>
    <row r="13" spans="1:12" x14ac:dyDescent="0.2"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>
    <outlinePr summaryBelow="0" summaryRight="0"/>
  </sheetPr>
  <dimension ref="A1:L1001"/>
  <sheetViews>
    <sheetView workbookViewId="0">
      <selection activeCell="D7" sqref="D7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18</v>
      </c>
      <c r="B2" s="2">
        <v>60</v>
      </c>
      <c r="C2" s="2" t="s">
        <v>9</v>
      </c>
      <c r="D2" s="2">
        <f>VLOOKUP(A2,'COSTOS MATERIA PRIMA'!A:D,4,FALSE)/VLOOKUP(A2,'COSTOS MATERIA PRIMA'!A:D,2,FALSE)*B2</f>
        <v>186</v>
      </c>
      <c r="E2" s="2" t="s">
        <v>821</v>
      </c>
      <c r="F2" s="2">
        <v>1</v>
      </c>
      <c r="G2" s="2">
        <f>SUM(D:D)</f>
        <v>1199.4592261904763</v>
      </c>
      <c r="H2" s="2">
        <f>G2/F2</f>
        <v>1199.4592261904763</v>
      </c>
      <c r="I2" s="5">
        <v>0.1</v>
      </c>
      <c r="J2" s="2">
        <f>H2*(1+I2)</f>
        <v>1319.405148809524</v>
      </c>
      <c r="K2" s="5">
        <v>0.6</v>
      </c>
      <c r="L2" s="2">
        <f>J2*(K2+1)</f>
        <v>2111.0482380952385</v>
      </c>
    </row>
    <row r="3" spans="1:12" x14ac:dyDescent="0.2">
      <c r="A3" s="2" t="s">
        <v>67</v>
      </c>
      <c r="B3" s="2">
        <v>50</v>
      </c>
      <c r="C3" s="2" t="s">
        <v>9</v>
      </c>
      <c r="D3" s="2">
        <f>VLOOKUP(A3,'COSTOS MATERIA PRIMA'!A:D,4,FALSE)/VLOOKUP(A3,'COSTOS MATERIA PRIMA'!A:D,2,FALSE)*B3</f>
        <v>174.60208333333335</v>
      </c>
      <c r="E3" s="2" t="s">
        <v>832</v>
      </c>
      <c r="I3" s="2" t="s">
        <v>779</v>
      </c>
      <c r="K3" s="5"/>
    </row>
    <row r="4" spans="1:12" x14ac:dyDescent="0.2">
      <c r="A4" s="2" t="s">
        <v>75</v>
      </c>
      <c r="B4" s="2">
        <v>60</v>
      </c>
      <c r="C4" s="2" t="s">
        <v>833</v>
      </c>
      <c r="D4" s="2">
        <f>VLOOKUP(A4,'COSTOS MATERIA PRIMA'!A:D,4,FALSE)/VLOOKUP(A4,'COSTOS MATERIA PRIMA'!A:D,2,FALSE)*B4</f>
        <v>162.85714285714286</v>
      </c>
      <c r="E4" s="2" t="s">
        <v>821</v>
      </c>
      <c r="I4" s="5"/>
      <c r="K4" s="5"/>
    </row>
    <row r="5" spans="1:12" x14ac:dyDescent="0.2">
      <c r="A5" s="2" t="s">
        <v>834</v>
      </c>
      <c r="B5" s="2">
        <v>60</v>
      </c>
      <c r="C5" s="2" t="s">
        <v>9</v>
      </c>
      <c r="D5" s="2">
        <v>110</v>
      </c>
      <c r="E5" s="2" t="s">
        <v>821</v>
      </c>
      <c r="F5" s="2" t="s">
        <v>253</v>
      </c>
      <c r="I5" s="5"/>
    </row>
    <row r="6" spans="1:12" x14ac:dyDescent="0.2">
      <c r="A6" s="2" t="s">
        <v>18</v>
      </c>
      <c r="B6" s="2">
        <v>60</v>
      </c>
      <c r="C6" s="2" t="s">
        <v>409</v>
      </c>
      <c r="D6" s="2">
        <f>VLOOKUP(A6,'COSTOS MATERIA PRIMA'!A:D,4,FALSE)/VLOOKUP(A6,'COSTOS MATERIA PRIMA'!A:D,2,FALSE)*B6</f>
        <v>186</v>
      </c>
      <c r="E6" s="2" t="s">
        <v>821</v>
      </c>
      <c r="I6" s="2" t="s">
        <v>824</v>
      </c>
      <c r="J6" s="2">
        <v>1300</v>
      </c>
    </row>
    <row r="7" spans="1:12" x14ac:dyDescent="0.2">
      <c r="A7" s="2" t="s">
        <v>254</v>
      </c>
      <c r="B7" s="2">
        <v>1</v>
      </c>
      <c r="C7" s="2" t="s">
        <v>2</v>
      </c>
      <c r="D7" s="2">
        <v>250</v>
      </c>
      <c r="F7" s="2" t="s">
        <v>253</v>
      </c>
      <c r="G7" s="3">
        <v>44986</v>
      </c>
      <c r="J7" s="2">
        <v>1500</v>
      </c>
    </row>
    <row r="8" spans="1:12" x14ac:dyDescent="0.2">
      <c r="A8" s="2" t="s">
        <v>8</v>
      </c>
      <c r="B8" s="2">
        <v>10</v>
      </c>
      <c r="C8" s="2" t="s">
        <v>9</v>
      </c>
      <c r="D8" s="2">
        <f>VLOOKUP(A8,'COSTOS MATERIA PRIMA'!A:D,4,FALSE)/VLOOKUP(A8,'COSTOS MATERIA PRIMA'!A:D,2,FALSE)*B8</f>
        <v>46.5</v>
      </c>
      <c r="E8" s="7">
        <v>45204</v>
      </c>
      <c r="I8" s="5"/>
      <c r="K8" s="5"/>
    </row>
    <row r="9" spans="1:12" x14ac:dyDescent="0.2">
      <c r="A9" s="2" t="s">
        <v>94</v>
      </c>
      <c r="B9" s="2">
        <v>35</v>
      </c>
      <c r="C9" s="2" t="s">
        <v>9</v>
      </c>
      <c r="D9" s="2">
        <f>VLOOKUP(A9,'COSTOS MATERIA PRIMA'!A:D,4,FALSE)/VLOOKUP(A9,'COSTOS MATERIA PRIMA'!A:D,2,FALSE)*B9</f>
        <v>59.5</v>
      </c>
      <c r="E9" s="2" t="s">
        <v>835</v>
      </c>
    </row>
    <row r="10" spans="1:12" x14ac:dyDescent="0.2">
      <c r="A10" s="2" t="s">
        <v>826</v>
      </c>
      <c r="B10" s="2">
        <v>1</v>
      </c>
      <c r="C10" s="2" t="s">
        <v>2</v>
      </c>
      <c r="D10" s="2">
        <v>24</v>
      </c>
      <c r="F10" s="2" t="s">
        <v>253</v>
      </c>
      <c r="K10" s="5"/>
    </row>
    <row r="11" spans="1:12" x14ac:dyDescent="0.2">
      <c r="G11" s="2" t="s">
        <v>836</v>
      </c>
      <c r="H11" s="2" t="s">
        <v>837</v>
      </c>
      <c r="I11" s="5"/>
      <c r="K11" s="5"/>
    </row>
    <row r="12" spans="1:12" x14ac:dyDescent="0.2">
      <c r="G12" s="2" t="s">
        <v>838</v>
      </c>
      <c r="I12" s="5"/>
      <c r="K12" s="5"/>
    </row>
    <row r="13" spans="1:12" x14ac:dyDescent="0.2">
      <c r="G13" s="2">
        <v>50</v>
      </c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  <row r="1001" spans="9:11" x14ac:dyDescent="0.2">
      <c r="I1001" s="5"/>
      <c r="K1001" s="5"/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>
    <outlinePr summaryBelow="0" summaryRight="0"/>
  </sheetPr>
  <dimension ref="A1:L1001"/>
  <sheetViews>
    <sheetView workbookViewId="0">
      <selection activeCell="D6" sqref="D6"/>
    </sheetView>
  </sheetViews>
  <sheetFormatPr baseColWidth="10" defaultColWidth="12.5703125" defaultRowHeight="15.75" customHeight="1" x14ac:dyDescent="0.2"/>
  <cols>
    <col min="5" max="5" width="4.42578125" customWidth="1"/>
    <col min="6" max="6" width="18.140625" customWidth="1"/>
    <col min="7" max="7" width="14.42578125" customWidth="1"/>
    <col min="8" max="8" width="16" customWidth="1"/>
    <col min="9" max="9" width="14.7109375" customWidth="1"/>
    <col min="10" max="10" width="15.85546875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238</v>
      </c>
      <c r="F1" s="2" t="s">
        <v>239</v>
      </c>
      <c r="G1" s="2" t="s">
        <v>240</v>
      </c>
      <c r="H1" s="2" t="s">
        <v>241</v>
      </c>
      <c r="I1" s="2" t="s">
        <v>242</v>
      </c>
      <c r="J1" s="2" t="s">
        <v>243</v>
      </c>
      <c r="K1" s="5" t="s">
        <v>244</v>
      </c>
      <c r="L1" s="2" t="s">
        <v>245</v>
      </c>
    </row>
    <row r="2" spans="1:12" x14ac:dyDescent="0.2">
      <c r="A2" s="2" t="s">
        <v>18</v>
      </c>
      <c r="B2" s="2">
        <v>50</v>
      </c>
      <c r="C2" s="2" t="s">
        <v>9</v>
      </c>
      <c r="D2" s="2">
        <f>VLOOKUP(A2,'COSTOS MATERIA PRIMA'!A:D,4,FALSE)/VLOOKUP(A2,'COSTOS MATERIA PRIMA'!A:D,2,FALSE)*B2</f>
        <v>155</v>
      </c>
      <c r="E2" s="2" t="s">
        <v>821</v>
      </c>
      <c r="F2" s="2">
        <v>1</v>
      </c>
      <c r="G2" s="2">
        <f>SUM(D:D)</f>
        <v>1153.0714285714284</v>
      </c>
      <c r="H2" s="2">
        <f>G2/F2</f>
        <v>1153.0714285714284</v>
      </c>
      <c r="I2" s="5">
        <v>0.1</v>
      </c>
      <c r="J2" s="2">
        <f>H2*(1+I2)</f>
        <v>1268.3785714285714</v>
      </c>
      <c r="K2" s="5">
        <v>0.6</v>
      </c>
      <c r="L2" s="2">
        <f>J2*(K2+1)</f>
        <v>2029.4057142857143</v>
      </c>
    </row>
    <row r="3" spans="1:12" x14ac:dyDescent="0.2">
      <c r="A3" s="2" t="s">
        <v>75</v>
      </c>
      <c r="B3" s="2">
        <v>40</v>
      </c>
      <c r="C3" s="2" t="s">
        <v>9</v>
      </c>
      <c r="D3" s="2">
        <f>VLOOKUP(A3,'COSTOS MATERIA PRIMA'!A:D,4,FALSE)/VLOOKUP(A3,'COSTOS MATERIA PRIMA'!A:D,2,FALSE)*B3</f>
        <v>108.57142857142858</v>
      </c>
      <c r="E3" s="2" t="s">
        <v>839</v>
      </c>
      <c r="I3" s="2" t="s">
        <v>779</v>
      </c>
      <c r="K3" s="5"/>
    </row>
    <row r="4" spans="1:12" x14ac:dyDescent="0.2">
      <c r="A4" s="2" t="s">
        <v>18</v>
      </c>
      <c r="B4" s="2">
        <v>60</v>
      </c>
      <c r="C4" s="2" t="s">
        <v>9</v>
      </c>
      <c r="D4" s="2">
        <f>VLOOKUP(A4,'COSTOS MATERIA PRIMA'!A:D,4,FALSE)/VLOOKUP(A4,'COSTOS MATERIA PRIMA'!A:D,2,FALSE)*B4</f>
        <v>186</v>
      </c>
      <c r="E4" s="2" t="s">
        <v>840</v>
      </c>
      <c r="I4" s="5"/>
      <c r="K4" s="5"/>
    </row>
    <row r="5" spans="1:12" x14ac:dyDescent="0.2">
      <c r="A5" s="2" t="s">
        <v>156</v>
      </c>
      <c r="B5" s="2">
        <v>2</v>
      </c>
      <c r="C5" s="2" t="s">
        <v>56</v>
      </c>
      <c r="D5" s="2">
        <f>VLOOKUP(A5,'COSTOS MATERIA PRIMA'!A:D,4,FALSE)/VLOOKUP(A5,'COSTOS MATERIA PRIMA'!A:D,2,FALSE)*B5</f>
        <v>66</v>
      </c>
      <c r="E5" s="7">
        <v>45018</v>
      </c>
      <c r="I5" s="5"/>
    </row>
    <row r="6" spans="1:12" x14ac:dyDescent="0.2">
      <c r="A6" s="2" t="s">
        <v>254</v>
      </c>
      <c r="B6" s="2">
        <v>1</v>
      </c>
      <c r="C6" s="2" t="s">
        <v>2</v>
      </c>
      <c r="D6" s="2">
        <v>250</v>
      </c>
      <c r="F6" s="2" t="s">
        <v>253</v>
      </c>
      <c r="I6" s="2" t="s">
        <v>824</v>
      </c>
      <c r="J6" s="2">
        <v>1500</v>
      </c>
    </row>
    <row r="7" spans="1:12" x14ac:dyDescent="0.2">
      <c r="A7" s="2" t="s">
        <v>841</v>
      </c>
      <c r="B7" s="2">
        <v>1</v>
      </c>
      <c r="C7" s="2" t="s">
        <v>2</v>
      </c>
      <c r="D7" s="2">
        <v>180</v>
      </c>
      <c r="F7" s="2" t="s">
        <v>253</v>
      </c>
      <c r="G7" s="3">
        <v>44986</v>
      </c>
      <c r="J7" s="2">
        <v>1800</v>
      </c>
    </row>
    <row r="8" spans="1:12" x14ac:dyDescent="0.2">
      <c r="A8" s="2" t="s">
        <v>18</v>
      </c>
      <c r="B8" s="2">
        <v>50</v>
      </c>
      <c r="C8" s="2" t="s">
        <v>409</v>
      </c>
      <c r="D8" s="2">
        <f>VLOOKUP(A8,'COSTOS MATERIA PRIMA'!A:D,4,FALSE)/VLOOKUP(A8,'COSTOS MATERIA PRIMA'!A:D,2,FALSE)*B8</f>
        <v>155</v>
      </c>
      <c r="E8" s="2" t="s">
        <v>821</v>
      </c>
      <c r="I8" s="5"/>
      <c r="K8" s="5"/>
    </row>
    <row r="9" spans="1:12" x14ac:dyDescent="0.2">
      <c r="A9" s="2" t="s">
        <v>251</v>
      </c>
      <c r="B9" s="2">
        <v>1</v>
      </c>
      <c r="C9" s="2" t="s">
        <v>2</v>
      </c>
      <c r="D9" s="2">
        <v>24</v>
      </c>
    </row>
    <row r="10" spans="1:12" x14ac:dyDescent="0.2">
      <c r="A10" s="2" t="s">
        <v>125</v>
      </c>
      <c r="B10" s="2">
        <v>15</v>
      </c>
      <c r="C10" s="2" t="s">
        <v>9</v>
      </c>
      <c r="D10" s="2">
        <f>VLOOKUP(A10,'COSTOS MATERIA PRIMA'!A:D,4,FALSE)/VLOOKUP(A10,'COSTOS MATERIA PRIMA'!A:D,2,FALSE)*B10</f>
        <v>28.5</v>
      </c>
      <c r="E10" s="2" t="s">
        <v>825</v>
      </c>
      <c r="K10" s="5"/>
    </row>
    <row r="11" spans="1:12" x14ac:dyDescent="0.2">
      <c r="I11" s="5"/>
      <c r="K11" s="5"/>
    </row>
    <row r="12" spans="1:12" x14ac:dyDescent="0.2">
      <c r="I12" s="5"/>
      <c r="K12" s="5"/>
    </row>
    <row r="13" spans="1:12" x14ac:dyDescent="0.2">
      <c r="G13" s="8"/>
      <c r="I13" s="5"/>
      <c r="K13" s="5"/>
    </row>
    <row r="14" spans="1:12" x14ac:dyDescent="0.2">
      <c r="I14" s="5"/>
      <c r="K14" s="5"/>
    </row>
    <row r="15" spans="1:12" x14ac:dyDescent="0.2">
      <c r="I15" s="5"/>
      <c r="K15" s="5"/>
    </row>
    <row r="16" spans="1:12" x14ac:dyDescent="0.2">
      <c r="I16" s="5"/>
      <c r="K16" s="5"/>
    </row>
    <row r="17" spans="9:11" x14ac:dyDescent="0.2">
      <c r="I17" s="5"/>
      <c r="K17" s="5"/>
    </row>
    <row r="18" spans="9:11" x14ac:dyDescent="0.2">
      <c r="I18" s="5"/>
      <c r="K18" s="5"/>
    </row>
    <row r="19" spans="9:11" x14ac:dyDescent="0.2">
      <c r="I19" s="5"/>
      <c r="K19" s="5"/>
    </row>
    <row r="20" spans="9:11" x14ac:dyDescent="0.2">
      <c r="I20" s="5"/>
      <c r="K20" s="5"/>
    </row>
    <row r="21" spans="9:11" x14ac:dyDescent="0.2">
      <c r="I21" s="5"/>
      <c r="K21" s="5"/>
    </row>
    <row r="22" spans="9:11" x14ac:dyDescent="0.2">
      <c r="I22" s="5"/>
      <c r="K22" s="5"/>
    </row>
    <row r="23" spans="9:11" x14ac:dyDescent="0.2">
      <c r="I23" s="5"/>
      <c r="K23" s="5"/>
    </row>
    <row r="24" spans="9:11" x14ac:dyDescent="0.2">
      <c r="I24" s="5"/>
      <c r="K24" s="5"/>
    </row>
    <row r="25" spans="9:11" x14ac:dyDescent="0.2">
      <c r="I25" s="5"/>
      <c r="K25" s="5"/>
    </row>
    <row r="26" spans="9:11" x14ac:dyDescent="0.2">
      <c r="I26" s="5"/>
      <c r="K26" s="5"/>
    </row>
    <row r="27" spans="9:11" x14ac:dyDescent="0.2">
      <c r="I27" s="5"/>
      <c r="K27" s="5"/>
    </row>
    <row r="28" spans="9:11" x14ac:dyDescent="0.2">
      <c r="I28" s="5"/>
      <c r="K28" s="5"/>
    </row>
    <row r="29" spans="9:11" x14ac:dyDescent="0.2">
      <c r="I29" s="5"/>
      <c r="K29" s="5"/>
    </row>
    <row r="30" spans="9:11" x14ac:dyDescent="0.2">
      <c r="I30" s="5"/>
      <c r="K30" s="5"/>
    </row>
    <row r="31" spans="9:11" x14ac:dyDescent="0.2">
      <c r="I31" s="5"/>
      <c r="K31" s="5"/>
    </row>
    <row r="32" spans="9:11" x14ac:dyDescent="0.2">
      <c r="I32" s="5"/>
      <c r="K32" s="5"/>
    </row>
    <row r="33" spans="9:11" x14ac:dyDescent="0.2">
      <c r="I33" s="5"/>
      <c r="K33" s="5"/>
    </row>
    <row r="34" spans="9:11" x14ac:dyDescent="0.2">
      <c r="I34" s="5"/>
      <c r="K34" s="5"/>
    </row>
    <row r="35" spans="9:11" x14ac:dyDescent="0.2">
      <c r="I35" s="5"/>
      <c r="K35" s="5"/>
    </row>
    <row r="36" spans="9:11" x14ac:dyDescent="0.2">
      <c r="I36" s="5"/>
      <c r="K36" s="5"/>
    </row>
    <row r="37" spans="9:11" x14ac:dyDescent="0.2">
      <c r="I37" s="5"/>
      <c r="K37" s="5"/>
    </row>
    <row r="38" spans="9:11" x14ac:dyDescent="0.2">
      <c r="I38" s="5"/>
      <c r="K38" s="5"/>
    </row>
    <row r="39" spans="9:11" x14ac:dyDescent="0.2">
      <c r="I39" s="5"/>
      <c r="K39" s="5"/>
    </row>
    <row r="40" spans="9:11" x14ac:dyDescent="0.2">
      <c r="I40" s="5"/>
      <c r="K40" s="5"/>
    </row>
    <row r="41" spans="9:11" x14ac:dyDescent="0.2">
      <c r="I41" s="5"/>
      <c r="K41" s="5"/>
    </row>
    <row r="42" spans="9:11" x14ac:dyDescent="0.2">
      <c r="I42" s="5"/>
      <c r="K42" s="5"/>
    </row>
    <row r="43" spans="9:11" x14ac:dyDescent="0.2">
      <c r="I43" s="5"/>
      <c r="K43" s="5"/>
    </row>
    <row r="44" spans="9:11" x14ac:dyDescent="0.2">
      <c r="I44" s="5"/>
      <c r="K44" s="5"/>
    </row>
    <row r="45" spans="9:11" x14ac:dyDescent="0.2">
      <c r="I45" s="5"/>
      <c r="K45" s="5"/>
    </row>
    <row r="46" spans="9:11" x14ac:dyDescent="0.2">
      <c r="I46" s="5"/>
      <c r="K46" s="5"/>
    </row>
    <row r="47" spans="9:11" x14ac:dyDescent="0.2">
      <c r="I47" s="5"/>
      <c r="K47" s="5"/>
    </row>
    <row r="48" spans="9:11" x14ac:dyDescent="0.2">
      <c r="I48" s="5"/>
      <c r="K48" s="5"/>
    </row>
    <row r="49" spans="9:11" x14ac:dyDescent="0.2">
      <c r="I49" s="5"/>
      <c r="K49" s="5"/>
    </row>
    <row r="50" spans="9:11" x14ac:dyDescent="0.2">
      <c r="I50" s="5"/>
      <c r="K50" s="5"/>
    </row>
    <row r="51" spans="9:11" x14ac:dyDescent="0.2">
      <c r="I51" s="5"/>
      <c r="K51" s="5"/>
    </row>
    <row r="52" spans="9:11" x14ac:dyDescent="0.2">
      <c r="I52" s="5"/>
      <c r="K52" s="5"/>
    </row>
    <row r="53" spans="9:11" x14ac:dyDescent="0.2">
      <c r="I53" s="5"/>
      <c r="K53" s="5"/>
    </row>
    <row r="54" spans="9:11" x14ac:dyDescent="0.2">
      <c r="I54" s="5"/>
      <c r="K54" s="5"/>
    </row>
    <row r="55" spans="9:11" x14ac:dyDescent="0.2">
      <c r="I55" s="5"/>
      <c r="K55" s="5"/>
    </row>
    <row r="56" spans="9:11" x14ac:dyDescent="0.2">
      <c r="I56" s="5"/>
      <c r="K56" s="5"/>
    </row>
    <row r="57" spans="9:11" x14ac:dyDescent="0.2">
      <c r="I57" s="5"/>
      <c r="K57" s="5"/>
    </row>
    <row r="58" spans="9:11" x14ac:dyDescent="0.2">
      <c r="I58" s="5"/>
      <c r="K58" s="5"/>
    </row>
    <row r="59" spans="9:11" x14ac:dyDescent="0.2">
      <c r="I59" s="5"/>
      <c r="K59" s="5"/>
    </row>
    <row r="60" spans="9:11" x14ac:dyDescent="0.2">
      <c r="I60" s="5"/>
      <c r="K60" s="5"/>
    </row>
    <row r="61" spans="9:11" x14ac:dyDescent="0.2">
      <c r="I61" s="5"/>
      <c r="K61" s="5"/>
    </row>
    <row r="62" spans="9:11" x14ac:dyDescent="0.2">
      <c r="I62" s="5"/>
      <c r="K62" s="5"/>
    </row>
    <row r="63" spans="9:11" x14ac:dyDescent="0.2">
      <c r="I63" s="5"/>
      <c r="K63" s="5"/>
    </row>
    <row r="64" spans="9:11" x14ac:dyDescent="0.2">
      <c r="I64" s="5"/>
      <c r="K64" s="5"/>
    </row>
    <row r="65" spans="9:11" x14ac:dyDescent="0.2">
      <c r="I65" s="5"/>
      <c r="K65" s="5"/>
    </row>
    <row r="66" spans="9:11" x14ac:dyDescent="0.2">
      <c r="I66" s="5"/>
      <c r="K66" s="5"/>
    </row>
    <row r="67" spans="9:11" x14ac:dyDescent="0.2">
      <c r="I67" s="5"/>
      <c r="K67" s="5"/>
    </row>
    <row r="68" spans="9:11" x14ac:dyDescent="0.2">
      <c r="I68" s="5"/>
      <c r="K68" s="5"/>
    </row>
    <row r="69" spans="9:11" x14ac:dyDescent="0.2">
      <c r="I69" s="5"/>
      <c r="K69" s="5"/>
    </row>
    <row r="70" spans="9:11" x14ac:dyDescent="0.2">
      <c r="I70" s="5"/>
      <c r="K70" s="5"/>
    </row>
    <row r="71" spans="9:11" x14ac:dyDescent="0.2">
      <c r="I71" s="5"/>
      <c r="K71" s="5"/>
    </row>
    <row r="72" spans="9:11" x14ac:dyDescent="0.2">
      <c r="I72" s="5"/>
      <c r="K72" s="5"/>
    </row>
    <row r="73" spans="9:11" x14ac:dyDescent="0.2">
      <c r="I73" s="5"/>
      <c r="K73" s="5"/>
    </row>
    <row r="74" spans="9:11" x14ac:dyDescent="0.2">
      <c r="I74" s="5"/>
      <c r="K74" s="5"/>
    </row>
    <row r="75" spans="9:11" x14ac:dyDescent="0.2">
      <c r="I75" s="5"/>
      <c r="K75" s="5"/>
    </row>
    <row r="76" spans="9:11" x14ac:dyDescent="0.2">
      <c r="I76" s="5"/>
      <c r="K76" s="5"/>
    </row>
    <row r="77" spans="9:11" x14ac:dyDescent="0.2">
      <c r="I77" s="5"/>
      <c r="K77" s="5"/>
    </row>
    <row r="78" spans="9:11" x14ac:dyDescent="0.2">
      <c r="I78" s="5"/>
      <c r="K78" s="5"/>
    </row>
    <row r="79" spans="9:11" x14ac:dyDescent="0.2">
      <c r="I79" s="5"/>
      <c r="K79" s="5"/>
    </row>
    <row r="80" spans="9:11" x14ac:dyDescent="0.2">
      <c r="I80" s="5"/>
      <c r="K80" s="5"/>
    </row>
    <row r="81" spans="9:11" x14ac:dyDescent="0.2">
      <c r="I81" s="5"/>
      <c r="K81" s="5"/>
    </row>
    <row r="82" spans="9:11" x14ac:dyDescent="0.2">
      <c r="I82" s="5"/>
      <c r="K82" s="5"/>
    </row>
    <row r="83" spans="9:11" x14ac:dyDescent="0.2">
      <c r="I83" s="5"/>
      <c r="K83" s="5"/>
    </row>
    <row r="84" spans="9:11" x14ac:dyDescent="0.2">
      <c r="I84" s="5"/>
      <c r="K84" s="5"/>
    </row>
    <row r="85" spans="9:11" x14ac:dyDescent="0.2">
      <c r="I85" s="5"/>
      <c r="K85" s="5"/>
    </row>
    <row r="86" spans="9:11" x14ac:dyDescent="0.2">
      <c r="I86" s="5"/>
      <c r="K86" s="5"/>
    </row>
    <row r="87" spans="9:11" x14ac:dyDescent="0.2">
      <c r="I87" s="5"/>
      <c r="K87" s="5"/>
    </row>
    <row r="88" spans="9:11" x14ac:dyDescent="0.2">
      <c r="I88" s="5"/>
      <c r="K88" s="5"/>
    </row>
    <row r="89" spans="9:11" x14ac:dyDescent="0.2">
      <c r="I89" s="5"/>
      <c r="K89" s="5"/>
    </row>
    <row r="90" spans="9:11" x14ac:dyDescent="0.2">
      <c r="I90" s="5"/>
      <c r="K90" s="5"/>
    </row>
    <row r="91" spans="9:11" x14ac:dyDescent="0.2">
      <c r="I91" s="5"/>
      <c r="K91" s="5"/>
    </row>
    <row r="92" spans="9:11" x14ac:dyDescent="0.2">
      <c r="I92" s="5"/>
      <c r="K92" s="5"/>
    </row>
    <row r="93" spans="9:11" x14ac:dyDescent="0.2">
      <c r="I93" s="5"/>
      <c r="K93" s="5"/>
    </row>
    <row r="94" spans="9:11" x14ac:dyDescent="0.2">
      <c r="I94" s="5"/>
      <c r="K94" s="5"/>
    </row>
    <row r="95" spans="9:11" x14ac:dyDescent="0.2">
      <c r="I95" s="5"/>
      <c r="K95" s="5"/>
    </row>
    <row r="96" spans="9:11" x14ac:dyDescent="0.2">
      <c r="I96" s="5"/>
      <c r="K96" s="5"/>
    </row>
    <row r="97" spans="9:11" x14ac:dyDescent="0.2">
      <c r="I97" s="5"/>
      <c r="K97" s="5"/>
    </row>
    <row r="98" spans="9:11" x14ac:dyDescent="0.2">
      <c r="I98" s="5"/>
      <c r="K98" s="5"/>
    </row>
    <row r="99" spans="9:11" x14ac:dyDescent="0.2">
      <c r="I99" s="5"/>
      <c r="K99" s="5"/>
    </row>
    <row r="100" spans="9:11" x14ac:dyDescent="0.2">
      <c r="I100" s="5"/>
      <c r="K100" s="5"/>
    </row>
    <row r="101" spans="9:11" x14ac:dyDescent="0.2">
      <c r="I101" s="5"/>
      <c r="K101" s="5"/>
    </row>
    <row r="102" spans="9:11" x14ac:dyDescent="0.2">
      <c r="I102" s="5"/>
      <c r="K102" s="5"/>
    </row>
    <row r="103" spans="9:11" x14ac:dyDescent="0.2">
      <c r="I103" s="5"/>
      <c r="K103" s="5"/>
    </row>
    <row r="104" spans="9:11" x14ac:dyDescent="0.2">
      <c r="I104" s="5"/>
      <c r="K104" s="5"/>
    </row>
    <row r="105" spans="9:11" x14ac:dyDescent="0.2">
      <c r="I105" s="5"/>
      <c r="K105" s="5"/>
    </row>
    <row r="106" spans="9:11" x14ac:dyDescent="0.2">
      <c r="I106" s="5"/>
      <c r="K106" s="5"/>
    </row>
    <row r="107" spans="9:11" x14ac:dyDescent="0.2">
      <c r="I107" s="5"/>
      <c r="K107" s="5"/>
    </row>
    <row r="108" spans="9:11" x14ac:dyDescent="0.2">
      <c r="I108" s="5"/>
      <c r="K108" s="5"/>
    </row>
    <row r="109" spans="9:11" x14ac:dyDescent="0.2">
      <c r="I109" s="5"/>
      <c r="K109" s="5"/>
    </row>
    <row r="110" spans="9:11" x14ac:dyDescent="0.2">
      <c r="I110" s="5"/>
      <c r="K110" s="5"/>
    </row>
    <row r="111" spans="9:11" x14ac:dyDescent="0.2">
      <c r="I111" s="5"/>
      <c r="K111" s="5"/>
    </row>
    <row r="112" spans="9:11" x14ac:dyDescent="0.2">
      <c r="I112" s="5"/>
      <c r="K112" s="5"/>
    </row>
    <row r="113" spans="9:11" x14ac:dyDescent="0.2">
      <c r="I113" s="5"/>
      <c r="K113" s="5"/>
    </row>
    <row r="114" spans="9:11" x14ac:dyDescent="0.2">
      <c r="I114" s="5"/>
      <c r="K114" s="5"/>
    </row>
    <row r="115" spans="9:11" x14ac:dyDescent="0.2">
      <c r="I115" s="5"/>
      <c r="K115" s="5"/>
    </row>
    <row r="116" spans="9:11" x14ac:dyDescent="0.2">
      <c r="I116" s="5"/>
      <c r="K116" s="5"/>
    </row>
    <row r="117" spans="9:11" x14ac:dyDescent="0.2">
      <c r="I117" s="5"/>
      <c r="K117" s="5"/>
    </row>
    <row r="118" spans="9:11" x14ac:dyDescent="0.2">
      <c r="I118" s="5"/>
      <c r="K118" s="5"/>
    </row>
    <row r="119" spans="9:11" x14ac:dyDescent="0.2">
      <c r="I119" s="5"/>
      <c r="K119" s="5"/>
    </row>
    <row r="120" spans="9:11" x14ac:dyDescent="0.2">
      <c r="I120" s="5"/>
      <c r="K120" s="5"/>
    </row>
    <row r="121" spans="9:11" x14ac:dyDescent="0.2">
      <c r="I121" s="5"/>
      <c r="K121" s="5"/>
    </row>
    <row r="122" spans="9:11" x14ac:dyDescent="0.2">
      <c r="I122" s="5"/>
      <c r="K122" s="5"/>
    </row>
    <row r="123" spans="9:11" x14ac:dyDescent="0.2">
      <c r="I123" s="5"/>
      <c r="K123" s="5"/>
    </row>
    <row r="124" spans="9:11" x14ac:dyDescent="0.2">
      <c r="I124" s="5"/>
      <c r="K124" s="5"/>
    </row>
    <row r="125" spans="9:11" x14ac:dyDescent="0.2">
      <c r="I125" s="5"/>
      <c r="K125" s="5"/>
    </row>
    <row r="126" spans="9:11" x14ac:dyDescent="0.2">
      <c r="I126" s="5"/>
      <c r="K126" s="5"/>
    </row>
    <row r="127" spans="9:11" x14ac:dyDescent="0.2">
      <c r="I127" s="5"/>
      <c r="K127" s="5"/>
    </row>
    <row r="128" spans="9:11" x14ac:dyDescent="0.2">
      <c r="I128" s="5"/>
      <c r="K128" s="5"/>
    </row>
    <row r="129" spans="9:11" x14ac:dyDescent="0.2">
      <c r="I129" s="5"/>
      <c r="K129" s="5"/>
    </row>
    <row r="130" spans="9:11" x14ac:dyDescent="0.2">
      <c r="I130" s="5"/>
      <c r="K130" s="5"/>
    </row>
    <row r="131" spans="9:11" x14ac:dyDescent="0.2">
      <c r="I131" s="5"/>
      <c r="K131" s="5"/>
    </row>
    <row r="132" spans="9:11" x14ac:dyDescent="0.2">
      <c r="I132" s="5"/>
      <c r="K132" s="5"/>
    </row>
    <row r="133" spans="9:11" x14ac:dyDescent="0.2">
      <c r="I133" s="5"/>
      <c r="K133" s="5"/>
    </row>
    <row r="134" spans="9:11" x14ac:dyDescent="0.2">
      <c r="I134" s="5"/>
      <c r="K134" s="5"/>
    </row>
    <row r="135" spans="9:11" x14ac:dyDescent="0.2">
      <c r="I135" s="5"/>
      <c r="K135" s="5"/>
    </row>
    <row r="136" spans="9:11" x14ac:dyDescent="0.2">
      <c r="I136" s="5"/>
      <c r="K136" s="5"/>
    </row>
    <row r="137" spans="9:11" x14ac:dyDescent="0.2">
      <c r="I137" s="5"/>
      <c r="K137" s="5"/>
    </row>
    <row r="138" spans="9:11" x14ac:dyDescent="0.2">
      <c r="I138" s="5"/>
      <c r="K138" s="5"/>
    </row>
    <row r="139" spans="9:11" x14ac:dyDescent="0.2">
      <c r="I139" s="5"/>
      <c r="K139" s="5"/>
    </row>
    <row r="140" spans="9:11" x14ac:dyDescent="0.2">
      <c r="I140" s="5"/>
      <c r="K140" s="5"/>
    </row>
    <row r="141" spans="9:11" x14ac:dyDescent="0.2">
      <c r="I141" s="5"/>
      <c r="K141" s="5"/>
    </row>
    <row r="142" spans="9:11" x14ac:dyDescent="0.2">
      <c r="I142" s="5"/>
      <c r="K142" s="5"/>
    </row>
    <row r="143" spans="9:11" x14ac:dyDescent="0.2">
      <c r="I143" s="5"/>
      <c r="K143" s="5"/>
    </row>
    <row r="144" spans="9:11" x14ac:dyDescent="0.2">
      <c r="I144" s="5"/>
      <c r="K144" s="5"/>
    </row>
    <row r="145" spans="9:11" x14ac:dyDescent="0.2">
      <c r="I145" s="5"/>
      <c r="K145" s="5"/>
    </row>
    <row r="146" spans="9:11" x14ac:dyDescent="0.2">
      <c r="I146" s="5"/>
      <c r="K146" s="5"/>
    </row>
    <row r="147" spans="9:11" x14ac:dyDescent="0.2">
      <c r="I147" s="5"/>
      <c r="K147" s="5"/>
    </row>
    <row r="148" spans="9:11" x14ac:dyDescent="0.2">
      <c r="I148" s="5"/>
      <c r="K148" s="5"/>
    </row>
    <row r="149" spans="9:11" x14ac:dyDescent="0.2">
      <c r="I149" s="5"/>
      <c r="K149" s="5"/>
    </row>
    <row r="150" spans="9:11" x14ac:dyDescent="0.2">
      <c r="I150" s="5"/>
      <c r="K150" s="5"/>
    </row>
    <row r="151" spans="9:11" x14ac:dyDescent="0.2">
      <c r="I151" s="5"/>
      <c r="K151" s="5"/>
    </row>
    <row r="152" spans="9:11" x14ac:dyDescent="0.2">
      <c r="I152" s="5"/>
      <c r="K152" s="5"/>
    </row>
    <row r="153" spans="9:11" x14ac:dyDescent="0.2">
      <c r="I153" s="5"/>
      <c r="K153" s="5"/>
    </row>
    <row r="154" spans="9:11" x14ac:dyDescent="0.2">
      <c r="I154" s="5"/>
      <c r="K154" s="5"/>
    </row>
    <row r="155" spans="9:11" x14ac:dyDescent="0.2">
      <c r="I155" s="5"/>
      <c r="K155" s="5"/>
    </row>
    <row r="156" spans="9:11" x14ac:dyDescent="0.2">
      <c r="I156" s="5"/>
      <c r="K156" s="5"/>
    </row>
    <row r="157" spans="9:11" x14ac:dyDescent="0.2">
      <c r="I157" s="5"/>
      <c r="K157" s="5"/>
    </row>
    <row r="158" spans="9:11" x14ac:dyDescent="0.2">
      <c r="I158" s="5"/>
      <c r="K158" s="5"/>
    </row>
    <row r="159" spans="9:11" x14ac:dyDescent="0.2">
      <c r="I159" s="5"/>
      <c r="K159" s="5"/>
    </row>
    <row r="160" spans="9:11" x14ac:dyDescent="0.2">
      <c r="I160" s="5"/>
      <c r="K160" s="5"/>
    </row>
    <row r="161" spans="9:11" x14ac:dyDescent="0.2">
      <c r="I161" s="5"/>
      <c r="K161" s="5"/>
    </row>
    <row r="162" spans="9:11" x14ac:dyDescent="0.2">
      <c r="I162" s="5"/>
      <c r="K162" s="5"/>
    </row>
    <row r="163" spans="9:11" x14ac:dyDescent="0.2">
      <c r="I163" s="5"/>
      <c r="K163" s="5"/>
    </row>
    <row r="164" spans="9:11" x14ac:dyDescent="0.2">
      <c r="I164" s="5"/>
      <c r="K164" s="5"/>
    </row>
    <row r="165" spans="9:11" x14ac:dyDescent="0.2">
      <c r="I165" s="5"/>
      <c r="K165" s="5"/>
    </row>
    <row r="166" spans="9:11" x14ac:dyDescent="0.2">
      <c r="I166" s="5"/>
      <c r="K166" s="5"/>
    </row>
    <row r="167" spans="9:11" x14ac:dyDescent="0.2">
      <c r="I167" s="5"/>
      <c r="K167" s="5"/>
    </row>
    <row r="168" spans="9:11" x14ac:dyDescent="0.2">
      <c r="I168" s="5"/>
      <c r="K168" s="5"/>
    </row>
    <row r="169" spans="9:11" x14ac:dyDescent="0.2">
      <c r="I169" s="5"/>
      <c r="K169" s="5"/>
    </row>
    <row r="170" spans="9:11" x14ac:dyDescent="0.2">
      <c r="I170" s="5"/>
      <c r="K170" s="5"/>
    </row>
    <row r="171" spans="9:11" x14ac:dyDescent="0.2">
      <c r="I171" s="5"/>
      <c r="K171" s="5"/>
    </row>
    <row r="172" spans="9:11" x14ac:dyDescent="0.2">
      <c r="I172" s="5"/>
      <c r="K172" s="5"/>
    </row>
    <row r="173" spans="9:11" x14ac:dyDescent="0.2">
      <c r="I173" s="5"/>
      <c r="K173" s="5"/>
    </row>
    <row r="174" spans="9:11" x14ac:dyDescent="0.2">
      <c r="I174" s="5"/>
      <c r="K174" s="5"/>
    </row>
    <row r="175" spans="9:11" x14ac:dyDescent="0.2">
      <c r="I175" s="5"/>
      <c r="K175" s="5"/>
    </row>
    <row r="176" spans="9:11" x14ac:dyDescent="0.2">
      <c r="I176" s="5"/>
      <c r="K176" s="5"/>
    </row>
    <row r="177" spans="9:11" x14ac:dyDescent="0.2">
      <c r="I177" s="5"/>
      <c r="K177" s="5"/>
    </row>
    <row r="178" spans="9:11" x14ac:dyDescent="0.2">
      <c r="I178" s="5"/>
      <c r="K178" s="5"/>
    </row>
    <row r="179" spans="9:11" x14ac:dyDescent="0.2">
      <c r="I179" s="5"/>
      <c r="K179" s="5"/>
    </row>
    <row r="180" spans="9:11" x14ac:dyDescent="0.2">
      <c r="I180" s="5"/>
      <c r="K180" s="5"/>
    </row>
    <row r="181" spans="9:11" x14ac:dyDescent="0.2">
      <c r="I181" s="5"/>
      <c r="K181" s="5"/>
    </row>
    <row r="182" spans="9:11" x14ac:dyDescent="0.2">
      <c r="I182" s="5"/>
      <c r="K182" s="5"/>
    </row>
    <row r="183" spans="9:11" x14ac:dyDescent="0.2">
      <c r="I183" s="5"/>
      <c r="K183" s="5"/>
    </row>
    <row r="184" spans="9:11" x14ac:dyDescent="0.2">
      <c r="I184" s="5"/>
      <c r="K184" s="5"/>
    </row>
    <row r="185" spans="9:11" x14ac:dyDescent="0.2">
      <c r="I185" s="5"/>
      <c r="K185" s="5"/>
    </row>
    <row r="186" spans="9:11" x14ac:dyDescent="0.2">
      <c r="I186" s="5"/>
      <c r="K186" s="5"/>
    </row>
    <row r="187" spans="9:11" x14ac:dyDescent="0.2">
      <c r="I187" s="5"/>
      <c r="K187" s="5"/>
    </row>
    <row r="188" spans="9:11" x14ac:dyDescent="0.2">
      <c r="I188" s="5"/>
      <c r="K188" s="5"/>
    </row>
    <row r="189" spans="9:11" x14ac:dyDescent="0.2">
      <c r="I189" s="5"/>
      <c r="K189" s="5"/>
    </row>
    <row r="190" spans="9:11" x14ac:dyDescent="0.2">
      <c r="I190" s="5"/>
      <c r="K190" s="5"/>
    </row>
    <row r="191" spans="9:11" x14ac:dyDescent="0.2">
      <c r="I191" s="5"/>
      <c r="K191" s="5"/>
    </row>
    <row r="192" spans="9:11" x14ac:dyDescent="0.2">
      <c r="I192" s="5"/>
      <c r="K192" s="5"/>
    </row>
    <row r="193" spans="9:11" x14ac:dyDescent="0.2">
      <c r="I193" s="5"/>
      <c r="K193" s="5"/>
    </row>
    <row r="194" spans="9:11" x14ac:dyDescent="0.2">
      <c r="I194" s="5"/>
      <c r="K194" s="5"/>
    </row>
    <row r="195" spans="9:11" x14ac:dyDescent="0.2">
      <c r="I195" s="5"/>
      <c r="K195" s="5"/>
    </row>
    <row r="196" spans="9:11" x14ac:dyDescent="0.2">
      <c r="I196" s="5"/>
      <c r="K196" s="5"/>
    </row>
    <row r="197" spans="9:11" x14ac:dyDescent="0.2">
      <c r="I197" s="5"/>
      <c r="K197" s="5"/>
    </row>
    <row r="198" spans="9:11" x14ac:dyDescent="0.2">
      <c r="I198" s="5"/>
      <c r="K198" s="5"/>
    </row>
    <row r="199" spans="9:11" x14ac:dyDescent="0.2">
      <c r="I199" s="5"/>
      <c r="K199" s="5"/>
    </row>
    <row r="200" spans="9:11" x14ac:dyDescent="0.2">
      <c r="I200" s="5"/>
      <c r="K200" s="5"/>
    </row>
    <row r="201" spans="9:11" x14ac:dyDescent="0.2">
      <c r="I201" s="5"/>
      <c r="K201" s="5"/>
    </row>
    <row r="202" spans="9:11" x14ac:dyDescent="0.2">
      <c r="I202" s="5"/>
      <c r="K202" s="5"/>
    </row>
    <row r="203" spans="9:11" x14ac:dyDescent="0.2">
      <c r="I203" s="5"/>
      <c r="K203" s="5"/>
    </row>
    <row r="204" spans="9:11" x14ac:dyDescent="0.2">
      <c r="I204" s="5"/>
      <c r="K204" s="5"/>
    </row>
    <row r="205" spans="9:11" x14ac:dyDescent="0.2">
      <c r="I205" s="5"/>
      <c r="K205" s="5"/>
    </row>
    <row r="206" spans="9:11" x14ac:dyDescent="0.2">
      <c r="I206" s="5"/>
      <c r="K206" s="5"/>
    </row>
    <row r="207" spans="9:11" x14ac:dyDescent="0.2">
      <c r="I207" s="5"/>
      <c r="K207" s="5"/>
    </row>
    <row r="208" spans="9:11" x14ac:dyDescent="0.2">
      <c r="I208" s="5"/>
      <c r="K208" s="5"/>
    </row>
    <row r="209" spans="9:11" x14ac:dyDescent="0.2">
      <c r="I209" s="5"/>
      <c r="K209" s="5"/>
    </row>
    <row r="210" spans="9:11" x14ac:dyDescent="0.2">
      <c r="I210" s="5"/>
      <c r="K210" s="5"/>
    </row>
    <row r="211" spans="9:11" x14ac:dyDescent="0.2">
      <c r="I211" s="5"/>
      <c r="K211" s="5"/>
    </row>
    <row r="212" spans="9:11" x14ac:dyDescent="0.2">
      <c r="I212" s="5"/>
      <c r="K212" s="5"/>
    </row>
    <row r="213" spans="9:11" x14ac:dyDescent="0.2">
      <c r="I213" s="5"/>
      <c r="K213" s="5"/>
    </row>
    <row r="214" spans="9:11" x14ac:dyDescent="0.2">
      <c r="I214" s="5"/>
      <c r="K214" s="5"/>
    </row>
    <row r="215" spans="9:11" x14ac:dyDescent="0.2">
      <c r="I215" s="5"/>
      <c r="K215" s="5"/>
    </row>
    <row r="216" spans="9:11" x14ac:dyDescent="0.2">
      <c r="I216" s="5"/>
      <c r="K216" s="5"/>
    </row>
    <row r="217" spans="9:11" x14ac:dyDescent="0.2">
      <c r="I217" s="5"/>
      <c r="K217" s="5"/>
    </row>
    <row r="218" spans="9:11" x14ac:dyDescent="0.2">
      <c r="I218" s="5"/>
      <c r="K218" s="5"/>
    </row>
    <row r="219" spans="9:11" x14ac:dyDescent="0.2">
      <c r="I219" s="5"/>
      <c r="K219" s="5"/>
    </row>
    <row r="220" spans="9:11" x14ac:dyDescent="0.2">
      <c r="I220" s="5"/>
      <c r="K220" s="5"/>
    </row>
    <row r="221" spans="9:11" x14ac:dyDescent="0.2">
      <c r="I221" s="5"/>
      <c r="K221" s="5"/>
    </row>
    <row r="222" spans="9:11" x14ac:dyDescent="0.2">
      <c r="I222" s="5"/>
      <c r="K222" s="5"/>
    </row>
    <row r="223" spans="9:11" x14ac:dyDescent="0.2">
      <c r="I223" s="5"/>
      <c r="K223" s="5"/>
    </row>
    <row r="224" spans="9:11" x14ac:dyDescent="0.2">
      <c r="I224" s="5"/>
      <c r="K224" s="5"/>
    </row>
    <row r="225" spans="9:11" x14ac:dyDescent="0.2">
      <c r="I225" s="5"/>
      <c r="K225" s="5"/>
    </row>
    <row r="226" spans="9:11" x14ac:dyDescent="0.2">
      <c r="I226" s="5"/>
      <c r="K226" s="5"/>
    </row>
    <row r="227" spans="9:11" x14ac:dyDescent="0.2">
      <c r="I227" s="5"/>
      <c r="K227" s="5"/>
    </row>
    <row r="228" spans="9:11" x14ac:dyDescent="0.2">
      <c r="I228" s="5"/>
      <c r="K228" s="5"/>
    </row>
    <row r="229" spans="9:11" x14ac:dyDescent="0.2">
      <c r="I229" s="5"/>
      <c r="K229" s="5"/>
    </row>
    <row r="230" spans="9:11" x14ac:dyDescent="0.2">
      <c r="I230" s="5"/>
      <c r="K230" s="5"/>
    </row>
    <row r="231" spans="9:11" x14ac:dyDescent="0.2">
      <c r="I231" s="5"/>
      <c r="K231" s="5"/>
    </row>
    <row r="232" spans="9:11" x14ac:dyDescent="0.2">
      <c r="I232" s="5"/>
      <c r="K232" s="5"/>
    </row>
    <row r="233" spans="9:11" x14ac:dyDescent="0.2">
      <c r="I233" s="5"/>
      <c r="K233" s="5"/>
    </row>
    <row r="234" spans="9:11" x14ac:dyDescent="0.2">
      <c r="I234" s="5"/>
      <c r="K234" s="5"/>
    </row>
    <row r="235" spans="9:11" x14ac:dyDescent="0.2">
      <c r="I235" s="5"/>
      <c r="K235" s="5"/>
    </row>
    <row r="236" spans="9:11" x14ac:dyDescent="0.2">
      <c r="I236" s="5"/>
      <c r="K236" s="5"/>
    </row>
    <row r="237" spans="9:11" x14ac:dyDescent="0.2">
      <c r="I237" s="5"/>
      <c r="K237" s="5"/>
    </row>
    <row r="238" spans="9:11" x14ac:dyDescent="0.2">
      <c r="I238" s="5"/>
      <c r="K238" s="5"/>
    </row>
    <row r="239" spans="9:11" x14ac:dyDescent="0.2">
      <c r="I239" s="5"/>
      <c r="K239" s="5"/>
    </row>
    <row r="240" spans="9:11" x14ac:dyDescent="0.2">
      <c r="I240" s="5"/>
      <c r="K240" s="5"/>
    </row>
    <row r="241" spans="9:11" x14ac:dyDescent="0.2">
      <c r="I241" s="5"/>
      <c r="K241" s="5"/>
    </row>
    <row r="242" spans="9:11" x14ac:dyDescent="0.2">
      <c r="I242" s="5"/>
      <c r="K242" s="5"/>
    </row>
    <row r="243" spans="9:11" x14ac:dyDescent="0.2">
      <c r="I243" s="5"/>
      <c r="K243" s="5"/>
    </row>
    <row r="244" spans="9:11" x14ac:dyDescent="0.2">
      <c r="I244" s="5"/>
      <c r="K244" s="5"/>
    </row>
    <row r="245" spans="9:11" x14ac:dyDescent="0.2">
      <c r="I245" s="5"/>
      <c r="K245" s="5"/>
    </row>
    <row r="246" spans="9:11" x14ac:dyDescent="0.2">
      <c r="I246" s="5"/>
      <c r="K246" s="5"/>
    </row>
    <row r="247" spans="9:11" x14ac:dyDescent="0.2">
      <c r="I247" s="5"/>
      <c r="K247" s="5"/>
    </row>
    <row r="248" spans="9:11" x14ac:dyDescent="0.2">
      <c r="I248" s="5"/>
      <c r="K248" s="5"/>
    </row>
    <row r="249" spans="9:11" x14ac:dyDescent="0.2">
      <c r="I249" s="5"/>
      <c r="K249" s="5"/>
    </row>
    <row r="250" spans="9:11" x14ac:dyDescent="0.2">
      <c r="I250" s="5"/>
      <c r="K250" s="5"/>
    </row>
    <row r="251" spans="9:11" x14ac:dyDescent="0.2">
      <c r="I251" s="5"/>
      <c r="K251" s="5"/>
    </row>
    <row r="252" spans="9:11" x14ac:dyDescent="0.2">
      <c r="I252" s="5"/>
      <c r="K252" s="5"/>
    </row>
    <row r="253" spans="9:11" x14ac:dyDescent="0.2">
      <c r="I253" s="5"/>
      <c r="K253" s="5"/>
    </row>
    <row r="254" spans="9:11" x14ac:dyDescent="0.2">
      <c r="I254" s="5"/>
      <c r="K254" s="5"/>
    </row>
    <row r="255" spans="9:11" x14ac:dyDescent="0.2">
      <c r="I255" s="5"/>
      <c r="K255" s="5"/>
    </row>
    <row r="256" spans="9:11" x14ac:dyDescent="0.2">
      <c r="I256" s="5"/>
      <c r="K256" s="5"/>
    </row>
    <row r="257" spans="9:11" x14ac:dyDescent="0.2">
      <c r="I257" s="5"/>
      <c r="K257" s="5"/>
    </row>
    <row r="258" spans="9:11" x14ac:dyDescent="0.2">
      <c r="I258" s="5"/>
      <c r="K258" s="5"/>
    </row>
    <row r="259" spans="9:11" x14ac:dyDescent="0.2">
      <c r="I259" s="5"/>
      <c r="K259" s="5"/>
    </row>
    <row r="260" spans="9:11" x14ac:dyDescent="0.2">
      <c r="I260" s="5"/>
      <c r="K260" s="5"/>
    </row>
    <row r="261" spans="9:11" x14ac:dyDescent="0.2">
      <c r="I261" s="5"/>
      <c r="K261" s="5"/>
    </row>
    <row r="262" spans="9:11" x14ac:dyDescent="0.2">
      <c r="I262" s="5"/>
      <c r="K262" s="5"/>
    </row>
    <row r="263" spans="9:11" x14ac:dyDescent="0.2">
      <c r="I263" s="5"/>
      <c r="K263" s="5"/>
    </row>
    <row r="264" spans="9:11" x14ac:dyDescent="0.2">
      <c r="I264" s="5"/>
      <c r="K264" s="5"/>
    </row>
    <row r="265" spans="9:11" x14ac:dyDescent="0.2">
      <c r="I265" s="5"/>
      <c r="K265" s="5"/>
    </row>
    <row r="266" spans="9:11" x14ac:dyDescent="0.2">
      <c r="I266" s="5"/>
      <c r="K266" s="5"/>
    </row>
    <row r="267" spans="9:11" x14ac:dyDescent="0.2">
      <c r="I267" s="5"/>
      <c r="K267" s="5"/>
    </row>
    <row r="268" spans="9:11" x14ac:dyDescent="0.2">
      <c r="I268" s="5"/>
      <c r="K268" s="5"/>
    </row>
    <row r="269" spans="9:11" x14ac:dyDescent="0.2">
      <c r="I269" s="5"/>
      <c r="K269" s="5"/>
    </row>
    <row r="270" spans="9:11" x14ac:dyDescent="0.2">
      <c r="I270" s="5"/>
      <c r="K270" s="5"/>
    </row>
    <row r="271" spans="9:11" x14ac:dyDescent="0.2">
      <c r="I271" s="5"/>
      <c r="K271" s="5"/>
    </row>
    <row r="272" spans="9:11" x14ac:dyDescent="0.2">
      <c r="I272" s="5"/>
      <c r="K272" s="5"/>
    </row>
    <row r="273" spans="9:11" x14ac:dyDescent="0.2">
      <c r="I273" s="5"/>
      <c r="K273" s="5"/>
    </row>
    <row r="274" spans="9:11" x14ac:dyDescent="0.2">
      <c r="I274" s="5"/>
      <c r="K274" s="5"/>
    </row>
    <row r="275" spans="9:11" x14ac:dyDescent="0.2">
      <c r="I275" s="5"/>
      <c r="K275" s="5"/>
    </row>
    <row r="276" spans="9:11" x14ac:dyDescent="0.2">
      <c r="I276" s="5"/>
      <c r="K276" s="5"/>
    </row>
    <row r="277" spans="9:11" x14ac:dyDescent="0.2">
      <c r="I277" s="5"/>
      <c r="K277" s="5"/>
    </row>
    <row r="278" spans="9:11" x14ac:dyDescent="0.2">
      <c r="I278" s="5"/>
      <c r="K278" s="5"/>
    </row>
    <row r="279" spans="9:11" x14ac:dyDescent="0.2">
      <c r="I279" s="5"/>
      <c r="K279" s="5"/>
    </row>
    <row r="280" spans="9:11" x14ac:dyDescent="0.2">
      <c r="I280" s="5"/>
      <c r="K280" s="5"/>
    </row>
    <row r="281" spans="9:11" x14ac:dyDescent="0.2">
      <c r="I281" s="5"/>
      <c r="K281" s="5"/>
    </row>
    <row r="282" spans="9:11" x14ac:dyDescent="0.2">
      <c r="I282" s="5"/>
      <c r="K282" s="5"/>
    </row>
    <row r="283" spans="9:11" x14ac:dyDescent="0.2">
      <c r="I283" s="5"/>
      <c r="K283" s="5"/>
    </row>
    <row r="284" spans="9:11" x14ac:dyDescent="0.2">
      <c r="I284" s="5"/>
      <c r="K284" s="5"/>
    </row>
    <row r="285" spans="9:11" x14ac:dyDescent="0.2">
      <c r="I285" s="5"/>
      <c r="K285" s="5"/>
    </row>
    <row r="286" spans="9:11" x14ac:dyDescent="0.2">
      <c r="I286" s="5"/>
      <c r="K286" s="5"/>
    </row>
    <row r="287" spans="9:11" x14ac:dyDescent="0.2">
      <c r="I287" s="5"/>
      <c r="K287" s="5"/>
    </row>
    <row r="288" spans="9:11" x14ac:dyDescent="0.2">
      <c r="I288" s="5"/>
      <c r="K288" s="5"/>
    </row>
    <row r="289" spans="9:11" x14ac:dyDescent="0.2">
      <c r="I289" s="5"/>
      <c r="K289" s="5"/>
    </row>
    <row r="290" spans="9:11" x14ac:dyDescent="0.2">
      <c r="I290" s="5"/>
      <c r="K290" s="5"/>
    </row>
    <row r="291" spans="9:11" x14ac:dyDescent="0.2">
      <c r="I291" s="5"/>
      <c r="K291" s="5"/>
    </row>
    <row r="292" spans="9:11" x14ac:dyDescent="0.2">
      <c r="I292" s="5"/>
      <c r="K292" s="5"/>
    </row>
    <row r="293" spans="9:11" x14ac:dyDescent="0.2">
      <c r="I293" s="5"/>
      <c r="K293" s="5"/>
    </row>
    <row r="294" spans="9:11" x14ac:dyDescent="0.2">
      <c r="I294" s="5"/>
      <c r="K294" s="5"/>
    </row>
    <row r="295" spans="9:11" x14ac:dyDescent="0.2">
      <c r="I295" s="5"/>
      <c r="K295" s="5"/>
    </row>
    <row r="296" spans="9:11" x14ac:dyDescent="0.2">
      <c r="I296" s="5"/>
      <c r="K296" s="5"/>
    </row>
    <row r="297" spans="9:11" x14ac:dyDescent="0.2">
      <c r="I297" s="5"/>
      <c r="K297" s="5"/>
    </row>
    <row r="298" spans="9:11" x14ac:dyDescent="0.2">
      <c r="I298" s="5"/>
      <c r="K298" s="5"/>
    </row>
    <row r="299" spans="9:11" x14ac:dyDescent="0.2">
      <c r="I299" s="5"/>
      <c r="K299" s="5"/>
    </row>
    <row r="300" spans="9:11" x14ac:dyDescent="0.2">
      <c r="I300" s="5"/>
      <c r="K300" s="5"/>
    </row>
    <row r="301" spans="9:11" x14ac:dyDescent="0.2">
      <c r="I301" s="5"/>
      <c r="K301" s="5"/>
    </row>
    <row r="302" spans="9:11" x14ac:dyDescent="0.2">
      <c r="I302" s="5"/>
      <c r="K302" s="5"/>
    </row>
    <row r="303" spans="9:11" x14ac:dyDescent="0.2">
      <c r="I303" s="5"/>
      <c r="K303" s="5"/>
    </row>
    <row r="304" spans="9:11" x14ac:dyDescent="0.2">
      <c r="I304" s="5"/>
      <c r="K304" s="5"/>
    </row>
    <row r="305" spans="9:11" x14ac:dyDescent="0.2">
      <c r="I305" s="5"/>
      <c r="K305" s="5"/>
    </row>
    <row r="306" spans="9:11" x14ac:dyDescent="0.2">
      <c r="I306" s="5"/>
      <c r="K306" s="5"/>
    </row>
    <row r="307" spans="9:11" x14ac:dyDescent="0.2">
      <c r="I307" s="5"/>
      <c r="K307" s="5"/>
    </row>
    <row r="308" spans="9:11" x14ac:dyDescent="0.2">
      <c r="I308" s="5"/>
      <c r="K308" s="5"/>
    </row>
    <row r="309" spans="9:11" x14ac:dyDescent="0.2">
      <c r="I309" s="5"/>
      <c r="K309" s="5"/>
    </row>
    <row r="310" spans="9:11" x14ac:dyDescent="0.2">
      <c r="I310" s="5"/>
      <c r="K310" s="5"/>
    </row>
    <row r="311" spans="9:11" x14ac:dyDescent="0.2">
      <c r="I311" s="5"/>
      <c r="K311" s="5"/>
    </row>
    <row r="312" spans="9:11" x14ac:dyDescent="0.2">
      <c r="I312" s="5"/>
      <c r="K312" s="5"/>
    </row>
    <row r="313" spans="9:11" x14ac:dyDescent="0.2">
      <c r="I313" s="5"/>
      <c r="K313" s="5"/>
    </row>
    <row r="314" spans="9:11" x14ac:dyDescent="0.2">
      <c r="I314" s="5"/>
      <c r="K314" s="5"/>
    </row>
    <row r="315" spans="9:11" x14ac:dyDescent="0.2">
      <c r="I315" s="5"/>
      <c r="K315" s="5"/>
    </row>
    <row r="316" spans="9:11" x14ac:dyDescent="0.2">
      <c r="I316" s="5"/>
      <c r="K316" s="5"/>
    </row>
    <row r="317" spans="9:11" x14ac:dyDescent="0.2">
      <c r="I317" s="5"/>
      <c r="K317" s="5"/>
    </row>
    <row r="318" spans="9:11" x14ac:dyDescent="0.2">
      <c r="I318" s="5"/>
      <c r="K318" s="5"/>
    </row>
    <row r="319" spans="9:11" x14ac:dyDescent="0.2">
      <c r="I319" s="5"/>
      <c r="K319" s="5"/>
    </row>
    <row r="320" spans="9:11" x14ac:dyDescent="0.2">
      <c r="I320" s="5"/>
      <c r="K320" s="5"/>
    </row>
    <row r="321" spans="9:11" x14ac:dyDescent="0.2">
      <c r="I321" s="5"/>
      <c r="K321" s="5"/>
    </row>
    <row r="322" spans="9:11" x14ac:dyDescent="0.2">
      <c r="I322" s="5"/>
      <c r="K322" s="5"/>
    </row>
    <row r="323" spans="9:11" x14ac:dyDescent="0.2">
      <c r="I323" s="5"/>
      <c r="K323" s="5"/>
    </row>
    <row r="324" spans="9:11" x14ac:dyDescent="0.2">
      <c r="I324" s="5"/>
      <c r="K324" s="5"/>
    </row>
    <row r="325" spans="9:11" x14ac:dyDescent="0.2">
      <c r="I325" s="5"/>
      <c r="K325" s="5"/>
    </row>
    <row r="326" spans="9:11" x14ac:dyDescent="0.2">
      <c r="I326" s="5"/>
      <c r="K326" s="5"/>
    </row>
    <row r="327" spans="9:11" x14ac:dyDescent="0.2">
      <c r="I327" s="5"/>
      <c r="K327" s="5"/>
    </row>
    <row r="328" spans="9:11" x14ac:dyDescent="0.2">
      <c r="I328" s="5"/>
      <c r="K328" s="5"/>
    </row>
    <row r="329" spans="9:11" x14ac:dyDescent="0.2">
      <c r="I329" s="5"/>
      <c r="K329" s="5"/>
    </row>
    <row r="330" spans="9:11" x14ac:dyDescent="0.2">
      <c r="I330" s="5"/>
      <c r="K330" s="5"/>
    </row>
    <row r="331" spans="9:11" x14ac:dyDescent="0.2">
      <c r="I331" s="5"/>
      <c r="K331" s="5"/>
    </row>
    <row r="332" spans="9:11" x14ac:dyDescent="0.2">
      <c r="I332" s="5"/>
      <c r="K332" s="5"/>
    </row>
    <row r="333" spans="9:11" x14ac:dyDescent="0.2">
      <c r="I333" s="5"/>
      <c r="K333" s="5"/>
    </row>
    <row r="334" spans="9:11" x14ac:dyDescent="0.2">
      <c r="I334" s="5"/>
      <c r="K334" s="5"/>
    </row>
    <row r="335" spans="9:11" x14ac:dyDescent="0.2">
      <c r="I335" s="5"/>
      <c r="K335" s="5"/>
    </row>
    <row r="336" spans="9:11" x14ac:dyDescent="0.2">
      <c r="I336" s="5"/>
      <c r="K336" s="5"/>
    </row>
    <row r="337" spans="9:11" x14ac:dyDescent="0.2">
      <c r="I337" s="5"/>
      <c r="K337" s="5"/>
    </row>
    <row r="338" spans="9:11" x14ac:dyDescent="0.2">
      <c r="I338" s="5"/>
      <c r="K338" s="5"/>
    </row>
    <row r="339" spans="9:11" x14ac:dyDescent="0.2">
      <c r="I339" s="5"/>
      <c r="K339" s="5"/>
    </row>
    <row r="340" spans="9:11" x14ac:dyDescent="0.2">
      <c r="I340" s="5"/>
      <c r="K340" s="5"/>
    </row>
    <row r="341" spans="9:11" x14ac:dyDescent="0.2">
      <c r="I341" s="5"/>
      <c r="K341" s="5"/>
    </row>
    <row r="342" spans="9:11" x14ac:dyDescent="0.2">
      <c r="I342" s="5"/>
      <c r="K342" s="5"/>
    </row>
    <row r="343" spans="9:11" x14ac:dyDescent="0.2">
      <c r="I343" s="5"/>
      <c r="K343" s="5"/>
    </row>
    <row r="344" spans="9:11" x14ac:dyDescent="0.2">
      <c r="I344" s="5"/>
      <c r="K344" s="5"/>
    </row>
    <row r="345" spans="9:11" x14ac:dyDescent="0.2">
      <c r="I345" s="5"/>
      <c r="K345" s="5"/>
    </row>
    <row r="346" spans="9:11" x14ac:dyDescent="0.2">
      <c r="I346" s="5"/>
      <c r="K346" s="5"/>
    </row>
    <row r="347" spans="9:11" x14ac:dyDescent="0.2">
      <c r="I347" s="5"/>
      <c r="K347" s="5"/>
    </row>
    <row r="348" spans="9:11" x14ac:dyDescent="0.2">
      <c r="I348" s="5"/>
      <c r="K348" s="5"/>
    </row>
    <row r="349" spans="9:11" x14ac:dyDescent="0.2">
      <c r="I349" s="5"/>
      <c r="K349" s="5"/>
    </row>
    <row r="350" spans="9:11" x14ac:dyDescent="0.2">
      <c r="I350" s="5"/>
      <c r="K350" s="5"/>
    </row>
    <row r="351" spans="9:11" x14ac:dyDescent="0.2">
      <c r="I351" s="5"/>
      <c r="K351" s="5"/>
    </row>
    <row r="352" spans="9:11" x14ac:dyDescent="0.2">
      <c r="I352" s="5"/>
      <c r="K352" s="5"/>
    </row>
    <row r="353" spans="9:11" x14ac:dyDescent="0.2">
      <c r="I353" s="5"/>
      <c r="K353" s="5"/>
    </row>
    <row r="354" spans="9:11" x14ac:dyDescent="0.2">
      <c r="I354" s="5"/>
      <c r="K354" s="5"/>
    </row>
    <row r="355" spans="9:11" x14ac:dyDescent="0.2">
      <c r="I355" s="5"/>
      <c r="K355" s="5"/>
    </row>
    <row r="356" spans="9:11" x14ac:dyDescent="0.2">
      <c r="I356" s="5"/>
      <c r="K356" s="5"/>
    </row>
    <row r="357" spans="9:11" x14ac:dyDescent="0.2">
      <c r="I357" s="5"/>
      <c r="K357" s="5"/>
    </row>
    <row r="358" spans="9:11" x14ac:dyDescent="0.2">
      <c r="I358" s="5"/>
      <c r="K358" s="5"/>
    </row>
    <row r="359" spans="9:11" x14ac:dyDescent="0.2">
      <c r="I359" s="5"/>
      <c r="K359" s="5"/>
    </row>
    <row r="360" spans="9:11" x14ac:dyDescent="0.2">
      <c r="I360" s="5"/>
      <c r="K360" s="5"/>
    </row>
    <row r="361" spans="9:11" x14ac:dyDescent="0.2">
      <c r="I361" s="5"/>
      <c r="K361" s="5"/>
    </row>
    <row r="362" spans="9:11" x14ac:dyDescent="0.2">
      <c r="I362" s="5"/>
      <c r="K362" s="5"/>
    </row>
    <row r="363" spans="9:11" x14ac:dyDescent="0.2">
      <c r="I363" s="5"/>
      <c r="K363" s="5"/>
    </row>
    <row r="364" spans="9:11" x14ac:dyDescent="0.2">
      <c r="I364" s="5"/>
      <c r="K364" s="5"/>
    </row>
    <row r="365" spans="9:11" x14ac:dyDescent="0.2">
      <c r="I365" s="5"/>
      <c r="K365" s="5"/>
    </row>
    <row r="366" spans="9:11" x14ac:dyDescent="0.2">
      <c r="I366" s="5"/>
      <c r="K366" s="5"/>
    </row>
    <row r="367" spans="9:11" x14ac:dyDescent="0.2">
      <c r="I367" s="5"/>
      <c r="K367" s="5"/>
    </row>
    <row r="368" spans="9:11" x14ac:dyDescent="0.2">
      <c r="I368" s="5"/>
      <c r="K368" s="5"/>
    </row>
    <row r="369" spans="9:11" x14ac:dyDescent="0.2">
      <c r="I369" s="5"/>
      <c r="K369" s="5"/>
    </row>
    <row r="370" spans="9:11" x14ac:dyDescent="0.2">
      <c r="I370" s="5"/>
      <c r="K370" s="5"/>
    </row>
    <row r="371" spans="9:11" x14ac:dyDescent="0.2">
      <c r="I371" s="5"/>
      <c r="K371" s="5"/>
    </row>
    <row r="372" spans="9:11" x14ac:dyDescent="0.2">
      <c r="I372" s="5"/>
      <c r="K372" s="5"/>
    </row>
    <row r="373" spans="9:11" x14ac:dyDescent="0.2">
      <c r="I373" s="5"/>
      <c r="K373" s="5"/>
    </row>
    <row r="374" spans="9:11" x14ac:dyDescent="0.2">
      <c r="I374" s="5"/>
      <c r="K374" s="5"/>
    </row>
    <row r="375" spans="9:11" x14ac:dyDescent="0.2">
      <c r="I375" s="5"/>
      <c r="K375" s="5"/>
    </row>
    <row r="376" spans="9:11" x14ac:dyDescent="0.2">
      <c r="I376" s="5"/>
      <c r="K376" s="5"/>
    </row>
    <row r="377" spans="9:11" x14ac:dyDescent="0.2">
      <c r="I377" s="5"/>
      <c r="K377" s="5"/>
    </row>
    <row r="378" spans="9:11" x14ac:dyDescent="0.2">
      <c r="I378" s="5"/>
      <c r="K378" s="5"/>
    </row>
    <row r="379" spans="9:11" x14ac:dyDescent="0.2">
      <c r="I379" s="5"/>
      <c r="K379" s="5"/>
    </row>
    <row r="380" spans="9:11" x14ac:dyDescent="0.2">
      <c r="I380" s="5"/>
      <c r="K380" s="5"/>
    </row>
    <row r="381" spans="9:11" x14ac:dyDescent="0.2">
      <c r="I381" s="5"/>
      <c r="K381" s="5"/>
    </row>
    <row r="382" spans="9:11" x14ac:dyDescent="0.2">
      <c r="I382" s="5"/>
      <c r="K382" s="5"/>
    </row>
    <row r="383" spans="9:11" x14ac:dyDescent="0.2">
      <c r="I383" s="5"/>
      <c r="K383" s="5"/>
    </row>
    <row r="384" spans="9:11" x14ac:dyDescent="0.2">
      <c r="I384" s="5"/>
      <c r="K384" s="5"/>
    </row>
    <row r="385" spans="9:11" x14ac:dyDescent="0.2">
      <c r="I385" s="5"/>
      <c r="K385" s="5"/>
    </row>
    <row r="386" spans="9:11" x14ac:dyDescent="0.2">
      <c r="I386" s="5"/>
      <c r="K386" s="5"/>
    </row>
    <row r="387" spans="9:11" x14ac:dyDescent="0.2">
      <c r="I387" s="5"/>
      <c r="K387" s="5"/>
    </row>
    <row r="388" spans="9:11" x14ac:dyDescent="0.2">
      <c r="I388" s="5"/>
      <c r="K388" s="5"/>
    </row>
    <row r="389" spans="9:11" x14ac:dyDescent="0.2">
      <c r="I389" s="5"/>
      <c r="K389" s="5"/>
    </row>
    <row r="390" spans="9:11" x14ac:dyDescent="0.2">
      <c r="I390" s="5"/>
      <c r="K390" s="5"/>
    </row>
    <row r="391" spans="9:11" x14ac:dyDescent="0.2">
      <c r="I391" s="5"/>
      <c r="K391" s="5"/>
    </row>
    <row r="392" spans="9:11" x14ac:dyDescent="0.2">
      <c r="I392" s="5"/>
      <c r="K392" s="5"/>
    </row>
    <row r="393" spans="9:11" x14ac:dyDescent="0.2">
      <c r="I393" s="5"/>
      <c r="K393" s="5"/>
    </row>
    <row r="394" spans="9:11" x14ac:dyDescent="0.2">
      <c r="I394" s="5"/>
      <c r="K394" s="5"/>
    </row>
    <row r="395" spans="9:11" x14ac:dyDescent="0.2">
      <c r="I395" s="5"/>
      <c r="K395" s="5"/>
    </row>
    <row r="396" spans="9:11" x14ac:dyDescent="0.2">
      <c r="I396" s="5"/>
      <c r="K396" s="5"/>
    </row>
    <row r="397" spans="9:11" x14ac:dyDescent="0.2">
      <c r="I397" s="5"/>
      <c r="K397" s="5"/>
    </row>
    <row r="398" spans="9:11" x14ac:dyDescent="0.2">
      <c r="I398" s="5"/>
      <c r="K398" s="5"/>
    </row>
    <row r="399" spans="9:11" x14ac:dyDescent="0.2">
      <c r="I399" s="5"/>
      <c r="K399" s="5"/>
    </row>
    <row r="400" spans="9:11" x14ac:dyDescent="0.2">
      <c r="I400" s="5"/>
      <c r="K400" s="5"/>
    </row>
    <row r="401" spans="9:11" x14ac:dyDescent="0.2">
      <c r="I401" s="5"/>
      <c r="K401" s="5"/>
    </row>
    <row r="402" spans="9:11" x14ac:dyDescent="0.2">
      <c r="I402" s="5"/>
      <c r="K402" s="5"/>
    </row>
    <row r="403" spans="9:11" x14ac:dyDescent="0.2">
      <c r="I403" s="5"/>
      <c r="K403" s="5"/>
    </row>
    <row r="404" spans="9:11" x14ac:dyDescent="0.2">
      <c r="I404" s="5"/>
      <c r="K404" s="5"/>
    </row>
    <row r="405" spans="9:11" x14ac:dyDescent="0.2">
      <c r="I405" s="5"/>
      <c r="K405" s="5"/>
    </row>
    <row r="406" spans="9:11" x14ac:dyDescent="0.2">
      <c r="I406" s="5"/>
      <c r="K406" s="5"/>
    </row>
    <row r="407" spans="9:11" x14ac:dyDescent="0.2">
      <c r="I407" s="5"/>
      <c r="K407" s="5"/>
    </row>
    <row r="408" spans="9:11" x14ac:dyDescent="0.2">
      <c r="I408" s="5"/>
      <c r="K408" s="5"/>
    </row>
    <row r="409" spans="9:11" x14ac:dyDescent="0.2">
      <c r="I409" s="5"/>
      <c r="K409" s="5"/>
    </row>
    <row r="410" spans="9:11" x14ac:dyDescent="0.2">
      <c r="I410" s="5"/>
      <c r="K410" s="5"/>
    </row>
    <row r="411" spans="9:11" x14ac:dyDescent="0.2">
      <c r="I411" s="5"/>
      <c r="K411" s="5"/>
    </row>
    <row r="412" spans="9:11" x14ac:dyDescent="0.2">
      <c r="I412" s="5"/>
      <c r="K412" s="5"/>
    </row>
    <row r="413" spans="9:11" x14ac:dyDescent="0.2">
      <c r="I413" s="5"/>
      <c r="K413" s="5"/>
    </row>
    <row r="414" spans="9:11" x14ac:dyDescent="0.2">
      <c r="I414" s="5"/>
      <c r="K414" s="5"/>
    </row>
    <row r="415" spans="9:11" x14ac:dyDescent="0.2">
      <c r="I415" s="5"/>
      <c r="K415" s="5"/>
    </row>
    <row r="416" spans="9:11" x14ac:dyDescent="0.2">
      <c r="I416" s="5"/>
      <c r="K416" s="5"/>
    </row>
    <row r="417" spans="9:11" x14ac:dyDescent="0.2">
      <c r="I417" s="5"/>
      <c r="K417" s="5"/>
    </row>
    <row r="418" spans="9:11" x14ac:dyDescent="0.2">
      <c r="I418" s="5"/>
      <c r="K418" s="5"/>
    </row>
    <row r="419" spans="9:11" x14ac:dyDescent="0.2">
      <c r="I419" s="5"/>
      <c r="K419" s="5"/>
    </row>
    <row r="420" spans="9:11" x14ac:dyDescent="0.2">
      <c r="I420" s="5"/>
      <c r="K420" s="5"/>
    </row>
    <row r="421" spans="9:11" x14ac:dyDescent="0.2">
      <c r="I421" s="5"/>
      <c r="K421" s="5"/>
    </row>
    <row r="422" spans="9:11" x14ac:dyDescent="0.2">
      <c r="I422" s="5"/>
      <c r="K422" s="5"/>
    </row>
    <row r="423" spans="9:11" x14ac:dyDescent="0.2">
      <c r="I423" s="5"/>
      <c r="K423" s="5"/>
    </row>
    <row r="424" spans="9:11" x14ac:dyDescent="0.2">
      <c r="I424" s="5"/>
      <c r="K424" s="5"/>
    </row>
    <row r="425" spans="9:11" x14ac:dyDescent="0.2">
      <c r="I425" s="5"/>
      <c r="K425" s="5"/>
    </row>
    <row r="426" spans="9:11" x14ac:dyDescent="0.2">
      <c r="I426" s="5"/>
      <c r="K426" s="5"/>
    </row>
    <row r="427" spans="9:11" x14ac:dyDescent="0.2">
      <c r="I427" s="5"/>
      <c r="K427" s="5"/>
    </row>
    <row r="428" spans="9:11" x14ac:dyDescent="0.2">
      <c r="I428" s="5"/>
      <c r="K428" s="5"/>
    </row>
    <row r="429" spans="9:11" x14ac:dyDescent="0.2">
      <c r="I429" s="5"/>
      <c r="K429" s="5"/>
    </row>
    <row r="430" spans="9:11" x14ac:dyDescent="0.2">
      <c r="I430" s="5"/>
      <c r="K430" s="5"/>
    </row>
    <row r="431" spans="9:11" x14ac:dyDescent="0.2">
      <c r="I431" s="5"/>
      <c r="K431" s="5"/>
    </row>
    <row r="432" spans="9:11" x14ac:dyDescent="0.2">
      <c r="I432" s="5"/>
      <c r="K432" s="5"/>
    </row>
    <row r="433" spans="9:11" x14ac:dyDescent="0.2">
      <c r="I433" s="5"/>
      <c r="K433" s="5"/>
    </row>
    <row r="434" spans="9:11" x14ac:dyDescent="0.2">
      <c r="I434" s="5"/>
      <c r="K434" s="5"/>
    </row>
    <row r="435" spans="9:11" x14ac:dyDescent="0.2">
      <c r="I435" s="5"/>
      <c r="K435" s="5"/>
    </row>
    <row r="436" spans="9:11" x14ac:dyDescent="0.2">
      <c r="I436" s="5"/>
      <c r="K436" s="5"/>
    </row>
    <row r="437" spans="9:11" x14ac:dyDescent="0.2">
      <c r="I437" s="5"/>
      <c r="K437" s="5"/>
    </row>
    <row r="438" spans="9:11" x14ac:dyDescent="0.2">
      <c r="I438" s="5"/>
      <c r="K438" s="5"/>
    </row>
    <row r="439" spans="9:11" x14ac:dyDescent="0.2">
      <c r="I439" s="5"/>
      <c r="K439" s="5"/>
    </row>
    <row r="440" spans="9:11" x14ac:dyDescent="0.2">
      <c r="I440" s="5"/>
      <c r="K440" s="5"/>
    </row>
    <row r="441" spans="9:11" x14ac:dyDescent="0.2">
      <c r="I441" s="5"/>
      <c r="K441" s="5"/>
    </row>
    <row r="442" spans="9:11" x14ac:dyDescent="0.2">
      <c r="I442" s="5"/>
      <c r="K442" s="5"/>
    </row>
    <row r="443" spans="9:11" x14ac:dyDescent="0.2">
      <c r="I443" s="5"/>
      <c r="K443" s="5"/>
    </row>
    <row r="444" spans="9:11" x14ac:dyDescent="0.2">
      <c r="I444" s="5"/>
      <c r="K444" s="5"/>
    </row>
    <row r="445" spans="9:11" x14ac:dyDescent="0.2">
      <c r="I445" s="5"/>
      <c r="K445" s="5"/>
    </row>
    <row r="446" spans="9:11" x14ac:dyDescent="0.2">
      <c r="I446" s="5"/>
      <c r="K446" s="5"/>
    </row>
    <row r="447" spans="9:11" x14ac:dyDescent="0.2">
      <c r="I447" s="5"/>
      <c r="K447" s="5"/>
    </row>
    <row r="448" spans="9:11" x14ac:dyDescent="0.2">
      <c r="I448" s="5"/>
      <c r="K448" s="5"/>
    </row>
    <row r="449" spans="9:11" x14ac:dyDescent="0.2">
      <c r="I449" s="5"/>
      <c r="K449" s="5"/>
    </row>
    <row r="450" spans="9:11" x14ac:dyDescent="0.2">
      <c r="I450" s="5"/>
      <c r="K450" s="5"/>
    </row>
    <row r="451" spans="9:11" x14ac:dyDescent="0.2">
      <c r="I451" s="5"/>
      <c r="K451" s="5"/>
    </row>
    <row r="452" spans="9:11" x14ac:dyDescent="0.2">
      <c r="I452" s="5"/>
      <c r="K452" s="5"/>
    </row>
    <row r="453" spans="9:11" x14ac:dyDescent="0.2">
      <c r="I453" s="5"/>
      <c r="K453" s="5"/>
    </row>
    <row r="454" spans="9:11" x14ac:dyDescent="0.2">
      <c r="I454" s="5"/>
      <c r="K454" s="5"/>
    </row>
    <row r="455" spans="9:11" x14ac:dyDescent="0.2">
      <c r="I455" s="5"/>
      <c r="K455" s="5"/>
    </row>
    <row r="456" spans="9:11" x14ac:dyDescent="0.2">
      <c r="I456" s="5"/>
      <c r="K456" s="5"/>
    </row>
    <row r="457" spans="9:11" x14ac:dyDescent="0.2">
      <c r="I457" s="5"/>
      <c r="K457" s="5"/>
    </row>
    <row r="458" spans="9:11" x14ac:dyDescent="0.2">
      <c r="I458" s="5"/>
      <c r="K458" s="5"/>
    </row>
    <row r="459" spans="9:11" x14ac:dyDescent="0.2">
      <c r="I459" s="5"/>
      <c r="K459" s="5"/>
    </row>
    <row r="460" spans="9:11" x14ac:dyDescent="0.2">
      <c r="I460" s="5"/>
      <c r="K460" s="5"/>
    </row>
    <row r="461" spans="9:11" x14ac:dyDescent="0.2">
      <c r="I461" s="5"/>
      <c r="K461" s="5"/>
    </row>
    <row r="462" spans="9:11" x14ac:dyDescent="0.2">
      <c r="I462" s="5"/>
      <c r="K462" s="5"/>
    </row>
    <row r="463" spans="9:11" x14ac:dyDescent="0.2">
      <c r="I463" s="5"/>
      <c r="K463" s="5"/>
    </row>
    <row r="464" spans="9:11" x14ac:dyDescent="0.2">
      <c r="I464" s="5"/>
      <c r="K464" s="5"/>
    </row>
    <row r="465" spans="9:11" x14ac:dyDescent="0.2">
      <c r="I465" s="5"/>
      <c r="K465" s="5"/>
    </row>
    <row r="466" spans="9:11" x14ac:dyDescent="0.2">
      <c r="I466" s="5"/>
      <c r="K466" s="5"/>
    </row>
    <row r="467" spans="9:11" x14ac:dyDescent="0.2">
      <c r="I467" s="5"/>
      <c r="K467" s="5"/>
    </row>
    <row r="468" spans="9:11" x14ac:dyDescent="0.2">
      <c r="I468" s="5"/>
      <c r="K468" s="5"/>
    </row>
    <row r="469" spans="9:11" x14ac:dyDescent="0.2">
      <c r="I469" s="5"/>
      <c r="K469" s="5"/>
    </row>
    <row r="470" spans="9:11" x14ac:dyDescent="0.2">
      <c r="I470" s="5"/>
      <c r="K470" s="5"/>
    </row>
    <row r="471" spans="9:11" x14ac:dyDescent="0.2">
      <c r="I471" s="5"/>
      <c r="K471" s="5"/>
    </row>
    <row r="472" spans="9:11" x14ac:dyDescent="0.2">
      <c r="I472" s="5"/>
      <c r="K472" s="5"/>
    </row>
    <row r="473" spans="9:11" x14ac:dyDescent="0.2">
      <c r="I473" s="5"/>
      <c r="K473" s="5"/>
    </row>
    <row r="474" spans="9:11" x14ac:dyDescent="0.2">
      <c r="I474" s="5"/>
      <c r="K474" s="5"/>
    </row>
    <row r="475" spans="9:11" x14ac:dyDescent="0.2">
      <c r="I475" s="5"/>
      <c r="K475" s="5"/>
    </row>
    <row r="476" spans="9:11" x14ac:dyDescent="0.2">
      <c r="I476" s="5"/>
      <c r="K476" s="5"/>
    </row>
    <row r="477" spans="9:11" x14ac:dyDescent="0.2">
      <c r="I477" s="5"/>
      <c r="K477" s="5"/>
    </row>
    <row r="478" spans="9:11" x14ac:dyDescent="0.2">
      <c r="I478" s="5"/>
      <c r="K478" s="5"/>
    </row>
    <row r="479" spans="9:11" x14ac:dyDescent="0.2">
      <c r="I479" s="5"/>
      <c r="K479" s="5"/>
    </row>
    <row r="480" spans="9:11" x14ac:dyDescent="0.2">
      <c r="I480" s="5"/>
      <c r="K480" s="5"/>
    </row>
    <row r="481" spans="9:11" x14ac:dyDescent="0.2">
      <c r="I481" s="5"/>
      <c r="K481" s="5"/>
    </row>
    <row r="482" spans="9:11" x14ac:dyDescent="0.2">
      <c r="I482" s="5"/>
      <c r="K482" s="5"/>
    </row>
    <row r="483" spans="9:11" x14ac:dyDescent="0.2">
      <c r="I483" s="5"/>
      <c r="K483" s="5"/>
    </row>
    <row r="484" spans="9:11" x14ac:dyDescent="0.2">
      <c r="I484" s="5"/>
      <c r="K484" s="5"/>
    </row>
    <row r="485" spans="9:11" x14ac:dyDescent="0.2">
      <c r="I485" s="5"/>
      <c r="K485" s="5"/>
    </row>
    <row r="486" spans="9:11" x14ac:dyDescent="0.2">
      <c r="I486" s="5"/>
      <c r="K486" s="5"/>
    </row>
    <row r="487" spans="9:11" x14ac:dyDescent="0.2">
      <c r="I487" s="5"/>
      <c r="K487" s="5"/>
    </row>
    <row r="488" spans="9:11" x14ac:dyDescent="0.2">
      <c r="I488" s="5"/>
      <c r="K488" s="5"/>
    </row>
    <row r="489" spans="9:11" x14ac:dyDescent="0.2">
      <c r="I489" s="5"/>
      <c r="K489" s="5"/>
    </row>
    <row r="490" spans="9:11" x14ac:dyDescent="0.2">
      <c r="I490" s="5"/>
      <c r="K490" s="5"/>
    </row>
    <row r="491" spans="9:11" x14ac:dyDescent="0.2">
      <c r="I491" s="5"/>
      <c r="K491" s="5"/>
    </row>
    <row r="492" spans="9:11" x14ac:dyDescent="0.2">
      <c r="I492" s="5"/>
      <c r="K492" s="5"/>
    </row>
    <row r="493" spans="9:11" x14ac:dyDescent="0.2">
      <c r="I493" s="5"/>
      <c r="K493" s="5"/>
    </row>
    <row r="494" spans="9:11" x14ac:dyDescent="0.2">
      <c r="I494" s="5"/>
      <c r="K494" s="5"/>
    </row>
    <row r="495" spans="9:11" x14ac:dyDescent="0.2">
      <c r="I495" s="5"/>
      <c r="K495" s="5"/>
    </row>
    <row r="496" spans="9:11" x14ac:dyDescent="0.2">
      <c r="I496" s="5"/>
      <c r="K496" s="5"/>
    </row>
    <row r="497" spans="9:11" x14ac:dyDescent="0.2">
      <c r="I497" s="5"/>
      <c r="K497" s="5"/>
    </row>
    <row r="498" spans="9:11" x14ac:dyDescent="0.2">
      <c r="I498" s="5"/>
      <c r="K498" s="5"/>
    </row>
    <row r="499" spans="9:11" x14ac:dyDescent="0.2">
      <c r="I499" s="5"/>
      <c r="K499" s="5"/>
    </row>
    <row r="500" spans="9:11" x14ac:dyDescent="0.2">
      <c r="I500" s="5"/>
      <c r="K500" s="5"/>
    </row>
    <row r="501" spans="9:11" x14ac:dyDescent="0.2">
      <c r="I501" s="5"/>
      <c r="K501" s="5"/>
    </row>
    <row r="502" spans="9:11" x14ac:dyDescent="0.2">
      <c r="I502" s="5"/>
      <c r="K502" s="5"/>
    </row>
    <row r="503" spans="9:11" x14ac:dyDescent="0.2">
      <c r="I503" s="5"/>
      <c r="K503" s="5"/>
    </row>
    <row r="504" spans="9:11" x14ac:dyDescent="0.2">
      <c r="I504" s="5"/>
      <c r="K504" s="5"/>
    </row>
    <row r="505" spans="9:11" x14ac:dyDescent="0.2">
      <c r="I505" s="5"/>
      <c r="K505" s="5"/>
    </row>
    <row r="506" spans="9:11" x14ac:dyDescent="0.2">
      <c r="I506" s="5"/>
      <c r="K506" s="5"/>
    </row>
    <row r="507" spans="9:11" x14ac:dyDescent="0.2">
      <c r="I507" s="5"/>
      <c r="K507" s="5"/>
    </row>
    <row r="508" spans="9:11" x14ac:dyDescent="0.2">
      <c r="I508" s="5"/>
      <c r="K508" s="5"/>
    </row>
    <row r="509" spans="9:11" x14ac:dyDescent="0.2">
      <c r="I509" s="5"/>
      <c r="K509" s="5"/>
    </row>
    <row r="510" spans="9:11" x14ac:dyDescent="0.2">
      <c r="I510" s="5"/>
      <c r="K510" s="5"/>
    </row>
    <row r="511" spans="9:11" x14ac:dyDescent="0.2">
      <c r="I511" s="5"/>
      <c r="K511" s="5"/>
    </row>
    <row r="512" spans="9:11" x14ac:dyDescent="0.2">
      <c r="I512" s="5"/>
      <c r="K512" s="5"/>
    </row>
    <row r="513" spans="9:11" x14ac:dyDescent="0.2">
      <c r="I513" s="5"/>
      <c r="K513" s="5"/>
    </row>
    <row r="514" spans="9:11" x14ac:dyDescent="0.2">
      <c r="I514" s="5"/>
      <c r="K514" s="5"/>
    </row>
    <row r="515" spans="9:11" x14ac:dyDescent="0.2">
      <c r="I515" s="5"/>
      <c r="K515" s="5"/>
    </row>
    <row r="516" spans="9:11" x14ac:dyDescent="0.2">
      <c r="I516" s="5"/>
      <c r="K516" s="5"/>
    </row>
    <row r="517" spans="9:11" x14ac:dyDescent="0.2">
      <c r="I517" s="5"/>
      <c r="K517" s="5"/>
    </row>
    <row r="518" spans="9:11" x14ac:dyDescent="0.2">
      <c r="I518" s="5"/>
      <c r="K518" s="5"/>
    </row>
    <row r="519" spans="9:11" x14ac:dyDescent="0.2">
      <c r="I519" s="5"/>
      <c r="K519" s="5"/>
    </row>
    <row r="520" spans="9:11" x14ac:dyDescent="0.2">
      <c r="I520" s="5"/>
      <c r="K520" s="5"/>
    </row>
    <row r="521" spans="9:11" x14ac:dyDescent="0.2">
      <c r="I521" s="5"/>
      <c r="K521" s="5"/>
    </row>
    <row r="522" spans="9:11" x14ac:dyDescent="0.2">
      <c r="I522" s="5"/>
      <c r="K522" s="5"/>
    </row>
    <row r="523" spans="9:11" x14ac:dyDescent="0.2">
      <c r="I523" s="5"/>
      <c r="K523" s="5"/>
    </row>
    <row r="524" spans="9:11" x14ac:dyDescent="0.2">
      <c r="I524" s="5"/>
      <c r="K524" s="5"/>
    </row>
    <row r="525" spans="9:11" x14ac:dyDescent="0.2">
      <c r="I525" s="5"/>
      <c r="K525" s="5"/>
    </row>
    <row r="526" spans="9:11" x14ac:dyDescent="0.2">
      <c r="I526" s="5"/>
      <c r="K526" s="5"/>
    </row>
    <row r="527" spans="9:11" x14ac:dyDescent="0.2">
      <c r="I527" s="5"/>
      <c r="K527" s="5"/>
    </row>
    <row r="528" spans="9:11" x14ac:dyDescent="0.2">
      <c r="I528" s="5"/>
      <c r="K528" s="5"/>
    </row>
    <row r="529" spans="9:11" x14ac:dyDescent="0.2">
      <c r="I529" s="5"/>
      <c r="K529" s="5"/>
    </row>
    <row r="530" spans="9:11" x14ac:dyDescent="0.2">
      <c r="I530" s="5"/>
      <c r="K530" s="5"/>
    </row>
    <row r="531" spans="9:11" x14ac:dyDescent="0.2">
      <c r="I531" s="5"/>
      <c r="K531" s="5"/>
    </row>
    <row r="532" spans="9:11" x14ac:dyDescent="0.2">
      <c r="I532" s="5"/>
      <c r="K532" s="5"/>
    </row>
    <row r="533" spans="9:11" x14ac:dyDescent="0.2">
      <c r="I533" s="5"/>
      <c r="K533" s="5"/>
    </row>
    <row r="534" spans="9:11" x14ac:dyDescent="0.2">
      <c r="I534" s="5"/>
      <c r="K534" s="5"/>
    </row>
    <row r="535" spans="9:11" x14ac:dyDescent="0.2">
      <c r="I535" s="5"/>
      <c r="K535" s="5"/>
    </row>
    <row r="536" spans="9:11" x14ac:dyDescent="0.2">
      <c r="I536" s="5"/>
      <c r="K536" s="5"/>
    </row>
    <row r="537" spans="9:11" x14ac:dyDescent="0.2">
      <c r="I537" s="5"/>
      <c r="K537" s="5"/>
    </row>
    <row r="538" spans="9:11" x14ac:dyDescent="0.2">
      <c r="I538" s="5"/>
      <c r="K538" s="5"/>
    </row>
    <row r="539" spans="9:11" x14ac:dyDescent="0.2">
      <c r="I539" s="5"/>
      <c r="K539" s="5"/>
    </row>
    <row r="540" spans="9:11" x14ac:dyDescent="0.2">
      <c r="I540" s="5"/>
      <c r="K540" s="5"/>
    </row>
    <row r="541" spans="9:11" x14ac:dyDescent="0.2">
      <c r="I541" s="5"/>
      <c r="K541" s="5"/>
    </row>
    <row r="542" spans="9:11" x14ac:dyDescent="0.2">
      <c r="I542" s="5"/>
      <c r="K542" s="5"/>
    </row>
    <row r="543" spans="9:11" x14ac:dyDescent="0.2">
      <c r="I543" s="5"/>
      <c r="K543" s="5"/>
    </row>
    <row r="544" spans="9:11" x14ac:dyDescent="0.2">
      <c r="I544" s="5"/>
      <c r="K544" s="5"/>
    </row>
    <row r="545" spans="9:11" x14ac:dyDescent="0.2">
      <c r="I545" s="5"/>
      <c r="K545" s="5"/>
    </row>
    <row r="546" spans="9:11" x14ac:dyDescent="0.2">
      <c r="I546" s="5"/>
      <c r="K546" s="5"/>
    </row>
    <row r="547" spans="9:11" x14ac:dyDescent="0.2">
      <c r="I547" s="5"/>
      <c r="K547" s="5"/>
    </row>
    <row r="548" spans="9:11" x14ac:dyDescent="0.2">
      <c r="I548" s="5"/>
      <c r="K548" s="5"/>
    </row>
    <row r="549" spans="9:11" x14ac:dyDescent="0.2">
      <c r="I549" s="5"/>
      <c r="K549" s="5"/>
    </row>
    <row r="550" spans="9:11" x14ac:dyDescent="0.2">
      <c r="I550" s="5"/>
      <c r="K550" s="5"/>
    </row>
    <row r="551" spans="9:11" x14ac:dyDescent="0.2">
      <c r="I551" s="5"/>
      <c r="K551" s="5"/>
    </row>
    <row r="552" spans="9:11" x14ac:dyDescent="0.2">
      <c r="I552" s="5"/>
      <c r="K552" s="5"/>
    </row>
    <row r="553" spans="9:11" x14ac:dyDescent="0.2">
      <c r="I553" s="5"/>
      <c r="K553" s="5"/>
    </row>
    <row r="554" spans="9:11" x14ac:dyDescent="0.2">
      <c r="I554" s="5"/>
      <c r="K554" s="5"/>
    </row>
    <row r="555" spans="9:11" x14ac:dyDescent="0.2">
      <c r="I555" s="5"/>
      <c r="K555" s="5"/>
    </row>
    <row r="556" spans="9:11" x14ac:dyDescent="0.2">
      <c r="I556" s="5"/>
      <c r="K556" s="5"/>
    </row>
    <row r="557" spans="9:11" x14ac:dyDescent="0.2">
      <c r="I557" s="5"/>
      <c r="K557" s="5"/>
    </row>
    <row r="558" spans="9:11" x14ac:dyDescent="0.2">
      <c r="I558" s="5"/>
      <c r="K558" s="5"/>
    </row>
    <row r="559" spans="9:11" x14ac:dyDescent="0.2">
      <c r="I559" s="5"/>
      <c r="K559" s="5"/>
    </row>
    <row r="560" spans="9:11" x14ac:dyDescent="0.2">
      <c r="I560" s="5"/>
      <c r="K560" s="5"/>
    </row>
    <row r="561" spans="9:11" x14ac:dyDescent="0.2">
      <c r="I561" s="5"/>
      <c r="K561" s="5"/>
    </row>
    <row r="562" spans="9:11" x14ac:dyDescent="0.2">
      <c r="I562" s="5"/>
      <c r="K562" s="5"/>
    </row>
    <row r="563" spans="9:11" x14ac:dyDescent="0.2">
      <c r="I563" s="5"/>
      <c r="K563" s="5"/>
    </row>
    <row r="564" spans="9:11" x14ac:dyDescent="0.2">
      <c r="I564" s="5"/>
      <c r="K564" s="5"/>
    </row>
    <row r="565" spans="9:11" x14ac:dyDescent="0.2">
      <c r="I565" s="5"/>
      <c r="K565" s="5"/>
    </row>
    <row r="566" spans="9:11" x14ac:dyDescent="0.2">
      <c r="I566" s="5"/>
      <c r="K566" s="5"/>
    </row>
    <row r="567" spans="9:11" x14ac:dyDescent="0.2">
      <c r="I567" s="5"/>
      <c r="K567" s="5"/>
    </row>
    <row r="568" spans="9:11" x14ac:dyDescent="0.2">
      <c r="I568" s="5"/>
      <c r="K568" s="5"/>
    </row>
    <row r="569" spans="9:11" x14ac:dyDescent="0.2">
      <c r="I569" s="5"/>
      <c r="K569" s="5"/>
    </row>
    <row r="570" spans="9:11" x14ac:dyDescent="0.2">
      <c r="I570" s="5"/>
      <c r="K570" s="5"/>
    </row>
    <row r="571" spans="9:11" x14ac:dyDescent="0.2">
      <c r="I571" s="5"/>
      <c r="K571" s="5"/>
    </row>
    <row r="572" spans="9:11" x14ac:dyDescent="0.2">
      <c r="I572" s="5"/>
      <c r="K572" s="5"/>
    </row>
    <row r="573" spans="9:11" x14ac:dyDescent="0.2">
      <c r="I573" s="5"/>
      <c r="K573" s="5"/>
    </row>
    <row r="574" spans="9:11" x14ac:dyDescent="0.2">
      <c r="I574" s="5"/>
      <c r="K574" s="5"/>
    </row>
    <row r="575" spans="9:11" x14ac:dyDescent="0.2">
      <c r="I575" s="5"/>
      <c r="K575" s="5"/>
    </row>
    <row r="576" spans="9:11" x14ac:dyDescent="0.2">
      <c r="I576" s="5"/>
      <c r="K576" s="5"/>
    </row>
    <row r="577" spans="9:11" x14ac:dyDescent="0.2">
      <c r="I577" s="5"/>
      <c r="K577" s="5"/>
    </row>
    <row r="578" spans="9:11" x14ac:dyDescent="0.2">
      <c r="I578" s="5"/>
      <c r="K578" s="5"/>
    </row>
    <row r="579" spans="9:11" x14ac:dyDescent="0.2">
      <c r="I579" s="5"/>
      <c r="K579" s="5"/>
    </row>
    <row r="580" spans="9:11" x14ac:dyDescent="0.2">
      <c r="I580" s="5"/>
      <c r="K580" s="5"/>
    </row>
    <row r="581" spans="9:11" x14ac:dyDescent="0.2">
      <c r="I581" s="5"/>
      <c r="K581" s="5"/>
    </row>
    <row r="582" spans="9:11" x14ac:dyDescent="0.2">
      <c r="I582" s="5"/>
      <c r="K582" s="5"/>
    </row>
    <row r="583" spans="9:11" x14ac:dyDescent="0.2">
      <c r="I583" s="5"/>
      <c r="K583" s="5"/>
    </row>
    <row r="584" spans="9:11" x14ac:dyDescent="0.2">
      <c r="I584" s="5"/>
      <c r="K584" s="5"/>
    </row>
    <row r="585" spans="9:11" x14ac:dyDescent="0.2">
      <c r="I585" s="5"/>
      <c r="K585" s="5"/>
    </row>
    <row r="586" spans="9:11" x14ac:dyDescent="0.2">
      <c r="I586" s="5"/>
      <c r="K586" s="5"/>
    </row>
    <row r="587" spans="9:11" x14ac:dyDescent="0.2">
      <c r="I587" s="5"/>
      <c r="K587" s="5"/>
    </row>
    <row r="588" spans="9:11" x14ac:dyDescent="0.2">
      <c r="I588" s="5"/>
      <c r="K588" s="5"/>
    </row>
    <row r="589" spans="9:11" x14ac:dyDescent="0.2">
      <c r="I589" s="5"/>
      <c r="K589" s="5"/>
    </row>
    <row r="590" spans="9:11" x14ac:dyDescent="0.2">
      <c r="I590" s="5"/>
      <c r="K590" s="5"/>
    </row>
    <row r="591" spans="9:11" x14ac:dyDescent="0.2">
      <c r="I591" s="5"/>
      <c r="K591" s="5"/>
    </row>
    <row r="592" spans="9:11" x14ac:dyDescent="0.2">
      <c r="I592" s="5"/>
      <c r="K592" s="5"/>
    </row>
    <row r="593" spans="9:11" x14ac:dyDescent="0.2">
      <c r="I593" s="5"/>
      <c r="K593" s="5"/>
    </row>
    <row r="594" spans="9:11" x14ac:dyDescent="0.2">
      <c r="I594" s="5"/>
      <c r="K594" s="5"/>
    </row>
    <row r="595" spans="9:11" x14ac:dyDescent="0.2">
      <c r="I595" s="5"/>
      <c r="K595" s="5"/>
    </row>
    <row r="596" spans="9:11" x14ac:dyDescent="0.2">
      <c r="I596" s="5"/>
      <c r="K596" s="5"/>
    </row>
    <row r="597" spans="9:11" x14ac:dyDescent="0.2">
      <c r="I597" s="5"/>
      <c r="K597" s="5"/>
    </row>
    <row r="598" spans="9:11" x14ac:dyDescent="0.2">
      <c r="I598" s="5"/>
      <c r="K598" s="5"/>
    </row>
    <row r="599" spans="9:11" x14ac:dyDescent="0.2">
      <c r="I599" s="5"/>
      <c r="K599" s="5"/>
    </row>
    <row r="600" spans="9:11" x14ac:dyDescent="0.2">
      <c r="I600" s="5"/>
      <c r="K600" s="5"/>
    </row>
    <row r="601" spans="9:11" x14ac:dyDescent="0.2">
      <c r="I601" s="5"/>
      <c r="K601" s="5"/>
    </row>
    <row r="602" spans="9:11" x14ac:dyDescent="0.2">
      <c r="I602" s="5"/>
      <c r="K602" s="5"/>
    </row>
    <row r="603" spans="9:11" x14ac:dyDescent="0.2">
      <c r="I603" s="5"/>
      <c r="K603" s="5"/>
    </row>
    <row r="604" spans="9:11" x14ac:dyDescent="0.2">
      <c r="I604" s="5"/>
      <c r="K604" s="5"/>
    </row>
    <row r="605" spans="9:11" x14ac:dyDescent="0.2">
      <c r="I605" s="5"/>
      <c r="K605" s="5"/>
    </row>
    <row r="606" spans="9:11" x14ac:dyDescent="0.2">
      <c r="I606" s="5"/>
      <c r="K606" s="5"/>
    </row>
    <row r="607" spans="9:11" x14ac:dyDescent="0.2">
      <c r="I607" s="5"/>
      <c r="K607" s="5"/>
    </row>
    <row r="608" spans="9:11" x14ac:dyDescent="0.2">
      <c r="I608" s="5"/>
      <c r="K608" s="5"/>
    </row>
    <row r="609" spans="9:11" x14ac:dyDescent="0.2">
      <c r="I609" s="5"/>
      <c r="K609" s="5"/>
    </row>
    <row r="610" spans="9:11" x14ac:dyDescent="0.2">
      <c r="I610" s="5"/>
      <c r="K610" s="5"/>
    </row>
    <row r="611" spans="9:11" x14ac:dyDescent="0.2">
      <c r="I611" s="5"/>
      <c r="K611" s="5"/>
    </row>
    <row r="612" spans="9:11" x14ac:dyDescent="0.2">
      <c r="I612" s="5"/>
      <c r="K612" s="5"/>
    </row>
    <row r="613" spans="9:11" x14ac:dyDescent="0.2">
      <c r="I613" s="5"/>
      <c r="K613" s="5"/>
    </row>
    <row r="614" spans="9:11" x14ac:dyDescent="0.2">
      <c r="I614" s="5"/>
      <c r="K614" s="5"/>
    </row>
    <row r="615" spans="9:11" x14ac:dyDescent="0.2">
      <c r="I615" s="5"/>
      <c r="K615" s="5"/>
    </row>
    <row r="616" spans="9:11" x14ac:dyDescent="0.2">
      <c r="I616" s="5"/>
      <c r="K616" s="5"/>
    </row>
    <row r="617" spans="9:11" x14ac:dyDescent="0.2">
      <c r="I617" s="5"/>
      <c r="K617" s="5"/>
    </row>
    <row r="618" spans="9:11" x14ac:dyDescent="0.2">
      <c r="I618" s="5"/>
      <c r="K618" s="5"/>
    </row>
    <row r="619" spans="9:11" x14ac:dyDescent="0.2">
      <c r="I619" s="5"/>
      <c r="K619" s="5"/>
    </row>
    <row r="620" spans="9:11" x14ac:dyDescent="0.2">
      <c r="I620" s="5"/>
      <c r="K620" s="5"/>
    </row>
    <row r="621" spans="9:11" x14ac:dyDescent="0.2">
      <c r="I621" s="5"/>
      <c r="K621" s="5"/>
    </row>
    <row r="622" spans="9:11" x14ac:dyDescent="0.2">
      <c r="I622" s="5"/>
      <c r="K622" s="5"/>
    </row>
    <row r="623" spans="9:11" x14ac:dyDescent="0.2">
      <c r="I623" s="5"/>
      <c r="K623" s="5"/>
    </row>
    <row r="624" spans="9:11" x14ac:dyDescent="0.2">
      <c r="I624" s="5"/>
      <c r="K624" s="5"/>
    </row>
    <row r="625" spans="9:11" x14ac:dyDescent="0.2">
      <c r="I625" s="5"/>
      <c r="K625" s="5"/>
    </row>
    <row r="626" spans="9:11" x14ac:dyDescent="0.2">
      <c r="I626" s="5"/>
      <c r="K626" s="5"/>
    </row>
    <row r="627" spans="9:11" x14ac:dyDescent="0.2">
      <c r="I627" s="5"/>
      <c r="K627" s="5"/>
    </row>
    <row r="628" spans="9:11" x14ac:dyDescent="0.2">
      <c r="I628" s="5"/>
      <c r="K628" s="5"/>
    </row>
    <row r="629" spans="9:11" x14ac:dyDescent="0.2">
      <c r="I629" s="5"/>
      <c r="K629" s="5"/>
    </row>
    <row r="630" spans="9:11" x14ac:dyDescent="0.2">
      <c r="I630" s="5"/>
      <c r="K630" s="5"/>
    </row>
    <row r="631" spans="9:11" x14ac:dyDescent="0.2">
      <c r="I631" s="5"/>
      <c r="K631" s="5"/>
    </row>
    <row r="632" spans="9:11" x14ac:dyDescent="0.2">
      <c r="I632" s="5"/>
      <c r="K632" s="5"/>
    </row>
    <row r="633" spans="9:11" x14ac:dyDescent="0.2">
      <c r="I633" s="5"/>
      <c r="K633" s="5"/>
    </row>
    <row r="634" spans="9:11" x14ac:dyDescent="0.2">
      <c r="I634" s="5"/>
      <c r="K634" s="5"/>
    </row>
    <row r="635" spans="9:11" x14ac:dyDescent="0.2">
      <c r="I635" s="5"/>
      <c r="K635" s="5"/>
    </row>
    <row r="636" spans="9:11" x14ac:dyDescent="0.2">
      <c r="I636" s="5"/>
      <c r="K636" s="5"/>
    </row>
    <row r="637" spans="9:11" x14ac:dyDescent="0.2">
      <c r="I637" s="5"/>
      <c r="K637" s="5"/>
    </row>
    <row r="638" spans="9:11" x14ac:dyDescent="0.2">
      <c r="I638" s="5"/>
      <c r="K638" s="5"/>
    </row>
    <row r="639" spans="9:11" x14ac:dyDescent="0.2">
      <c r="I639" s="5"/>
      <c r="K639" s="5"/>
    </row>
    <row r="640" spans="9:11" x14ac:dyDescent="0.2">
      <c r="I640" s="5"/>
      <c r="K640" s="5"/>
    </row>
    <row r="641" spans="9:11" x14ac:dyDescent="0.2">
      <c r="I641" s="5"/>
      <c r="K641" s="5"/>
    </row>
    <row r="642" spans="9:11" x14ac:dyDescent="0.2">
      <c r="I642" s="5"/>
      <c r="K642" s="5"/>
    </row>
    <row r="643" spans="9:11" x14ac:dyDescent="0.2">
      <c r="I643" s="5"/>
      <c r="K643" s="5"/>
    </row>
    <row r="644" spans="9:11" x14ac:dyDescent="0.2">
      <c r="I644" s="5"/>
      <c r="K644" s="5"/>
    </row>
    <row r="645" spans="9:11" x14ac:dyDescent="0.2">
      <c r="I645" s="5"/>
      <c r="K645" s="5"/>
    </row>
    <row r="646" spans="9:11" x14ac:dyDescent="0.2">
      <c r="I646" s="5"/>
      <c r="K646" s="5"/>
    </row>
    <row r="647" spans="9:11" x14ac:dyDescent="0.2">
      <c r="I647" s="5"/>
      <c r="K647" s="5"/>
    </row>
    <row r="648" spans="9:11" x14ac:dyDescent="0.2">
      <c r="I648" s="5"/>
      <c r="K648" s="5"/>
    </row>
    <row r="649" spans="9:11" x14ac:dyDescent="0.2">
      <c r="I649" s="5"/>
      <c r="K649" s="5"/>
    </row>
    <row r="650" spans="9:11" x14ac:dyDescent="0.2">
      <c r="I650" s="5"/>
      <c r="K650" s="5"/>
    </row>
    <row r="651" spans="9:11" x14ac:dyDescent="0.2">
      <c r="I651" s="5"/>
      <c r="K651" s="5"/>
    </row>
    <row r="652" spans="9:11" x14ac:dyDescent="0.2">
      <c r="I652" s="5"/>
      <c r="K652" s="5"/>
    </row>
    <row r="653" spans="9:11" x14ac:dyDescent="0.2">
      <c r="I653" s="5"/>
      <c r="K653" s="5"/>
    </row>
    <row r="654" spans="9:11" x14ac:dyDescent="0.2">
      <c r="I654" s="5"/>
      <c r="K654" s="5"/>
    </row>
    <row r="655" spans="9:11" x14ac:dyDescent="0.2">
      <c r="I655" s="5"/>
      <c r="K655" s="5"/>
    </row>
    <row r="656" spans="9:11" x14ac:dyDescent="0.2">
      <c r="I656" s="5"/>
      <c r="K656" s="5"/>
    </row>
    <row r="657" spans="9:11" x14ac:dyDescent="0.2">
      <c r="I657" s="5"/>
      <c r="K657" s="5"/>
    </row>
    <row r="658" spans="9:11" x14ac:dyDescent="0.2">
      <c r="I658" s="5"/>
      <c r="K658" s="5"/>
    </row>
    <row r="659" spans="9:11" x14ac:dyDescent="0.2">
      <c r="I659" s="5"/>
      <c r="K659" s="5"/>
    </row>
    <row r="660" spans="9:11" x14ac:dyDescent="0.2">
      <c r="I660" s="5"/>
      <c r="K660" s="5"/>
    </row>
    <row r="661" spans="9:11" x14ac:dyDescent="0.2">
      <c r="I661" s="5"/>
      <c r="K661" s="5"/>
    </row>
    <row r="662" spans="9:11" x14ac:dyDescent="0.2">
      <c r="I662" s="5"/>
      <c r="K662" s="5"/>
    </row>
    <row r="663" spans="9:11" x14ac:dyDescent="0.2">
      <c r="I663" s="5"/>
      <c r="K663" s="5"/>
    </row>
    <row r="664" spans="9:11" x14ac:dyDescent="0.2">
      <c r="I664" s="5"/>
      <c r="K664" s="5"/>
    </row>
    <row r="665" spans="9:11" x14ac:dyDescent="0.2">
      <c r="I665" s="5"/>
      <c r="K665" s="5"/>
    </row>
    <row r="666" spans="9:11" x14ac:dyDescent="0.2">
      <c r="I666" s="5"/>
      <c r="K666" s="5"/>
    </row>
    <row r="667" spans="9:11" x14ac:dyDescent="0.2">
      <c r="I667" s="5"/>
      <c r="K667" s="5"/>
    </row>
    <row r="668" spans="9:11" x14ac:dyDescent="0.2">
      <c r="I668" s="5"/>
      <c r="K668" s="5"/>
    </row>
    <row r="669" spans="9:11" x14ac:dyDescent="0.2">
      <c r="I669" s="5"/>
      <c r="K669" s="5"/>
    </row>
    <row r="670" spans="9:11" x14ac:dyDescent="0.2">
      <c r="I670" s="5"/>
      <c r="K670" s="5"/>
    </row>
    <row r="671" spans="9:11" x14ac:dyDescent="0.2">
      <c r="I671" s="5"/>
      <c r="K671" s="5"/>
    </row>
    <row r="672" spans="9:11" x14ac:dyDescent="0.2">
      <c r="I672" s="5"/>
      <c r="K672" s="5"/>
    </row>
    <row r="673" spans="9:11" x14ac:dyDescent="0.2">
      <c r="I673" s="5"/>
      <c r="K673" s="5"/>
    </row>
    <row r="674" spans="9:11" x14ac:dyDescent="0.2">
      <c r="I674" s="5"/>
      <c r="K674" s="5"/>
    </row>
    <row r="675" spans="9:11" x14ac:dyDescent="0.2">
      <c r="I675" s="5"/>
      <c r="K675" s="5"/>
    </row>
    <row r="676" spans="9:11" x14ac:dyDescent="0.2">
      <c r="I676" s="5"/>
      <c r="K676" s="5"/>
    </row>
    <row r="677" spans="9:11" x14ac:dyDescent="0.2">
      <c r="I677" s="5"/>
      <c r="K677" s="5"/>
    </row>
    <row r="678" spans="9:11" x14ac:dyDescent="0.2">
      <c r="I678" s="5"/>
      <c r="K678" s="5"/>
    </row>
    <row r="679" spans="9:11" x14ac:dyDescent="0.2">
      <c r="I679" s="5"/>
      <c r="K679" s="5"/>
    </row>
    <row r="680" spans="9:11" x14ac:dyDescent="0.2">
      <c r="I680" s="5"/>
      <c r="K680" s="5"/>
    </row>
    <row r="681" spans="9:11" x14ac:dyDescent="0.2">
      <c r="I681" s="5"/>
      <c r="K681" s="5"/>
    </row>
    <row r="682" spans="9:11" x14ac:dyDescent="0.2">
      <c r="I682" s="5"/>
      <c r="K682" s="5"/>
    </row>
    <row r="683" spans="9:11" x14ac:dyDescent="0.2">
      <c r="I683" s="5"/>
      <c r="K683" s="5"/>
    </row>
    <row r="684" spans="9:11" x14ac:dyDescent="0.2">
      <c r="I684" s="5"/>
      <c r="K684" s="5"/>
    </row>
    <row r="685" spans="9:11" x14ac:dyDescent="0.2">
      <c r="I685" s="5"/>
      <c r="K685" s="5"/>
    </row>
    <row r="686" spans="9:11" x14ac:dyDescent="0.2">
      <c r="I686" s="5"/>
      <c r="K686" s="5"/>
    </row>
    <row r="687" spans="9:11" x14ac:dyDescent="0.2">
      <c r="I687" s="5"/>
      <c r="K687" s="5"/>
    </row>
    <row r="688" spans="9:11" x14ac:dyDescent="0.2">
      <c r="I688" s="5"/>
      <c r="K688" s="5"/>
    </row>
    <row r="689" spans="9:11" x14ac:dyDescent="0.2">
      <c r="I689" s="5"/>
      <c r="K689" s="5"/>
    </row>
    <row r="690" spans="9:11" x14ac:dyDescent="0.2">
      <c r="I690" s="5"/>
      <c r="K690" s="5"/>
    </row>
    <row r="691" spans="9:11" x14ac:dyDescent="0.2">
      <c r="I691" s="5"/>
      <c r="K691" s="5"/>
    </row>
    <row r="692" spans="9:11" x14ac:dyDescent="0.2">
      <c r="I692" s="5"/>
      <c r="K692" s="5"/>
    </row>
    <row r="693" spans="9:11" x14ac:dyDescent="0.2">
      <c r="I693" s="5"/>
      <c r="K693" s="5"/>
    </row>
    <row r="694" spans="9:11" x14ac:dyDescent="0.2">
      <c r="I694" s="5"/>
      <c r="K694" s="5"/>
    </row>
    <row r="695" spans="9:11" x14ac:dyDescent="0.2">
      <c r="I695" s="5"/>
      <c r="K695" s="5"/>
    </row>
    <row r="696" spans="9:11" x14ac:dyDescent="0.2">
      <c r="I696" s="5"/>
      <c r="K696" s="5"/>
    </row>
    <row r="697" spans="9:11" x14ac:dyDescent="0.2">
      <c r="I697" s="5"/>
      <c r="K697" s="5"/>
    </row>
    <row r="698" spans="9:11" x14ac:dyDescent="0.2">
      <c r="I698" s="5"/>
      <c r="K698" s="5"/>
    </row>
    <row r="699" spans="9:11" x14ac:dyDescent="0.2">
      <c r="I699" s="5"/>
      <c r="K699" s="5"/>
    </row>
    <row r="700" spans="9:11" x14ac:dyDescent="0.2">
      <c r="I700" s="5"/>
      <c r="K700" s="5"/>
    </row>
    <row r="701" spans="9:11" x14ac:dyDescent="0.2">
      <c r="I701" s="5"/>
      <c r="K701" s="5"/>
    </row>
    <row r="702" spans="9:11" x14ac:dyDescent="0.2">
      <c r="I702" s="5"/>
      <c r="K702" s="5"/>
    </row>
    <row r="703" spans="9:11" x14ac:dyDescent="0.2">
      <c r="I703" s="5"/>
      <c r="K703" s="5"/>
    </row>
    <row r="704" spans="9:11" x14ac:dyDescent="0.2">
      <c r="I704" s="5"/>
      <c r="K704" s="5"/>
    </row>
    <row r="705" spans="9:11" x14ac:dyDescent="0.2">
      <c r="I705" s="5"/>
      <c r="K705" s="5"/>
    </row>
    <row r="706" spans="9:11" x14ac:dyDescent="0.2">
      <c r="I706" s="5"/>
      <c r="K706" s="5"/>
    </row>
    <row r="707" spans="9:11" x14ac:dyDescent="0.2">
      <c r="I707" s="5"/>
      <c r="K707" s="5"/>
    </row>
    <row r="708" spans="9:11" x14ac:dyDescent="0.2">
      <c r="I708" s="5"/>
      <c r="K708" s="5"/>
    </row>
    <row r="709" spans="9:11" x14ac:dyDescent="0.2">
      <c r="I709" s="5"/>
      <c r="K709" s="5"/>
    </row>
    <row r="710" spans="9:11" x14ac:dyDescent="0.2">
      <c r="I710" s="5"/>
      <c r="K710" s="5"/>
    </row>
    <row r="711" spans="9:11" x14ac:dyDescent="0.2">
      <c r="I711" s="5"/>
      <c r="K711" s="5"/>
    </row>
    <row r="712" spans="9:11" x14ac:dyDescent="0.2">
      <c r="I712" s="5"/>
      <c r="K712" s="5"/>
    </row>
    <row r="713" spans="9:11" x14ac:dyDescent="0.2">
      <c r="I713" s="5"/>
      <c r="K713" s="5"/>
    </row>
    <row r="714" spans="9:11" x14ac:dyDescent="0.2">
      <c r="I714" s="5"/>
      <c r="K714" s="5"/>
    </row>
    <row r="715" spans="9:11" x14ac:dyDescent="0.2">
      <c r="I715" s="5"/>
      <c r="K715" s="5"/>
    </row>
    <row r="716" spans="9:11" x14ac:dyDescent="0.2">
      <c r="I716" s="5"/>
      <c r="K716" s="5"/>
    </row>
    <row r="717" spans="9:11" x14ac:dyDescent="0.2">
      <c r="I717" s="5"/>
      <c r="K717" s="5"/>
    </row>
    <row r="718" spans="9:11" x14ac:dyDescent="0.2">
      <c r="I718" s="5"/>
      <c r="K718" s="5"/>
    </row>
    <row r="719" spans="9:11" x14ac:dyDescent="0.2">
      <c r="I719" s="5"/>
      <c r="K719" s="5"/>
    </row>
    <row r="720" spans="9:11" x14ac:dyDescent="0.2">
      <c r="I720" s="5"/>
      <c r="K720" s="5"/>
    </row>
    <row r="721" spans="9:11" x14ac:dyDescent="0.2">
      <c r="I721" s="5"/>
      <c r="K721" s="5"/>
    </row>
    <row r="722" spans="9:11" x14ac:dyDescent="0.2">
      <c r="I722" s="5"/>
      <c r="K722" s="5"/>
    </row>
    <row r="723" spans="9:11" x14ac:dyDescent="0.2">
      <c r="I723" s="5"/>
      <c r="K723" s="5"/>
    </row>
    <row r="724" spans="9:11" x14ac:dyDescent="0.2">
      <c r="I724" s="5"/>
      <c r="K724" s="5"/>
    </row>
    <row r="725" spans="9:11" x14ac:dyDescent="0.2">
      <c r="I725" s="5"/>
      <c r="K725" s="5"/>
    </row>
    <row r="726" spans="9:11" x14ac:dyDescent="0.2">
      <c r="I726" s="5"/>
      <c r="K726" s="5"/>
    </row>
    <row r="727" spans="9:11" x14ac:dyDescent="0.2">
      <c r="I727" s="5"/>
      <c r="K727" s="5"/>
    </row>
    <row r="728" spans="9:11" x14ac:dyDescent="0.2">
      <c r="I728" s="5"/>
      <c r="K728" s="5"/>
    </row>
    <row r="729" spans="9:11" x14ac:dyDescent="0.2">
      <c r="I729" s="5"/>
      <c r="K729" s="5"/>
    </row>
    <row r="730" spans="9:11" x14ac:dyDescent="0.2">
      <c r="I730" s="5"/>
      <c r="K730" s="5"/>
    </row>
    <row r="731" spans="9:11" x14ac:dyDescent="0.2">
      <c r="I731" s="5"/>
      <c r="K731" s="5"/>
    </row>
    <row r="732" spans="9:11" x14ac:dyDescent="0.2">
      <c r="I732" s="5"/>
      <c r="K732" s="5"/>
    </row>
    <row r="733" spans="9:11" x14ac:dyDescent="0.2">
      <c r="I733" s="5"/>
      <c r="K733" s="5"/>
    </row>
    <row r="734" spans="9:11" x14ac:dyDescent="0.2">
      <c r="I734" s="5"/>
      <c r="K734" s="5"/>
    </row>
    <row r="735" spans="9:11" x14ac:dyDescent="0.2">
      <c r="I735" s="5"/>
      <c r="K735" s="5"/>
    </row>
    <row r="736" spans="9:11" x14ac:dyDescent="0.2">
      <c r="I736" s="5"/>
      <c r="K736" s="5"/>
    </row>
    <row r="737" spans="9:11" x14ac:dyDescent="0.2">
      <c r="I737" s="5"/>
      <c r="K737" s="5"/>
    </row>
    <row r="738" spans="9:11" x14ac:dyDescent="0.2">
      <c r="I738" s="5"/>
      <c r="K738" s="5"/>
    </row>
    <row r="739" spans="9:11" x14ac:dyDescent="0.2">
      <c r="I739" s="5"/>
      <c r="K739" s="5"/>
    </row>
    <row r="740" spans="9:11" x14ac:dyDescent="0.2">
      <c r="I740" s="5"/>
      <c r="K740" s="5"/>
    </row>
    <row r="741" spans="9:11" x14ac:dyDescent="0.2">
      <c r="I741" s="5"/>
      <c r="K741" s="5"/>
    </row>
    <row r="742" spans="9:11" x14ac:dyDescent="0.2">
      <c r="I742" s="5"/>
      <c r="K742" s="5"/>
    </row>
    <row r="743" spans="9:11" x14ac:dyDescent="0.2">
      <c r="I743" s="5"/>
      <c r="K743" s="5"/>
    </row>
    <row r="744" spans="9:11" x14ac:dyDescent="0.2">
      <c r="I744" s="5"/>
      <c r="K744" s="5"/>
    </row>
    <row r="745" spans="9:11" x14ac:dyDescent="0.2">
      <c r="I745" s="5"/>
      <c r="K745" s="5"/>
    </row>
    <row r="746" spans="9:11" x14ac:dyDescent="0.2">
      <c r="I746" s="5"/>
      <c r="K746" s="5"/>
    </row>
    <row r="747" spans="9:11" x14ac:dyDescent="0.2">
      <c r="I747" s="5"/>
      <c r="K747" s="5"/>
    </row>
    <row r="748" spans="9:11" x14ac:dyDescent="0.2">
      <c r="I748" s="5"/>
      <c r="K748" s="5"/>
    </row>
    <row r="749" spans="9:11" x14ac:dyDescent="0.2">
      <c r="I749" s="5"/>
      <c r="K749" s="5"/>
    </row>
    <row r="750" spans="9:11" x14ac:dyDescent="0.2">
      <c r="I750" s="5"/>
      <c r="K750" s="5"/>
    </row>
    <row r="751" spans="9:11" x14ac:dyDescent="0.2">
      <c r="I751" s="5"/>
      <c r="K751" s="5"/>
    </row>
    <row r="752" spans="9:11" x14ac:dyDescent="0.2">
      <c r="I752" s="5"/>
      <c r="K752" s="5"/>
    </row>
    <row r="753" spans="9:11" x14ac:dyDescent="0.2">
      <c r="I753" s="5"/>
      <c r="K753" s="5"/>
    </row>
    <row r="754" spans="9:11" x14ac:dyDescent="0.2">
      <c r="I754" s="5"/>
      <c r="K754" s="5"/>
    </row>
    <row r="755" spans="9:11" x14ac:dyDescent="0.2">
      <c r="I755" s="5"/>
      <c r="K755" s="5"/>
    </row>
    <row r="756" spans="9:11" x14ac:dyDescent="0.2">
      <c r="I756" s="5"/>
      <c r="K756" s="5"/>
    </row>
    <row r="757" spans="9:11" x14ac:dyDescent="0.2">
      <c r="I757" s="5"/>
      <c r="K757" s="5"/>
    </row>
    <row r="758" spans="9:11" x14ac:dyDescent="0.2">
      <c r="I758" s="5"/>
      <c r="K758" s="5"/>
    </row>
    <row r="759" spans="9:11" x14ac:dyDescent="0.2">
      <c r="I759" s="5"/>
      <c r="K759" s="5"/>
    </row>
    <row r="760" spans="9:11" x14ac:dyDescent="0.2">
      <c r="I760" s="5"/>
      <c r="K760" s="5"/>
    </row>
    <row r="761" spans="9:11" x14ac:dyDescent="0.2">
      <c r="I761" s="5"/>
      <c r="K761" s="5"/>
    </row>
    <row r="762" spans="9:11" x14ac:dyDescent="0.2">
      <c r="I762" s="5"/>
      <c r="K762" s="5"/>
    </row>
    <row r="763" spans="9:11" x14ac:dyDescent="0.2">
      <c r="I763" s="5"/>
      <c r="K763" s="5"/>
    </row>
    <row r="764" spans="9:11" x14ac:dyDescent="0.2">
      <c r="I764" s="5"/>
      <c r="K764" s="5"/>
    </row>
    <row r="765" spans="9:11" x14ac:dyDescent="0.2">
      <c r="I765" s="5"/>
      <c r="K765" s="5"/>
    </row>
    <row r="766" spans="9:11" x14ac:dyDescent="0.2">
      <c r="I766" s="5"/>
      <c r="K766" s="5"/>
    </row>
    <row r="767" spans="9:11" x14ac:dyDescent="0.2">
      <c r="I767" s="5"/>
      <c r="K767" s="5"/>
    </row>
    <row r="768" spans="9:11" x14ac:dyDescent="0.2">
      <c r="I768" s="5"/>
      <c r="K768" s="5"/>
    </row>
    <row r="769" spans="9:11" x14ac:dyDescent="0.2">
      <c r="I769" s="5"/>
      <c r="K769" s="5"/>
    </row>
    <row r="770" spans="9:11" x14ac:dyDescent="0.2">
      <c r="I770" s="5"/>
      <c r="K770" s="5"/>
    </row>
    <row r="771" spans="9:11" x14ac:dyDescent="0.2">
      <c r="I771" s="5"/>
      <c r="K771" s="5"/>
    </row>
    <row r="772" spans="9:11" x14ac:dyDescent="0.2">
      <c r="I772" s="5"/>
      <c r="K772" s="5"/>
    </row>
    <row r="773" spans="9:11" x14ac:dyDescent="0.2">
      <c r="I773" s="5"/>
      <c r="K773" s="5"/>
    </row>
    <row r="774" spans="9:11" x14ac:dyDescent="0.2">
      <c r="I774" s="5"/>
      <c r="K774" s="5"/>
    </row>
    <row r="775" spans="9:11" x14ac:dyDescent="0.2">
      <c r="I775" s="5"/>
      <c r="K775" s="5"/>
    </row>
    <row r="776" spans="9:11" x14ac:dyDescent="0.2">
      <c r="I776" s="5"/>
      <c r="K776" s="5"/>
    </row>
    <row r="777" spans="9:11" x14ac:dyDescent="0.2">
      <c r="I777" s="5"/>
      <c r="K777" s="5"/>
    </row>
    <row r="778" spans="9:11" x14ac:dyDescent="0.2">
      <c r="I778" s="5"/>
      <c r="K778" s="5"/>
    </row>
    <row r="779" spans="9:11" x14ac:dyDescent="0.2">
      <c r="I779" s="5"/>
      <c r="K779" s="5"/>
    </row>
    <row r="780" spans="9:11" x14ac:dyDescent="0.2">
      <c r="I780" s="5"/>
      <c r="K780" s="5"/>
    </row>
    <row r="781" spans="9:11" x14ac:dyDescent="0.2">
      <c r="I781" s="5"/>
      <c r="K781" s="5"/>
    </row>
    <row r="782" spans="9:11" x14ac:dyDescent="0.2">
      <c r="I782" s="5"/>
      <c r="K782" s="5"/>
    </row>
    <row r="783" spans="9:11" x14ac:dyDescent="0.2">
      <c r="I783" s="5"/>
      <c r="K783" s="5"/>
    </row>
    <row r="784" spans="9:11" x14ac:dyDescent="0.2">
      <c r="I784" s="5"/>
      <c r="K784" s="5"/>
    </row>
    <row r="785" spans="9:11" x14ac:dyDescent="0.2">
      <c r="I785" s="5"/>
      <c r="K785" s="5"/>
    </row>
    <row r="786" spans="9:11" x14ac:dyDescent="0.2">
      <c r="I786" s="5"/>
      <c r="K786" s="5"/>
    </row>
    <row r="787" spans="9:11" x14ac:dyDescent="0.2">
      <c r="I787" s="5"/>
      <c r="K787" s="5"/>
    </row>
    <row r="788" spans="9:11" x14ac:dyDescent="0.2">
      <c r="I788" s="5"/>
      <c r="K788" s="5"/>
    </row>
    <row r="789" spans="9:11" x14ac:dyDescent="0.2">
      <c r="I789" s="5"/>
      <c r="K789" s="5"/>
    </row>
    <row r="790" spans="9:11" x14ac:dyDescent="0.2">
      <c r="I790" s="5"/>
      <c r="K790" s="5"/>
    </row>
    <row r="791" spans="9:11" x14ac:dyDescent="0.2">
      <c r="I791" s="5"/>
      <c r="K791" s="5"/>
    </row>
    <row r="792" spans="9:11" x14ac:dyDescent="0.2">
      <c r="I792" s="5"/>
      <c r="K792" s="5"/>
    </row>
    <row r="793" spans="9:11" x14ac:dyDescent="0.2">
      <c r="I793" s="5"/>
      <c r="K793" s="5"/>
    </row>
    <row r="794" spans="9:11" x14ac:dyDescent="0.2">
      <c r="I794" s="5"/>
      <c r="K794" s="5"/>
    </row>
    <row r="795" spans="9:11" x14ac:dyDescent="0.2">
      <c r="I795" s="5"/>
      <c r="K795" s="5"/>
    </row>
    <row r="796" spans="9:11" x14ac:dyDescent="0.2">
      <c r="I796" s="5"/>
      <c r="K796" s="5"/>
    </row>
    <row r="797" spans="9:11" x14ac:dyDescent="0.2">
      <c r="I797" s="5"/>
      <c r="K797" s="5"/>
    </row>
    <row r="798" spans="9:11" x14ac:dyDescent="0.2">
      <c r="I798" s="5"/>
      <c r="K798" s="5"/>
    </row>
    <row r="799" spans="9:11" x14ac:dyDescent="0.2">
      <c r="I799" s="5"/>
      <c r="K799" s="5"/>
    </row>
    <row r="800" spans="9:11" x14ac:dyDescent="0.2">
      <c r="I800" s="5"/>
      <c r="K800" s="5"/>
    </row>
    <row r="801" spans="9:11" x14ac:dyDescent="0.2">
      <c r="I801" s="5"/>
      <c r="K801" s="5"/>
    </row>
    <row r="802" spans="9:11" x14ac:dyDescent="0.2">
      <c r="I802" s="5"/>
      <c r="K802" s="5"/>
    </row>
    <row r="803" spans="9:11" x14ac:dyDescent="0.2">
      <c r="I803" s="5"/>
      <c r="K803" s="5"/>
    </row>
    <row r="804" spans="9:11" x14ac:dyDescent="0.2">
      <c r="I804" s="5"/>
      <c r="K804" s="5"/>
    </row>
    <row r="805" spans="9:11" x14ac:dyDescent="0.2">
      <c r="I805" s="5"/>
      <c r="K805" s="5"/>
    </row>
    <row r="806" spans="9:11" x14ac:dyDescent="0.2">
      <c r="I806" s="5"/>
      <c r="K806" s="5"/>
    </row>
    <row r="807" spans="9:11" x14ac:dyDescent="0.2">
      <c r="I807" s="5"/>
      <c r="K807" s="5"/>
    </row>
    <row r="808" spans="9:11" x14ac:dyDescent="0.2">
      <c r="I808" s="5"/>
      <c r="K808" s="5"/>
    </row>
    <row r="809" spans="9:11" x14ac:dyDescent="0.2">
      <c r="I809" s="5"/>
      <c r="K809" s="5"/>
    </row>
    <row r="810" spans="9:11" x14ac:dyDescent="0.2">
      <c r="I810" s="5"/>
      <c r="K810" s="5"/>
    </row>
    <row r="811" spans="9:11" x14ac:dyDescent="0.2">
      <c r="I811" s="5"/>
      <c r="K811" s="5"/>
    </row>
    <row r="812" spans="9:11" x14ac:dyDescent="0.2">
      <c r="I812" s="5"/>
      <c r="K812" s="5"/>
    </row>
    <row r="813" spans="9:11" x14ac:dyDescent="0.2">
      <c r="I813" s="5"/>
      <c r="K813" s="5"/>
    </row>
    <row r="814" spans="9:11" x14ac:dyDescent="0.2">
      <c r="I814" s="5"/>
      <c r="K814" s="5"/>
    </row>
    <row r="815" spans="9:11" x14ac:dyDescent="0.2">
      <c r="I815" s="5"/>
      <c r="K815" s="5"/>
    </row>
    <row r="816" spans="9:11" x14ac:dyDescent="0.2">
      <c r="I816" s="5"/>
      <c r="K816" s="5"/>
    </row>
    <row r="817" spans="9:11" x14ac:dyDescent="0.2">
      <c r="I817" s="5"/>
      <c r="K817" s="5"/>
    </row>
    <row r="818" spans="9:11" x14ac:dyDescent="0.2">
      <c r="I818" s="5"/>
      <c r="K818" s="5"/>
    </row>
    <row r="819" spans="9:11" x14ac:dyDescent="0.2">
      <c r="I819" s="5"/>
      <c r="K819" s="5"/>
    </row>
    <row r="820" spans="9:11" x14ac:dyDescent="0.2">
      <c r="I820" s="5"/>
      <c r="K820" s="5"/>
    </row>
    <row r="821" spans="9:11" x14ac:dyDescent="0.2">
      <c r="I821" s="5"/>
      <c r="K821" s="5"/>
    </row>
    <row r="822" spans="9:11" x14ac:dyDescent="0.2">
      <c r="I822" s="5"/>
      <c r="K822" s="5"/>
    </row>
    <row r="823" spans="9:11" x14ac:dyDescent="0.2">
      <c r="I823" s="5"/>
      <c r="K823" s="5"/>
    </row>
    <row r="824" spans="9:11" x14ac:dyDescent="0.2">
      <c r="I824" s="5"/>
      <c r="K824" s="5"/>
    </row>
    <row r="825" spans="9:11" x14ac:dyDescent="0.2">
      <c r="I825" s="5"/>
      <c r="K825" s="5"/>
    </row>
    <row r="826" spans="9:11" x14ac:dyDescent="0.2">
      <c r="I826" s="5"/>
      <c r="K826" s="5"/>
    </row>
    <row r="827" spans="9:11" x14ac:dyDescent="0.2">
      <c r="I827" s="5"/>
      <c r="K827" s="5"/>
    </row>
    <row r="828" spans="9:11" x14ac:dyDescent="0.2">
      <c r="I828" s="5"/>
      <c r="K828" s="5"/>
    </row>
    <row r="829" spans="9:11" x14ac:dyDescent="0.2">
      <c r="I829" s="5"/>
      <c r="K829" s="5"/>
    </row>
    <row r="830" spans="9:11" x14ac:dyDescent="0.2">
      <c r="I830" s="5"/>
      <c r="K830" s="5"/>
    </row>
    <row r="831" spans="9:11" x14ac:dyDescent="0.2">
      <c r="I831" s="5"/>
      <c r="K831" s="5"/>
    </row>
    <row r="832" spans="9:11" x14ac:dyDescent="0.2">
      <c r="I832" s="5"/>
      <c r="K832" s="5"/>
    </row>
    <row r="833" spans="9:11" x14ac:dyDescent="0.2">
      <c r="I833" s="5"/>
      <c r="K833" s="5"/>
    </row>
    <row r="834" spans="9:11" x14ac:dyDescent="0.2">
      <c r="I834" s="5"/>
      <c r="K834" s="5"/>
    </row>
    <row r="835" spans="9:11" x14ac:dyDescent="0.2">
      <c r="I835" s="5"/>
      <c r="K835" s="5"/>
    </row>
    <row r="836" spans="9:11" x14ac:dyDescent="0.2">
      <c r="I836" s="5"/>
      <c r="K836" s="5"/>
    </row>
    <row r="837" spans="9:11" x14ac:dyDescent="0.2">
      <c r="I837" s="5"/>
      <c r="K837" s="5"/>
    </row>
    <row r="838" spans="9:11" x14ac:dyDescent="0.2">
      <c r="I838" s="5"/>
      <c r="K838" s="5"/>
    </row>
    <row r="839" spans="9:11" x14ac:dyDescent="0.2">
      <c r="I839" s="5"/>
      <c r="K839" s="5"/>
    </row>
    <row r="840" spans="9:11" x14ac:dyDescent="0.2">
      <c r="I840" s="5"/>
      <c r="K840" s="5"/>
    </row>
    <row r="841" spans="9:11" x14ac:dyDescent="0.2">
      <c r="I841" s="5"/>
      <c r="K841" s="5"/>
    </row>
    <row r="842" spans="9:11" x14ac:dyDescent="0.2">
      <c r="I842" s="5"/>
      <c r="K842" s="5"/>
    </row>
    <row r="843" spans="9:11" x14ac:dyDescent="0.2">
      <c r="I843" s="5"/>
      <c r="K843" s="5"/>
    </row>
    <row r="844" spans="9:11" x14ac:dyDescent="0.2">
      <c r="I844" s="5"/>
      <c r="K844" s="5"/>
    </row>
    <row r="845" spans="9:11" x14ac:dyDescent="0.2">
      <c r="I845" s="5"/>
      <c r="K845" s="5"/>
    </row>
    <row r="846" spans="9:11" x14ac:dyDescent="0.2">
      <c r="I846" s="5"/>
      <c r="K846" s="5"/>
    </row>
    <row r="847" spans="9:11" x14ac:dyDescent="0.2">
      <c r="I847" s="5"/>
      <c r="K847" s="5"/>
    </row>
    <row r="848" spans="9:11" x14ac:dyDescent="0.2">
      <c r="I848" s="5"/>
      <c r="K848" s="5"/>
    </row>
    <row r="849" spans="9:11" x14ac:dyDescent="0.2">
      <c r="I849" s="5"/>
      <c r="K849" s="5"/>
    </row>
    <row r="850" spans="9:11" x14ac:dyDescent="0.2">
      <c r="I850" s="5"/>
      <c r="K850" s="5"/>
    </row>
    <row r="851" spans="9:11" x14ac:dyDescent="0.2">
      <c r="I851" s="5"/>
      <c r="K851" s="5"/>
    </row>
    <row r="852" spans="9:11" x14ac:dyDescent="0.2">
      <c r="I852" s="5"/>
      <c r="K852" s="5"/>
    </row>
    <row r="853" spans="9:11" x14ac:dyDescent="0.2">
      <c r="I853" s="5"/>
      <c r="K853" s="5"/>
    </row>
    <row r="854" spans="9:11" x14ac:dyDescent="0.2">
      <c r="I854" s="5"/>
      <c r="K854" s="5"/>
    </row>
    <row r="855" spans="9:11" x14ac:dyDescent="0.2">
      <c r="I855" s="5"/>
      <c r="K855" s="5"/>
    </row>
    <row r="856" spans="9:11" x14ac:dyDescent="0.2">
      <c r="I856" s="5"/>
      <c r="K856" s="5"/>
    </row>
    <row r="857" spans="9:11" x14ac:dyDescent="0.2">
      <c r="I857" s="5"/>
      <c r="K857" s="5"/>
    </row>
    <row r="858" spans="9:11" x14ac:dyDescent="0.2">
      <c r="I858" s="5"/>
      <c r="K858" s="5"/>
    </row>
    <row r="859" spans="9:11" x14ac:dyDescent="0.2">
      <c r="I859" s="5"/>
      <c r="K859" s="5"/>
    </row>
    <row r="860" spans="9:11" x14ac:dyDescent="0.2">
      <c r="I860" s="5"/>
      <c r="K860" s="5"/>
    </row>
    <row r="861" spans="9:11" x14ac:dyDescent="0.2">
      <c r="I861" s="5"/>
      <c r="K861" s="5"/>
    </row>
    <row r="862" spans="9:11" x14ac:dyDescent="0.2">
      <c r="I862" s="5"/>
      <c r="K862" s="5"/>
    </row>
    <row r="863" spans="9:11" x14ac:dyDescent="0.2">
      <c r="I863" s="5"/>
      <c r="K863" s="5"/>
    </row>
    <row r="864" spans="9:11" x14ac:dyDescent="0.2">
      <c r="I864" s="5"/>
      <c r="K864" s="5"/>
    </row>
    <row r="865" spans="9:11" x14ac:dyDescent="0.2">
      <c r="I865" s="5"/>
      <c r="K865" s="5"/>
    </row>
    <row r="866" spans="9:11" x14ac:dyDescent="0.2">
      <c r="I866" s="5"/>
      <c r="K866" s="5"/>
    </row>
    <row r="867" spans="9:11" x14ac:dyDescent="0.2">
      <c r="I867" s="5"/>
      <c r="K867" s="5"/>
    </row>
    <row r="868" spans="9:11" x14ac:dyDescent="0.2">
      <c r="I868" s="5"/>
      <c r="K868" s="5"/>
    </row>
    <row r="869" spans="9:11" x14ac:dyDescent="0.2">
      <c r="I869" s="5"/>
      <c r="K869" s="5"/>
    </row>
    <row r="870" spans="9:11" x14ac:dyDescent="0.2">
      <c r="I870" s="5"/>
      <c r="K870" s="5"/>
    </row>
    <row r="871" spans="9:11" x14ac:dyDescent="0.2">
      <c r="I871" s="5"/>
      <c r="K871" s="5"/>
    </row>
    <row r="872" spans="9:11" x14ac:dyDescent="0.2">
      <c r="I872" s="5"/>
      <c r="K872" s="5"/>
    </row>
    <row r="873" spans="9:11" x14ac:dyDescent="0.2">
      <c r="I873" s="5"/>
      <c r="K873" s="5"/>
    </row>
    <row r="874" spans="9:11" x14ac:dyDescent="0.2">
      <c r="I874" s="5"/>
      <c r="K874" s="5"/>
    </row>
    <row r="875" spans="9:11" x14ac:dyDescent="0.2">
      <c r="I875" s="5"/>
      <c r="K875" s="5"/>
    </row>
    <row r="876" spans="9:11" x14ac:dyDescent="0.2">
      <c r="I876" s="5"/>
      <c r="K876" s="5"/>
    </row>
    <row r="877" spans="9:11" x14ac:dyDescent="0.2">
      <c r="I877" s="5"/>
      <c r="K877" s="5"/>
    </row>
    <row r="878" spans="9:11" x14ac:dyDescent="0.2">
      <c r="I878" s="5"/>
      <c r="K878" s="5"/>
    </row>
    <row r="879" spans="9:11" x14ac:dyDescent="0.2">
      <c r="I879" s="5"/>
      <c r="K879" s="5"/>
    </row>
    <row r="880" spans="9:11" x14ac:dyDescent="0.2">
      <c r="I880" s="5"/>
      <c r="K880" s="5"/>
    </row>
    <row r="881" spans="9:11" x14ac:dyDescent="0.2">
      <c r="I881" s="5"/>
      <c r="K881" s="5"/>
    </row>
    <row r="882" spans="9:11" x14ac:dyDescent="0.2">
      <c r="I882" s="5"/>
      <c r="K882" s="5"/>
    </row>
    <row r="883" spans="9:11" x14ac:dyDescent="0.2">
      <c r="I883" s="5"/>
      <c r="K883" s="5"/>
    </row>
    <row r="884" spans="9:11" x14ac:dyDescent="0.2">
      <c r="I884" s="5"/>
      <c r="K884" s="5"/>
    </row>
    <row r="885" spans="9:11" x14ac:dyDescent="0.2">
      <c r="I885" s="5"/>
      <c r="K885" s="5"/>
    </row>
    <row r="886" spans="9:11" x14ac:dyDescent="0.2">
      <c r="I886" s="5"/>
      <c r="K886" s="5"/>
    </row>
    <row r="887" spans="9:11" x14ac:dyDescent="0.2">
      <c r="I887" s="5"/>
      <c r="K887" s="5"/>
    </row>
    <row r="888" spans="9:11" x14ac:dyDescent="0.2">
      <c r="I888" s="5"/>
      <c r="K888" s="5"/>
    </row>
    <row r="889" spans="9:11" x14ac:dyDescent="0.2">
      <c r="I889" s="5"/>
      <c r="K889" s="5"/>
    </row>
    <row r="890" spans="9:11" x14ac:dyDescent="0.2">
      <c r="I890" s="5"/>
      <c r="K890" s="5"/>
    </row>
    <row r="891" spans="9:11" x14ac:dyDescent="0.2">
      <c r="I891" s="5"/>
      <c r="K891" s="5"/>
    </row>
    <row r="892" spans="9:11" x14ac:dyDescent="0.2">
      <c r="I892" s="5"/>
      <c r="K892" s="5"/>
    </row>
    <row r="893" spans="9:11" x14ac:dyDescent="0.2">
      <c r="I893" s="5"/>
      <c r="K893" s="5"/>
    </row>
    <row r="894" spans="9:11" x14ac:dyDescent="0.2">
      <c r="I894" s="5"/>
      <c r="K894" s="5"/>
    </row>
    <row r="895" spans="9:11" x14ac:dyDescent="0.2">
      <c r="I895" s="5"/>
      <c r="K895" s="5"/>
    </row>
    <row r="896" spans="9:11" x14ac:dyDescent="0.2">
      <c r="I896" s="5"/>
      <c r="K896" s="5"/>
    </row>
    <row r="897" spans="9:11" x14ac:dyDescent="0.2">
      <c r="I897" s="5"/>
      <c r="K897" s="5"/>
    </row>
    <row r="898" spans="9:11" x14ac:dyDescent="0.2">
      <c r="I898" s="5"/>
      <c r="K898" s="5"/>
    </row>
    <row r="899" spans="9:11" x14ac:dyDescent="0.2">
      <c r="I899" s="5"/>
      <c r="K899" s="5"/>
    </row>
    <row r="900" spans="9:11" x14ac:dyDescent="0.2">
      <c r="I900" s="5"/>
      <c r="K900" s="5"/>
    </row>
    <row r="901" spans="9:11" x14ac:dyDescent="0.2">
      <c r="I901" s="5"/>
      <c r="K901" s="5"/>
    </row>
    <row r="902" spans="9:11" x14ac:dyDescent="0.2">
      <c r="I902" s="5"/>
      <c r="K902" s="5"/>
    </row>
    <row r="903" spans="9:11" x14ac:dyDescent="0.2">
      <c r="I903" s="5"/>
      <c r="K903" s="5"/>
    </row>
    <row r="904" spans="9:11" x14ac:dyDescent="0.2">
      <c r="I904" s="5"/>
      <c r="K904" s="5"/>
    </row>
    <row r="905" spans="9:11" x14ac:dyDescent="0.2">
      <c r="I905" s="5"/>
      <c r="K905" s="5"/>
    </row>
    <row r="906" spans="9:11" x14ac:dyDescent="0.2">
      <c r="I906" s="5"/>
      <c r="K906" s="5"/>
    </row>
    <row r="907" spans="9:11" x14ac:dyDescent="0.2">
      <c r="I907" s="5"/>
      <c r="K907" s="5"/>
    </row>
    <row r="908" spans="9:11" x14ac:dyDescent="0.2">
      <c r="I908" s="5"/>
      <c r="K908" s="5"/>
    </row>
    <row r="909" spans="9:11" x14ac:dyDescent="0.2">
      <c r="I909" s="5"/>
      <c r="K909" s="5"/>
    </row>
    <row r="910" spans="9:11" x14ac:dyDescent="0.2">
      <c r="I910" s="5"/>
      <c r="K910" s="5"/>
    </row>
    <row r="911" spans="9:11" x14ac:dyDescent="0.2">
      <c r="I911" s="5"/>
      <c r="K911" s="5"/>
    </row>
    <row r="912" spans="9:11" x14ac:dyDescent="0.2">
      <c r="I912" s="5"/>
      <c r="K912" s="5"/>
    </row>
    <row r="913" spans="9:11" x14ac:dyDescent="0.2">
      <c r="I913" s="5"/>
      <c r="K913" s="5"/>
    </row>
    <row r="914" spans="9:11" x14ac:dyDescent="0.2">
      <c r="I914" s="5"/>
      <c r="K914" s="5"/>
    </row>
    <row r="915" spans="9:11" x14ac:dyDescent="0.2">
      <c r="I915" s="5"/>
      <c r="K915" s="5"/>
    </row>
    <row r="916" spans="9:11" x14ac:dyDescent="0.2">
      <c r="I916" s="5"/>
      <c r="K916" s="5"/>
    </row>
    <row r="917" spans="9:11" x14ac:dyDescent="0.2">
      <c r="I917" s="5"/>
      <c r="K917" s="5"/>
    </row>
    <row r="918" spans="9:11" x14ac:dyDescent="0.2">
      <c r="I918" s="5"/>
      <c r="K918" s="5"/>
    </row>
    <row r="919" spans="9:11" x14ac:dyDescent="0.2">
      <c r="I919" s="5"/>
      <c r="K919" s="5"/>
    </row>
    <row r="920" spans="9:11" x14ac:dyDescent="0.2">
      <c r="I920" s="5"/>
      <c r="K920" s="5"/>
    </row>
    <row r="921" spans="9:11" x14ac:dyDescent="0.2">
      <c r="I921" s="5"/>
      <c r="K921" s="5"/>
    </row>
    <row r="922" spans="9:11" x14ac:dyDescent="0.2">
      <c r="I922" s="5"/>
      <c r="K922" s="5"/>
    </row>
    <row r="923" spans="9:11" x14ac:dyDescent="0.2">
      <c r="I923" s="5"/>
      <c r="K923" s="5"/>
    </row>
    <row r="924" spans="9:11" x14ac:dyDescent="0.2">
      <c r="I924" s="5"/>
      <c r="K924" s="5"/>
    </row>
    <row r="925" spans="9:11" x14ac:dyDescent="0.2">
      <c r="I925" s="5"/>
      <c r="K925" s="5"/>
    </row>
    <row r="926" spans="9:11" x14ac:dyDescent="0.2">
      <c r="I926" s="5"/>
      <c r="K926" s="5"/>
    </row>
    <row r="927" spans="9:11" x14ac:dyDescent="0.2">
      <c r="I927" s="5"/>
      <c r="K927" s="5"/>
    </row>
    <row r="928" spans="9:11" x14ac:dyDescent="0.2">
      <c r="I928" s="5"/>
      <c r="K928" s="5"/>
    </row>
    <row r="929" spans="9:11" x14ac:dyDescent="0.2">
      <c r="I929" s="5"/>
      <c r="K929" s="5"/>
    </row>
    <row r="930" spans="9:11" x14ac:dyDescent="0.2">
      <c r="I930" s="5"/>
      <c r="K930" s="5"/>
    </row>
    <row r="931" spans="9:11" x14ac:dyDescent="0.2">
      <c r="I931" s="5"/>
      <c r="K931" s="5"/>
    </row>
    <row r="932" spans="9:11" x14ac:dyDescent="0.2">
      <c r="I932" s="5"/>
      <c r="K932" s="5"/>
    </row>
    <row r="933" spans="9:11" x14ac:dyDescent="0.2">
      <c r="I933" s="5"/>
      <c r="K933" s="5"/>
    </row>
    <row r="934" spans="9:11" x14ac:dyDescent="0.2">
      <c r="I934" s="5"/>
      <c r="K934" s="5"/>
    </row>
    <row r="935" spans="9:11" x14ac:dyDescent="0.2">
      <c r="I935" s="5"/>
      <c r="K935" s="5"/>
    </row>
    <row r="936" spans="9:11" x14ac:dyDescent="0.2">
      <c r="I936" s="5"/>
      <c r="K936" s="5"/>
    </row>
    <row r="937" spans="9:11" x14ac:dyDescent="0.2">
      <c r="I937" s="5"/>
      <c r="K937" s="5"/>
    </row>
    <row r="938" spans="9:11" x14ac:dyDescent="0.2">
      <c r="I938" s="5"/>
      <c r="K938" s="5"/>
    </row>
    <row r="939" spans="9:11" x14ac:dyDescent="0.2">
      <c r="I939" s="5"/>
      <c r="K939" s="5"/>
    </row>
    <row r="940" spans="9:11" x14ac:dyDescent="0.2">
      <c r="I940" s="5"/>
      <c r="K940" s="5"/>
    </row>
    <row r="941" spans="9:11" x14ac:dyDescent="0.2">
      <c r="I941" s="5"/>
      <c r="K941" s="5"/>
    </row>
    <row r="942" spans="9:11" x14ac:dyDescent="0.2">
      <c r="I942" s="5"/>
      <c r="K942" s="5"/>
    </row>
    <row r="943" spans="9:11" x14ac:dyDescent="0.2">
      <c r="I943" s="5"/>
      <c r="K943" s="5"/>
    </row>
    <row r="944" spans="9:11" x14ac:dyDescent="0.2">
      <c r="I944" s="5"/>
      <c r="K944" s="5"/>
    </row>
    <row r="945" spans="9:11" x14ac:dyDescent="0.2">
      <c r="I945" s="5"/>
      <c r="K945" s="5"/>
    </row>
    <row r="946" spans="9:11" x14ac:dyDescent="0.2">
      <c r="I946" s="5"/>
      <c r="K946" s="5"/>
    </row>
    <row r="947" spans="9:11" x14ac:dyDescent="0.2">
      <c r="I947" s="5"/>
      <c r="K947" s="5"/>
    </row>
    <row r="948" spans="9:11" x14ac:dyDescent="0.2">
      <c r="I948" s="5"/>
      <c r="K948" s="5"/>
    </row>
    <row r="949" spans="9:11" x14ac:dyDescent="0.2">
      <c r="I949" s="5"/>
      <c r="K949" s="5"/>
    </row>
    <row r="950" spans="9:11" x14ac:dyDescent="0.2">
      <c r="I950" s="5"/>
      <c r="K950" s="5"/>
    </row>
    <row r="951" spans="9:11" x14ac:dyDescent="0.2">
      <c r="I951" s="5"/>
      <c r="K951" s="5"/>
    </row>
    <row r="952" spans="9:11" x14ac:dyDescent="0.2">
      <c r="I952" s="5"/>
      <c r="K952" s="5"/>
    </row>
    <row r="953" spans="9:11" x14ac:dyDescent="0.2">
      <c r="I953" s="5"/>
      <c r="K953" s="5"/>
    </row>
    <row r="954" spans="9:11" x14ac:dyDescent="0.2">
      <c r="I954" s="5"/>
      <c r="K954" s="5"/>
    </row>
    <row r="955" spans="9:11" x14ac:dyDescent="0.2">
      <c r="I955" s="5"/>
      <c r="K955" s="5"/>
    </row>
    <row r="956" spans="9:11" x14ac:dyDescent="0.2">
      <c r="I956" s="5"/>
      <c r="K956" s="5"/>
    </row>
    <row r="957" spans="9:11" x14ac:dyDescent="0.2">
      <c r="I957" s="5"/>
      <c r="K957" s="5"/>
    </row>
    <row r="958" spans="9:11" x14ac:dyDescent="0.2">
      <c r="I958" s="5"/>
      <c r="K958" s="5"/>
    </row>
    <row r="959" spans="9:11" x14ac:dyDescent="0.2">
      <c r="I959" s="5"/>
      <c r="K959" s="5"/>
    </row>
    <row r="960" spans="9:11" x14ac:dyDescent="0.2">
      <c r="I960" s="5"/>
      <c r="K960" s="5"/>
    </row>
    <row r="961" spans="9:11" x14ac:dyDescent="0.2">
      <c r="I961" s="5"/>
      <c r="K961" s="5"/>
    </row>
    <row r="962" spans="9:11" x14ac:dyDescent="0.2">
      <c r="I962" s="5"/>
      <c r="K962" s="5"/>
    </row>
    <row r="963" spans="9:11" x14ac:dyDescent="0.2">
      <c r="I963" s="5"/>
      <c r="K963" s="5"/>
    </row>
    <row r="964" spans="9:11" x14ac:dyDescent="0.2">
      <c r="I964" s="5"/>
      <c r="K964" s="5"/>
    </row>
    <row r="965" spans="9:11" x14ac:dyDescent="0.2">
      <c r="I965" s="5"/>
      <c r="K965" s="5"/>
    </row>
    <row r="966" spans="9:11" x14ac:dyDescent="0.2">
      <c r="I966" s="5"/>
      <c r="K966" s="5"/>
    </row>
    <row r="967" spans="9:11" x14ac:dyDescent="0.2">
      <c r="I967" s="5"/>
      <c r="K967" s="5"/>
    </row>
    <row r="968" spans="9:11" x14ac:dyDescent="0.2">
      <c r="I968" s="5"/>
      <c r="K968" s="5"/>
    </row>
    <row r="969" spans="9:11" x14ac:dyDescent="0.2">
      <c r="I969" s="5"/>
      <c r="K969" s="5"/>
    </row>
    <row r="970" spans="9:11" x14ac:dyDescent="0.2">
      <c r="I970" s="5"/>
      <c r="K970" s="5"/>
    </row>
    <row r="971" spans="9:11" x14ac:dyDescent="0.2">
      <c r="I971" s="5"/>
      <c r="K971" s="5"/>
    </row>
    <row r="972" spans="9:11" x14ac:dyDescent="0.2">
      <c r="I972" s="5"/>
      <c r="K972" s="5"/>
    </row>
    <row r="973" spans="9:11" x14ac:dyDescent="0.2">
      <c r="I973" s="5"/>
      <c r="K973" s="5"/>
    </row>
    <row r="974" spans="9:11" x14ac:dyDescent="0.2">
      <c r="I974" s="5"/>
      <c r="K974" s="5"/>
    </row>
    <row r="975" spans="9:11" x14ac:dyDescent="0.2">
      <c r="I975" s="5"/>
      <c r="K975" s="5"/>
    </row>
    <row r="976" spans="9:11" x14ac:dyDescent="0.2">
      <c r="I976" s="5"/>
      <c r="K976" s="5"/>
    </row>
    <row r="977" spans="9:11" x14ac:dyDescent="0.2">
      <c r="I977" s="5"/>
      <c r="K977" s="5"/>
    </row>
    <row r="978" spans="9:11" x14ac:dyDescent="0.2">
      <c r="I978" s="5"/>
      <c r="K978" s="5"/>
    </row>
    <row r="979" spans="9:11" x14ac:dyDescent="0.2">
      <c r="I979" s="5"/>
      <c r="K979" s="5"/>
    </row>
    <row r="980" spans="9:11" x14ac:dyDescent="0.2">
      <c r="I980" s="5"/>
      <c r="K980" s="5"/>
    </row>
    <row r="981" spans="9:11" x14ac:dyDescent="0.2">
      <c r="I981" s="5"/>
      <c r="K981" s="5"/>
    </row>
    <row r="982" spans="9:11" x14ac:dyDescent="0.2">
      <c r="I982" s="5"/>
      <c r="K982" s="5"/>
    </row>
    <row r="983" spans="9:11" x14ac:dyDescent="0.2">
      <c r="I983" s="5"/>
      <c r="K983" s="5"/>
    </row>
    <row r="984" spans="9:11" x14ac:dyDescent="0.2">
      <c r="I984" s="5"/>
      <c r="K984" s="5"/>
    </row>
    <row r="985" spans="9:11" x14ac:dyDescent="0.2">
      <c r="I985" s="5"/>
      <c r="K985" s="5"/>
    </row>
    <row r="986" spans="9:11" x14ac:dyDescent="0.2">
      <c r="I986" s="5"/>
      <c r="K986" s="5"/>
    </row>
    <row r="987" spans="9:11" x14ac:dyDescent="0.2">
      <c r="I987" s="5"/>
      <c r="K987" s="5"/>
    </row>
    <row r="988" spans="9:11" x14ac:dyDescent="0.2">
      <c r="I988" s="5"/>
      <c r="K988" s="5"/>
    </row>
    <row r="989" spans="9:11" x14ac:dyDescent="0.2">
      <c r="I989" s="5"/>
      <c r="K989" s="5"/>
    </row>
    <row r="990" spans="9:11" x14ac:dyDescent="0.2">
      <c r="I990" s="5"/>
      <c r="K990" s="5"/>
    </row>
    <row r="991" spans="9:11" x14ac:dyDescent="0.2">
      <c r="I991" s="5"/>
      <c r="K991" s="5"/>
    </row>
    <row r="992" spans="9:11" x14ac:dyDescent="0.2">
      <c r="I992" s="5"/>
      <c r="K992" s="5"/>
    </row>
    <row r="993" spans="9:11" x14ac:dyDescent="0.2">
      <c r="I993" s="5"/>
      <c r="K993" s="5"/>
    </row>
    <row r="994" spans="9:11" x14ac:dyDescent="0.2">
      <c r="I994" s="5"/>
      <c r="K994" s="5"/>
    </row>
    <row r="995" spans="9:11" x14ac:dyDescent="0.2">
      <c r="I995" s="5"/>
      <c r="K995" s="5"/>
    </row>
    <row r="996" spans="9:11" x14ac:dyDescent="0.2">
      <c r="I996" s="5"/>
      <c r="K996" s="5"/>
    </row>
    <row r="997" spans="9:11" x14ac:dyDescent="0.2">
      <c r="I997" s="5"/>
      <c r="K997" s="5"/>
    </row>
    <row r="998" spans="9:11" x14ac:dyDescent="0.2">
      <c r="I998" s="5"/>
      <c r="K998" s="5"/>
    </row>
    <row r="999" spans="9:11" x14ac:dyDescent="0.2">
      <c r="I999" s="5"/>
      <c r="K999" s="5"/>
    </row>
    <row r="1000" spans="9:11" x14ac:dyDescent="0.2">
      <c r="I1000" s="5"/>
      <c r="K1000" s="5"/>
    </row>
    <row r="1001" spans="9:11" x14ac:dyDescent="0.2">
      <c r="I1001" s="5"/>
      <c r="K1001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140</vt:i4>
      </vt:variant>
    </vt:vector>
  </HeadingPairs>
  <TitlesOfParts>
    <vt:vector size="140" baseType="lpstr">
      <vt:lpstr>Ingredientes</vt:lpstr>
      <vt:lpstr>productos</vt:lpstr>
      <vt:lpstr>infoIngredientes</vt:lpstr>
      <vt:lpstr>COSTOS MATERIA PRIMA</vt:lpstr>
      <vt:lpstr>PRECIOS</vt:lpstr>
      <vt:lpstr>ALF MAICENA</vt:lpstr>
      <vt:lpstr>POSTRE 3 LECHES</vt:lpstr>
      <vt:lpstr>ORANGE CURD</vt:lpstr>
      <vt:lpstr>nutella</vt:lpstr>
      <vt:lpstr>POSTRE LEMON</vt:lpstr>
      <vt:lpstr>POSTRE MOUSSE CHOCO Y LEMON CUR</vt:lpstr>
      <vt:lpstr>ENSALADA DE FRUTA</vt:lpstr>
      <vt:lpstr>SHOT 3 LECHES</vt:lpstr>
      <vt:lpstr>CHOCOLATE BARILOCHE</vt:lpstr>
      <vt:lpstr>MINI TARTA TRI</vt:lpstr>
      <vt:lpstr>EMP POLLO</vt:lpstr>
      <vt:lpstr>CREMONITAS</vt:lpstr>
      <vt:lpstr>EMP CARNE</vt:lpstr>
      <vt:lpstr>EMP JYQ</vt:lpstr>
      <vt:lpstr>PIZZETAS</vt:lpstr>
      <vt:lpstr>BROCHETTE POLLO</vt:lpstr>
      <vt:lpstr>PINCHO CAPRESE</vt:lpstr>
      <vt:lpstr>DEVILS CAKE</vt:lpstr>
      <vt:lpstr>OPERA</vt:lpstr>
      <vt:lpstr>BALCARCE</vt:lpstr>
      <vt:lpstr>MUFFINS DE COCO</vt:lpstr>
      <vt:lpstr>MUFFINS LINO Y COCO</vt:lpstr>
      <vt:lpstr>BAKLAVA</vt:lpstr>
      <vt:lpstr>MOUSSE DE SALMON</vt:lpstr>
      <vt:lpstr>PLETZALEJ</vt:lpstr>
      <vt:lpstr>MOUSSE DE ALBAHACA</vt:lpstr>
      <vt:lpstr>CRACKERS</vt:lpstr>
      <vt:lpstr>BOMBAS</vt:lpstr>
      <vt:lpstr>TORTA FRESCA DE CREMA</vt:lpstr>
      <vt:lpstr>PARIS BREST</vt:lpstr>
      <vt:lpstr>ECLEARS</vt:lpstr>
      <vt:lpstr>STRUDEL</vt:lpstr>
      <vt:lpstr>BOCADO BROWNIE</vt:lpstr>
      <vt:lpstr>MINI BROWNIE 9 CM DULCE Y MEREN</vt:lpstr>
      <vt:lpstr>CUADRADO BROWNIE 7X7</vt:lpstr>
      <vt:lpstr>SHOT MOUSSE DE CHOCOLATE</vt:lpstr>
      <vt:lpstr>SHOT MOUSSE DE DULCE DE LECHE</vt:lpstr>
      <vt:lpstr>MEDIALUNAS JAMON Y QUESO</vt:lpstr>
      <vt:lpstr>SHOT CHEESCAKE</vt:lpstr>
      <vt:lpstr>SHOT BORRACHITO</vt:lpstr>
      <vt:lpstr>SHOT OREO</vt:lpstr>
      <vt:lpstr>SHOT TIRAMISU</vt:lpstr>
      <vt:lpstr>POSTRE TIRAMISU</vt:lpstr>
      <vt:lpstr>MERENGUE</vt:lpstr>
      <vt:lpstr>OREOS BAÑADAS</vt:lpstr>
      <vt:lpstr>POPCAKES</vt:lpstr>
      <vt:lpstr>SHOT MOUSSE LIMON</vt:lpstr>
      <vt:lpstr>SHOT CHOCOTORTA</vt:lpstr>
      <vt:lpstr>CHOCOTORTA BAÑADA</vt:lpstr>
      <vt:lpstr>MINI CHOCOTORTA</vt:lpstr>
      <vt:lpstr>COOKIES HARINA DE ALMENDRAS</vt:lpstr>
      <vt:lpstr>SAVARIN</vt:lpstr>
      <vt:lpstr>ALF NUEZ</vt:lpstr>
      <vt:lpstr>ALF CHOCOLATE</vt:lpstr>
      <vt:lpstr>ALF SABLE</vt:lpstr>
      <vt:lpstr>CRUMBLE</vt:lpstr>
      <vt:lpstr>RELLENO TARTA MANZANA</vt:lpstr>
      <vt:lpstr>LUNETTES</vt:lpstr>
      <vt:lpstr>CUCURUCHITOS</vt:lpstr>
      <vt:lpstr>DONUTS</vt:lpstr>
      <vt:lpstr>MACARONS</vt:lpstr>
      <vt:lpstr>COOKIES</vt:lpstr>
      <vt:lpstr>NUMBER CAKE</vt:lpstr>
      <vt:lpstr>TORTA GALESA</vt:lpstr>
      <vt:lpstr>INDICE</vt:lpstr>
      <vt:lpstr>CONITOS</vt:lpstr>
      <vt:lpstr>COOKIES NUTELLA</vt:lpstr>
      <vt:lpstr>BOCADOS VAINILLA</vt:lpstr>
      <vt:lpstr>BOCADOS CHOCOLATE</vt:lpstr>
      <vt:lpstr>MAGIC NUTELLA</vt:lpstr>
      <vt:lpstr>MUFFINS CHOCO</vt:lpstr>
      <vt:lpstr>RED VELVET</vt:lpstr>
      <vt:lpstr>SCONS DE QUESO</vt:lpstr>
      <vt:lpstr>MUFFINS VAINILLA</vt:lpstr>
      <vt:lpstr>BROWNIE</vt:lpstr>
      <vt:lpstr>TORTA BROWNIE</vt:lpstr>
      <vt:lpstr>CHEESCAKE</vt:lpstr>
      <vt:lpstr>ROGEL 1 H</vt:lpstr>
      <vt:lpstr>ROGELITOS</vt:lpstr>
      <vt:lpstr>COOKIES AVENA Y PASAS</vt:lpstr>
      <vt:lpstr>MINI ROGEL 10 CM</vt:lpstr>
      <vt:lpstr>LINZER</vt:lpstr>
      <vt:lpstr>MINI ROGEL 7 CM</vt:lpstr>
      <vt:lpstr>VAINILLA MASA</vt:lpstr>
      <vt:lpstr>MINI TARTA FRUTOS SECOS</vt:lpstr>
      <vt:lpstr>FIGACITAS J Y Q</vt:lpstr>
      <vt:lpstr>FIGACITAS LOMO</vt:lpstr>
      <vt:lpstr>NO USAR</vt:lpstr>
      <vt:lpstr>FIGACITAS CAPRESE</vt:lpstr>
      <vt:lpstr>RELLENO FRUTOS SECOS ACARAMELAD</vt:lpstr>
      <vt:lpstr>TRUFAS CHOCO BLANCO</vt:lpstr>
      <vt:lpstr>MINI TARTA MANZANA</vt:lpstr>
      <vt:lpstr>TARTELETA PASTELERA</vt:lpstr>
      <vt:lpstr>TARTELETA LEMON PIE</vt:lpstr>
      <vt:lpstr>SHOT LEMON PIE</vt:lpstr>
      <vt:lpstr>SHOT M FRUTILLA</vt:lpstr>
      <vt:lpstr>SHOT MARACUYA</vt:lpstr>
      <vt:lpstr>SHOT BAILYS</vt:lpstr>
      <vt:lpstr>MINI PASTAFROLA</vt:lpstr>
      <vt:lpstr>MINI TARTA RICOTA</vt:lpstr>
      <vt:lpstr>TARTA RICOTA GRANDE</vt:lpstr>
      <vt:lpstr>MINI TARTA DE COCO Y DULCE</vt:lpstr>
      <vt:lpstr>RELLENO TARTA RICOTA</vt:lpstr>
      <vt:lpstr>RELLENO TARTA COCO</vt:lpstr>
      <vt:lpstr>PASTELERA 1 HUEVO</vt:lpstr>
      <vt:lpstr>MINI TARTA LEMON PIE</vt:lpstr>
      <vt:lpstr>TARTA LEMON GRANDE</vt:lpstr>
      <vt:lpstr>MINI TARTA FRUTILLAS</vt:lpstr>
      <vt:lpstr>TARTA FRUTILLAS GRANDE</vt:lpstr>
      <vt:lpstr>TARTA MANZANA GRANDE</vt:lpstr>
      <vt:lpstr>MINI TARTA COPITOS</vt:lpstr>
      <vt:lpstr>BUDINCITOS DE LIMON</vt:lpstr>
      <vt:lpstr>BUDINCITOS VAINILLA</vt:lpstr>
      <vt:lpstr>bocaditos banana y avena</vt:lpstr>
      <vt:lpstr>muffins avena, maz y canela</vt:lpstr>
      <vt:lpstr>COOKIES DE LIMON</vt:lpstr>
      <vt:lpstr>BUDINCITOS DE MANZANA</vt:lpstr>
      <vt:lpstr>PIONONO DULCE DE LECHE</vt:lpstr>
      <vt:lpstr>BUDINCITOS MAGIC</vt:lpstr>
      <vt:lpstr>MASA TARTA SABLE</vt:lpstr>
      <vt:lpstr>PAN DULCE CHISPAS</vt:lpstr>
      <vt:lpstr>MASA SUCRE</vt:lpstr>
      <vt:lpstr>TORTA INDIVIDUAL</vt:lpstr>
      <vt:lpstr>TORTA BOMBA</vt:lpstr>
      <vt:lpstr>TORTA CHAJA</vt:lpstr>
      <vt:lpstr>SACHER</vt:lpstr>
      <vt:lpstr>CAKE 5 PORCIONES</vt:lpstr>
      <vt:lpstr>CAKE CORAZON 20 CM</vt:lpstr>
      <vt:lpstr>CAKE 10 PORCIONES</vt:lpstr>
      <vt:lpstr>CAKE 20 PORCIONES</vt:lpstr>
      <vt:lpstr>CAKE 15 PORCIONES</vt:lpstr>
      <vt:lpstr>HUEVO CHOCOTORTA</vt:lpstr>
      <vt:lpstr>HUEVO CHEESCAKE</vt:lpstr>
      <vt:lpstr>HUEVO FULL CHOCO4</vt:lpstr>
      <vt:lpstr>HUEVO OREO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maximo colombatto</dc:creator>
  <cp:lastModifiedBy>maximo colombatto</cp:lastModifiedBy>
  <dcterms:created xsi:type="dcterms:W3CDTF">2023-10-13T22:52:30Z</dcterms:created>
  <dcterms:modified xsi:type="dcterms:W3CDTF">2023-10-13T22:56:43Z</dcterms:modified>
</cp:coreProperties>
</file>