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okot/Documents/TEC BOOTCAMP 2018/Assignment 1/"/>
    </mc:Choice>
  </mc:AlternateContent>
  <xr:revisionPtr revIDLastSave="0" documentId="13_ncr:1_{091B1D5E-9D08-2641-AA53-28B5FA111A04}" xr6:coauthVersionLast="36" xr6:coauthVersionMax="36" xr10:uidLastSave="{00000000-0000-0000-0000-000000000000}"/>
  <bookViews>
    <workbookView xWindow="540" yWindow="460" windowWidth="25840" windowHeight="139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Sheet1!$A$1:$R$4115</definedName>
  </definedNames>
  <calcPr calcId="179021"/>
  <pivotCaches>
    <pivotCache cacheId="55" r:id="rId6"/>
    <pivotCache cacheId="5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" i="1" l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F13" i="5" s="1"/>
  <c r="B12" i="5"/>
  <c r="E12" i="5" s="1"/>
  <c r="F12" i="5" s="1"/>
  <c r="B11" i="5"/>
  <c r="B10" i="5"/>
  <c r="B9" i="5"/>
  <c r="E9" i="5" s="1"/>
  <c r="F9" i="5" s="1"/>
  <c r="B8" i="5"/>
  <c r="E8" i="5" s="1"/>
  <c r="F8" i="5" s="1"/>
  <c r="B7" i="5"/>
  <c r="E7" i="5" s="1"/>
  <c r="G7" i="5" s="1"/>
  <c r="B6" i="5"/>
  <c r="B5" i="5"/>
  <c r="B4" i="5"/>
  <c r="B2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5" l="1"/>
  <c r="H8" i="5"/>
  <c r="H12" i="5"/>
  <c r="H9" i="5"/>
  <c r="H13" i="5"/>
  <c r="H4" i="5"/>
  <c r="E5" i="5"/>
  <c r="F5" i="5" s="1"/>
  <c r="E11" i="5"/>
  <c r="G11" i="5" s="1"/>
  <c r="E10" i="5"/>
  <c r="G10" i="5" s="1"/>
  <c r="F7" i="5"/>
  <c r="E6" i="5"/>
  <c r="G6" i="5" s="1"/>
  <c r="G9" i="5"/>
  <c r="E4" i="5"/>
  <c r="F4" i="5" s="1"/>
  <c r="G12" i="5"/>
  <c r="G8" i="5"/>
  <c r="G13" i="5"/>
  <c r="E2" i="5"/>
  <c r="E3" i="5"/>
  <c r="G3" i="5" s="1"/>
  <c r="H10" i="5" l="1"/>
  <c r="H6" i="5"/>
  <c r="H5" i="5"/>
  <c r="G5" i="5"/>
  <c r="H3" i="5"/>
  <c r="H11" i="5"/>
  <c r="F11" i="5"/>
  <c r="F10" i="5"/>
  <c r="F6" i="5"/>
  <c r="G4" i="5"/>
  <c r="H2" i="5"/>
  <c r="G2" i="5"/>
  <c r="F2" i="5"/>
  <c r="F3" i="5"/>
</calcChain>
</file>

<file path=xl/sharedStrings.xml><?xml version="1.0" encoding="utf-8"?>
<sst xmlns="http://schemas.openxmlformats.org/spreadsheetml/2006/main" count="24812" uniqueCount="8396">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</sst>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3">
    <dxf>
      <fill>
        <patternFill>
          <bgColor rgb="FFFFC7CE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Sheet4!$B$6:$B$12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2-9B4A-A94C-39724EB0FA1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Sheet4!$C$6:$C$12</c:f>
              <c:numCache>
                <c:formatCode>General</c:formatCode>
                <c:ptCount val="6"/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5-3343-876C-F129FD9911D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Sheet4!$D$6:$D$12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65-3343-876C-F129FD991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788783"/>
        <c:axId val="805790463"/>
      </c:lineChart>
      <c:catAx>
        <c:axId val="80578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90463"/>
        <c:crosses val="autoZero"/>
        <c:auto val="1"/>
        <c:lblAlgn val="ctr"/>
        <c:lblOffset val="100"/>
        <c:noMultiLvlLbl val="0"/>
      </c:catAx>
      <c:valAx>
        <c:axId val="80579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8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CB-434A-802D-9F49D10B09EA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CB-434A-802D-9F49D10B09EA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CB-434A-802D-9F49D10B0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963743"/>
        <c:axId val="792660783"/>
      </c:lineChart>
      <c:catAx>
        <c:axId val="805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60783"/>
        <c:crosses val="autoZero"/>
        <c:auto val="1"/>
        <c:lblAlgn val="ctr"/>
        <c:lblOffset val="100"/>
        <c:noMultiLvlLbl val="0"/>
      </c:catAx>
      <c:valAx>
        <c:axId val="79266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9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12</xdr:col>
      <xdr:colOff>444500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252C8-F630-5446-A2A6-F85A1C3E8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444500</xdr:colOff>
      <xdr:row>13</xdr:row>
      <xdr:rowOff>63500</xdr:rowOff>
    </xdr:from>
    <xdr:to>
      <xdr:col>6</xdr:col>
      <xdr:colOff>825500</xdr:colOff>
      <xdr:row>27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C748D-3EC2-264A-A02D-AC7F76ACE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o : )" refreshedDate="43415.859325694444" createdVersion="6" refreshedVersion="6" minRefreshableVersion="3" recordCount="4114" xr:uid="{D87D201C-D140-944E-84A4-E49D1AE706A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o : )" refreshedDate="43415.881749768516" createdVersion="6" refreshedVersion="6" minRefreshableVersion="3" recordCount="4114" xr:uid="{49C508D3-B34B-8E4C-8D7F-201275A50EE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B20EF-6A50-FF43-94B1-4B3331193570}" name="PivotTable5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x="2"/>
        <item h="1" x="18"/>
        <item h="1" x="5"/>
        <item h="1" x="16"/>
        <item h="1" x="12"/>
        <item h="1" x="8"/>
        <item h="1" x="3"/>
        <item h="1" x="6"/>
        <item h="1" x="1"/>
        <item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4E0C7-C3BC-8941-8890-4BAFB29653E9}" name="PivotTable6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C6F4C-1369-5B41-A479-FEB890C257E7}" name="PivotTable8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7">
    <i>
      <x v="5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18" zoomScaleNormal="100" workbookViewId="0">
      <selection activeCell="Q163" sqref="Q16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customWidth="1"/>
    <col min="16" max="16" width="18" style="13" customWidth="1"/>
    <col min="17" max="17" width="13.83203125" customWidth="1"/>
    <col min="18" max="18" width="15.83203125" customWidth="1"/>
    <col min="19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</f>
        <v>1.3685882352941177</v>
      </c>
      <c r="P2" s="13">
        <f>IFERROR($E2/$L2, "-")</f>
        <v>63.917582417582416</v>
      </c>
      <c r="Q2" t="str">
        <f>LEFT(N2, FIND("/", N2)-1)</f>
        <v>film &amp; video</v>
      </c>
      <c r="R2" t="str">
        <f>RIGHT(N2,LEN(N2)-FIND("/",N2))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</f>
        <v>1.4260827250608272</v>
      </c>
      <c r="P3" s="13">
        <f t="shared" ref="P3:P66" si="1">IFERROR($E3/$L3, "-")</f>
        <v>185.48101265822785</v>
      </c>
      <c r="Q3" t="str">
        <f t="shared" ref="Q3:Q66" si="2">LEFT(N3, FIND("/", 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3">
        <f>IFERROR($E4/$L4, "-")</f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$E67/$D67</f>
        <v>1.0752857142857142</v>
      </c>
      <c r="P67" s="13">
        <f t="shared" ref="P67:P130" si="7">IFERROR($E67/$L67, "-")</f>
        <v>132.05263157894737</v>
      </c>
      <c r="Q67" t="str">
        <f t="shared" ref="Q67:Q130" si="8">LEFT(N67, FIND("/", 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3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3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3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3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3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3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3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3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3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3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3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3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3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3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3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3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3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3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3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3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3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3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3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3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3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3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3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3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3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3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3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3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3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3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3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3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3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3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3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3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3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3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3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3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3" t="str">
        <f t="shared" si="7"/>
        <v>-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3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3" t="str">
        <f t="shared" si="7"/>
        <v>-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3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3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13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$E131/$D131</f>
        <v>0</v>
      </c>
      <c r="P131" s="13" t="str">
        <f t="shared" ref="P131:P194" si="13">IFERROR($E131/$L131, "-")</f>
        <v>-</v>
      </c>
      <c r="Q131" t="str">
        <f t="shared" ref="Q131:Q194" si="14">LEFT(N131, FIND("/", 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3" t="str">
        <f t="shared" si="13"/>
        <v>-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3" t="str">
        <f t="shared" si="13"/>
        <v>-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3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3" t="str">
        <f t="shared" si="13"/>
        <v>-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3" t="str">
        <f t="shared" si="13"/>
        <v>-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3" t="str">
        <f t="shared" si="13"/>
        <v>-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3" t="str">
        <f t="shared" si="13"/>
        <v>-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3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3" t="str">
        <f t="shared" si="13"/>
        <v>-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3" t="str">
        <f t="shared" si="13"/>
        <v>-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3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3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3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3" t="str">
        <f t="shared" si="13"/>
        <v>-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3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3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3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3" t="str">
        <f t="shared" si="13"/>
        <v>-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3" t="str">
        <f t="shared" si="13"/>
        <v>-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3" t="str">
        <f t="shared" si="13"/>
        <v>-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3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3" t="str">
        <f t="shared" si="13"/>
        <v>-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3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3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3" t="str">
        <f t="shared" si="13"/>
        <v>-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3" t="str">
        <f t="shared" si="13"/>
        <v>-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3" t="str">
        <f t="shared" si="13"/>
        <v>-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3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3" t="str">
        <f t="shared" si="13"/>
        <v>-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3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3" t="str">
        <f t="shared" si="13"/>
        <v>-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3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3" t="str">
        <f t="shared" si="13"/>
        <v>-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3" t="str">
        <f t="shared" si="13"/>
        <v>-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3" t="str">
        <f t="shared" si="13"/>
        <v>-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3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3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3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$E195/$D195</f>
        <v>0</v>
      </c>
      <c r="P195" s="13" t="str">
        <f t="shared" ref="P195:P258" si="19">IFERROR($E195/$L195, "-")</f>
        <v>-</v>
      </c>
      <c r="Q195" t="str">
        <f t="shared" ref="Q195:Q258" si="20">LEFT(N195, FIND("/", 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3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3" t="str">
        <f t="shared" si="19"/>
        <v>-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3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3" t="str">
        <f t="shared" si="19"/>
        <v>-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3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3" t="str">
        <f t="shared" si="19"/>
        <v>-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3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3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3" t="str">
        <f t="shared" si="19"/>
        <v>-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3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3" t="str">
        <f t="shared" si="19"/>
        <v>-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3" t="str">
        <f t="shared" si="19"/>
        <v>-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3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3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3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3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3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3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3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3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3" t="str">
        <f t="shared" si="19"/>
        <v>-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3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3" t="str">
        <f t="shared" si="19"/>
        <v>-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3" t="str">
        <f t="shared" si="19"/>
        <v>-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3" t="str">
        <f t="shared" si="19"/>
        <v>-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3" t="str">
        <f t="shared" si="19"/>
        <v>-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3" t="str">
        <f t="shared" si="19"/>
        <v>-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3" t="str">
        <f t="shared" si="19"/>
        <v>-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3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3" t="str">
        <f t="shared" si="19"/>
        <v>-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3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3" t="str">
        <f t="shared" si="19"/>
        <v>-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3" t="str">
        <f t="shared" si="19"/>
        <v>-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3" t="str">
        <f t="shared" si="19"/>
        <v>-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3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3" t="str">
        <f t="shared" si="19"/>
        <v>-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3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3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3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3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3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3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3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3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3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3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3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3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3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3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3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13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$E259/$D259</f>
        <v>1.0672648571428571</v>
      </c>
      <c r="P259" s="13">
        <f t="shared" ref="P259:P322" si="25">IFERROR($E259/$L259, "-")</f>
        <v>66.70405357142856</v>
      </c>
      <c r="Q259" t="str">
        <f t="shared" ref="Q259:Q322" si="26">LEFT(N259, FIND("/", 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3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3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3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3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3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3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3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3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3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3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3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3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3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3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3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3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3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3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3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3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3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3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3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3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3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3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3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3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3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3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3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3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3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3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3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3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3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3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3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3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3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3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3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3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3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3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3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3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3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3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3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3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3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1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$E323/$D323</f>
        <v>1.0266285714285714</v>
      </c>
      <c r="P323" s="13">
        <f t="shared" ref="P323:P386" si="31">IFERROR($E323/$L323, "-")</f>
        <v>106.62314540059347</v>
      </c>
      <c r="Q323" t="str">
        <f t="shared" ref="Q323:Q386" si="32">LEFT(N323, FIND("/", 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3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3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3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3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3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3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3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3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3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3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3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3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3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3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3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3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3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3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3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3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3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3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3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3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3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3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3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3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3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3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3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3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3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3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3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3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3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3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3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3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3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3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3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3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3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3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3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3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3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3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3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3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3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13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$E387/$D387</f>
        <v>1.05982</v>
      </c>
      <c r="P387" s="13">
        <f t="shared" ref="P387:P450" si="37">IFERROR($E387/$L387, "-")</f>
        <v>111.79535864978902</v>
      </c>
      <c r="Q387" t="str">
        <f t="shared" ref="Q387:Q450" si="38">LEFT(N387, FIND("/", 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3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3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3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3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3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3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3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3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3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3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3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3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3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3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3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3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3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3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3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3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3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3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3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3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3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3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3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3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3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3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3" t="str">
        <f t="shared" si="37"/>
        <v>-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3" t="str">
        <f t="shared" si="37"/>
        <v>-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3" t="str">
        <f t="shared" si="37"/>
        <v>-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3" t="str">
        <f t="shared" si="37"/>
        <v>-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3" t="str">
        <f t="shared" si="37"/>
        <v>-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3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3" t="str">
        <f t="shared" si="37"/>
        <v>-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3" t="str">
        <f t="shared" si="37"/>
        <v>-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3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3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13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$E451/$D451</f>
        <v>2.2499999999999999E-2</v>
      </c>
      <c r="P451" s="13">
        <f t="shared" ref="P451:P514" si="43">IFERROR($E451/$L451, "-")</f>
        <v>9</v>
      </c>
      <c r="Q451" t="str">
        <f t="shared" ref="Q451:Q514" si="44">LEFT(N451, FIND("/", 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3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3" t="str">
        <f t="shared" si="43"/>
        <v>-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3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3" t="str">
        <f t="shared" si="43"/>
        <v>-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3" t="str">
        <f t="shared" si="43"/>
        <v>-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3" t="str">
        <f t="shared" si="43"/>
        <v>-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3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3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3" t="str">
        <f t="shared" si="43"/>
        <v>-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3" t="str">
        <f t="shared" si="43"/>
        <v>-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3" t="str">
        <f t="shared" si="43"/>
        <v>-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3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3" t="str">
        <f t="shared" si="43"/>
        <v>-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3" t="str">
        <f t="shared" si="43"/>
        <v>-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3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3" t="str">
        <f t="shared" si="43"/>
        <v>-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3" t="str">
        <f t="shared" si="43"/>
        <v>-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3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3" t="str">
        <f t="shared" si="43"/>
        <v>-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3" t="str">
        <f t="shared" si="43"/>
        <v>-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3" t="str">
        <f t="shared" si="43"/>
        <v>-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3" t="str">
        <f t="shared" si="43"/>
        <v>-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3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3" t="str">
        <f t="shared" si="43"/>
        <v>-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3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3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3" t="str">
        <f t="shared" si="43"/>
        <v>-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3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3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3" t="str">
        <f t="shared" si="43"/>
        <v>-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1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$E515/$D515</f>
        <v>0.13924</v>
      </c>
      <c r="P515" s="13">
        <f t="shared" ref="P515:P578" si="49">IFERROR($E515/$L515, "-")</f>
        <v>102.38235294117646</v>
      </c>
      <c r="Q515" t="str">
        <f t="shared" ref="Q515:Q578" si="50">LEFT(N515, FIND("/", 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3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3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3" t="str">
        <f t="shared" si="49"/>
        <v>-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3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3" t="str">
        <f t="shared" si="49"/>
        <v>-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3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3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3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3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3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3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3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3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3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3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3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3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3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3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3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3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3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3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3" t="str">
        <f t="shared" si="49"/>
        <v>-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3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3" t="str">
        <f t="shared" si="49"/>
        <v>-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3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3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3" t="str">
        <f t="shared" si="49"/>
        <v>-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3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3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3" t="str">
        <f t="shared" si="49"/>
        <v>-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3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3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3" t="str">
        <f t="shared" si="49"/>
        <v>-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3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3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3" t="str">
        <f t="shared" si="49"/>
        <v>-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3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3" t="str">
        <f t="shared" si="49"/>
        <v>-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3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3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3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3" t="str">
        <f t="shared" si="49"/>
        <v>-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3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3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13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$E579/$D579</f>
        <v>2E-3</v>
      </c>
      <c r="P579" s="13">
        <f t="shared" ref="P579:P642" si="55">IFERROR($E579/$L579, "-")</f>
        <v>10</v>
      </c>
      <c r="Q579" t="str">
        <f t="shared" ref="Q579:Q642" si="56">LEFT(N579, FIND("/", 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3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3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3" t="str">
        <f t="shared" si="55"/>
        <v>-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3" t="str">
        <f t="shared" si="55"/>
        <v>-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3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3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3" t="str">
        <f t="shared" si="55"/>
        <v>-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3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3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3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3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3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3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3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3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3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3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3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3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3" t="str">
        <f t="shared" si="55"/>
        <v>-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3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3" t="str">
        <f t="shared" si="55"/>
        <v>-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3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3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3" t="str">
        <f t="shared" si="55"/>
        <v>-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3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3" t="str">
        <f t="shared" si="55"/>
        <v>-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3" t="str">
        <f t="shared" si="55"/>
        <v>-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3" t="str">
        <f t="shared" si="55"/>
        <v>-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3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3" t="str">
        <f t="shared" si="55"/>
        <v>-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3" t="str">
        <f t="shared" si="55"/>
        <v>-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3" t="str">
        <f t="shared" si="55"/>
        <v>-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3" t="str">
        <f t="shared" si="55"/>
        <v>-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3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3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3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3" t="str">
        <f t="shared" si="55"/>
        <v>-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3" t="str">
        <f t="shared" si="55"/>
        <v>-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3" t="str">
        <f t="shared" si="55"/>
        <v>-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3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3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3" t="str">
        <f t="shared" si="55"/>
        <v>-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3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3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3" t="str">
        <f t="shared" si="55"/>
        <v>-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3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3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3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3" t="str">
        <f t="shared" si="55"/>
        <v>-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3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3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13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$E643/$D643</f>
        <v>1.1916249999999999</v>
      </c>
      <c r="P643" s="13">
        <f t="shared" ref="P643:P706" si="61">IFERROR($E643/$L643, "-")</f>
        <v>151.31746031746033</v>
      </c>
      <c r="Q643" t="str">
        <f t="shared" ref="Q643:Q706" si="62">LEFT(N643, FIND("/", 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3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3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3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3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3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3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3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3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3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3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3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3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3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3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3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3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3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3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3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3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3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3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3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3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3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3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3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3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3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3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3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3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3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3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3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3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3" t="str">
        <f t="shared" si="61"/>
        <v>-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3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3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3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3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3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3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3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3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3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3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3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3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3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1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$E707/$D707</f>
        <v>9.7699999999999992E-3</v>
      </c>
      <c r="P707" s="13">
        <f t="shared" ref="P707:P770" si="67">IFERROR($E707/$L707, "-")</f>
        <v>195.4</v>
      </c>
      <c r="Q707" t="str">
        <f t="shared" ref="Q707:Q770" si="68">LEFT(N707, FIND("/", 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3" t="str">
        <f t="shared" si="67"/>
        <v>-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3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3" t="str">
        <f t="shared" si="67"/>
        <v>-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3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3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3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3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3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3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3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3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3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3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3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3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3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3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3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3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3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3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3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3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3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3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3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3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3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3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3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3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3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3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3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3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3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3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3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3" t="str">
        <f t="shared" si="67"/>
        <v>-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3" t="str">
        <f t="shared" si="67"/>
        <v>-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3" t="str">
        <f t="shared" si="67"/>
        <v>-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3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3" t="str">
        <f t="shared" si="67"/>
        <v>-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3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3" t="str">
        <f t="shared" si="67"/>
        <v>-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$E771/$D771</f>
        <v>0.41399999999999998</v>
      </c>
      <c r="P771" s="13">
        <f t="shared" ref="P771:P834" si="73">IFERROR($E771/$L771, "-")</f>
        <v>31.846153846153847</v>
      </c>
      <c r="Q771" t="str">
        <f t="shared" ref="Q771:Q834" si="74">LEFT(N771, FIND("/", 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3" t="str">
        <f t="shared" si="73"/>
        <v>-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3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3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3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3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3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3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3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3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3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3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3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3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3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3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3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3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3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3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3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3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3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3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3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3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3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3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3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3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3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3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3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3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3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3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3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3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3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3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3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3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3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3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3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3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3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3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3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3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3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3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3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13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$E835/$D835</f>
        <v>1.0166666666666666</v>
      </c>
      <c r="P835" s="13">
        <f t="shared" ref="P835:P898" si="79">IFERROR($E835/$L835, "-")</f>
        <v>148.78048780487805</v>
      </c>
      <c r="Q835" t="str">
        <f t="shared" ref="Q835:Q898" si="80">LEFT(N835, FIND("/", 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3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3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3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3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3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3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3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3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3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3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3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3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3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3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3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3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3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3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3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3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3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3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3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3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3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3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3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3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3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3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3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3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3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3" t="str">
        <f t="shared" si="79"/>
        <v>-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3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3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3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3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3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3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3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3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3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3" t="str">
        <f t="shared" si="79"/>
        <v>-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3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3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3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3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3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3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13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$E899/$D899</f>
        <v>0</v>
      </c>
      <c r="P899" s="13" t="str">
        <f t="shared" ref="P899:P962" si="85">IFERROR($E899/$L899, "-")</f>
        <v>-</v>
      </c>
      <c r="Q899" t="str">
        <f t="shared" ref="Q899:Q962" si="86">LEFT(N899, FIND("/", 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3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3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3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3" t="str">
        <f t="shared" si="85"/>
        <v>-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3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3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3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3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3" t="str">
        <f t="shared" si="85"/>
        <v>-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3" t="str">
        <f t="shared" si="85"/>
        <v>-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3" t="str">
        <f t="shared" si="85"/>
        <v>-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3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3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3" t="str">
        <f t="shared" si="85"/>
        <v>-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3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3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3" t="str">
        <f t="shared" si="85"/>
        <v>-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3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3" t="str">
        <f t="shared" si="85"/>
        <v>-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3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3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3" t="str">
        <f t="shared" si="85"/>
        <v>-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3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3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3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3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3" t="str">
        <f t="shared" si="85"/>
        <v>-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3" t="str">
        <f t="shared" si="85"/>
        <v>-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3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3" t="str">
        <f t="shared" si="85"/>
        <v>-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3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3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3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3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3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3" t="str">
        <f t="shared" si="85"/>
        <v>-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3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3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3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3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3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3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3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3" t="str">
        <f t="shared" si="85"/>
        <v>-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3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3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3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3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3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3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3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3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3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3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3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13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$E963/$D963</f>
        <v>0.42188421052631581</v>
      </c>
      <c r="P963" s="13">
        <f t="shared" ref="P963:P1026" si="91">IFERROR($E963/$L963, "-")</f>
        <v>364.35454545454547</v>
      </c>
      <c r="Q963" t="str">
        <f t="shared" ref="Q963:Q1026" si="92">LEFT(N963, FIND("/", 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3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3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3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3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3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3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3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3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3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3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3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3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3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3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3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3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3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3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3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3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3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3" t="str">
        <f t="shared" si="91"/>
        <v>-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3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3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3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3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3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3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3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3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3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3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3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3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3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3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3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3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3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3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3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3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13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$E1027/$D1027</f>
        <v>1.099283142857143</v>
      </c>
      <c r="P1027" s="13">
        <f t="shared" ref="P1027:P1090" si="97">IFERROR($E1027/$L1027, "-")</f>
        <v>71.848571428571432</v>
      </c>
      <c r="Q1027" t="str">
        <f t="shared" ref="Q1027:Q1090" si="98">LEFT(N1027, FIND("/", 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3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3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3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3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3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3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3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3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3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3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3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3" t="str">
        <f t="shared" si="97"/>
        <v>-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3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3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3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3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3" t="str">
        <f t="shared" si="97"/>
        <v>-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3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3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3" t="str">
        <f t="shared" si="97"/>
        <v>-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3" t="str">
        <f t="shared" si="97"/>
        <v>-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3" t="str">
        <f t="shared" si="97"/>
        <v>-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3" t="str">
        <f t="shared" si="97"/>
        <v>-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3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3" t="str">
        <f t="shared" si="97"/>
        <v>-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3" t="str">
        <f t="shared" si="97"/>
        <v>-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3" t="str">
        <f t="shared" si="97"/>
        <v>-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3" t="str">
        <f t="shared" si="97"/>
        <v>-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3" t="str">
        <f t="shared" si="97"/>
        <v>-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3" t="str">
        <f t="shared" si="97"/>
        <v>-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3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3" t="str">
        <f t="shared" si="97"/>
        <v>-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3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3" t="str">
        <f t="shared" si="97"/>
        <v>-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3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3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3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3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3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3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3" t="str">
        <f t="shared" si="97"/>
        <v>-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3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3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3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3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3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3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3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3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3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3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3" t="str">
        <f t="shared" si="97"/>
        <v>-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3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3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3" t="str">
        <f t="shared" si="97"/>
        <v>-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13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$E1091/$D1091</f>
        <v>7.8266666666666665E-2</v>
      </c>
      <c r="P1091" s="13">
        <f t="shared" ref="P1091:P1154" si="103">IFERROR($E1091/$L1091, "-")</f>
        <v>23.959183673469386</v>
      </c>
      <c r="Q1091" t="str">
        <f t="shared" ref="Q1091:Q1154" si="104">LEFT(N1091, FIND("/", 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3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3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3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3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3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3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3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3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3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3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3" t="str">
        <f t="shared" si="103"/>
        <v>-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3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3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3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3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3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3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3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3" t="str">
        <f t="shared" si="103"/>
        <v>-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3" t="str">
        <f t="shared" si="103"/>
        <v>-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3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3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3" t="str">
        <f t="shared" si="103"/>
        <v>-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3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3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3" t="str">
        <f t="shared" si="103"/>
        <v>-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3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3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3" t="str">
        <f t="shared" si="103"/>
        <v>-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3" t="str">
        <f t="shared" si="103"/>
        <v>-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3" t="str">
        <f t="shared" si="103"/>
        <v>-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3" t="str">
        <f t="shared" si="103"/>
        <v>-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3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3" t="str">
        <f t="shared" si="103"/>
        <v>-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3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3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3" t="str">
        <f t="shared" si="103"/>
        <v>-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13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$E1155/$D1155</f>
        <v>6.2500000000000003E-3</v>
      </c>
      <c r="P1155" s="13">
        <f t="shared" ref="P1155:P1218" si="109">IFERROR($E1155/$L1155, "-")</f>
        <v>50</v>
      </c>
      <c r="Q1155" t="str">
        <f t="shared" ref="Q1155:Q1218" si="110">LEFT(N1155, FIND("/", 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3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3" t="str">
        <f t="shared" si="109"/>
        <v>-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3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3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3" t="str">
        <f t="shared" si="109"/>
        <v>-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3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3" t="str">
        <f t="shared" si="109"/>
        <v>-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3" t="str">
        <f t="shared" si="109"/>
        <v>-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3" t="str">
        <f t="shared" si="109"/>
        <v>-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3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3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3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3" t="str">
        <f t="shared" si="109"/>
        <v>-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3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3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3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3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3" t="str">
        <f t="shared" si="109"/>
        <v>-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3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3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3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3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3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3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3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3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3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3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3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3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3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3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3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3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3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3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3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3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3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3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3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3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13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$E1219/$D1219</f>
        <v>1.026</v>
      </c>
      <c r="P1219" s="13">
        <f t="shared" ref="P1219:P1282" si="115">IFERROR($E1219/$L1219, "-")</f>
        <v>148.57377049180329</v>
      </c>
      <c r="Q1219" t="str">
        <f t="shared" ref="Q1219:Q1282" si="116">LEFT(N1219, FIND("/", 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3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3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3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3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3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3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3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3" t="str">
        <f t="shared" si="115"/>
        <v>-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3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3" t="str">
        <f t="shared" si="115"/>
        <v>-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3" t="str">
        <f t="shared" si="115"/>
        <v>-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3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3" t="str">
        <f t="shared" si="115"/>
        <v>-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3" t="str">
        <f t="shared" si="115"/>
        <v>-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3" t="str">
        <f t="shared" si="115"/>
        <v>-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3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3" t="str">
        <f t="shared" si="115"/>
        <v>-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3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3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3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3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3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3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3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3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3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3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3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3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3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3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3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3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3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3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3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3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3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3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3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3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3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3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3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3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3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3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3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3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3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3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3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13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$E1283/$D1283</f>
        <v>1.1071428571428572</v>
      </c>
      <c r="P1283" s="13">
        <f t="shared" ref="P1283:P1346" si="121">IFERROR($E1283/$L1283, "-")</f>
        <v>104.72972972972973</v>
      </c>
      <c r="Q1283" t="str">
        <f t="shared" ref="Q1283:Q1346" si="122">LEFT(N1283, FIND("/", 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3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3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3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3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3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3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3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3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3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3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3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3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3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3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3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3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3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3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3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3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3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3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3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3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3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3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3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3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3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3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3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3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3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3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3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3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3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3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3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3" t="str">
        <f t="shared" si="121"/>
        <v>-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3" t="str">
        <f t="shared" si="121"/>
        <v>-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3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3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3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3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3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3" t="str">
        <f t="shared" si="121"/>
        <v>-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3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13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$E1347/$D1347</f>
        <v>1.25</v>
      </c>
      <c r="P1347" s="13">
        <f t="shared" ref="P1347:P1410" si="127">IFERROR($E1347/$L1347, "-")</f>
        <v>53.571428571428569</v>
      </c>
      <c r="Q1347" t="str">
        <f t="shared" ref="Q1347:Q1410" si="128">LEFT(N1347, FIND("/", 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3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3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3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3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3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3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3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3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3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3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3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3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3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3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3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3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3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3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3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3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3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3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3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3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3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3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3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3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3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3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3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3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3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3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3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3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3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3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3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3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3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3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3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3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3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3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3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3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3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3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3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1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$E1411/$D1411</f>
        <v>0</v>
      </c>
      <c r="P1411" s="13" t="str">
        <f t="shared" ref="P1411:P1474" si="133">IFERROR($E1411/$L1411, "-")</f>
        <v>-</v>
      </c>
      <c r="Q1411" t="str">
        <f t="shared" ref="Q1411:Q1474" si="134">LEFT(N1411, FIND("/", 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3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3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3" t="str">
        <f t="shared" si="133"/>
        <v>-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3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3" t="str">
        <f t="shared" si="133"/>
        <v>-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3" t="str">
        <f t="shared" si="133"/>
        <v>-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3" t="str">
        <f t="shared" si="133"/>
        <v>-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3" t="str">
        <f t="shared" si="133"/>
        <v>-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3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3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3" t="str">
        <f t="shared" si="133"/>
        <v>-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3" t="str">
        <f t="shared" si="133"/>
        <v>-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3" t="str">
        <f t="shared" si="133"/>
        <v>-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3" t="str">
        <f t="shared" si="133"/>
        <v>-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3" t="str">
        <f t="shared" si="133"/>
        <v>-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3" t="str">
        <f t="shared" si="133"/>
        <v>-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3" t="str">
        <f t="shared" si="133"/>
        <v>-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3" t="str">
        <f t="shared" si="133"/>
        <v>-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3" t="str">
        <f t="shared" si="133"/>
        <v>-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3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3" t="str">
        <f t="shared" si="133"/>
        <v>-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3" t="str">
        <f t="shared" si="133"/>
        <v>-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3" t="str">
        <f t="shared" si="133"/>
        <v>-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3" t="str">
        <f t="shared" si="133"/>
        <v>-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3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3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3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3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3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3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3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13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$E1475/$D1475</f>
        <v>1.20516</v>
      </c>
      <c r="P1475" s="13">
        <f t="shared" ref="P1475:P1538" si="139">IFERROR($E1475/$L1475, "-")</f>
        <v>38.462553191489363</v>
      </c>
      <c r="Q1475" t="str">
        <f t="shared" ref="Q1475:Q1538" si="140">LEFT(N1475, FIND("/", 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3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3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3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3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3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3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3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3" t="str">
        <f t="shared" si="139"/>
        <v>-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3" t="str">
        <f t="shared" si="139"/>
        <v>-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3" t="str">
        <f t="shared" si="139"/>
        <v>-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3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3" t="str">
        <f t="shared" si="139"/>
        <v>-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3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3" t="str">
        <f t="shared" si="139"/>
        <v>-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3" t="str">
        <f t="shared" si="139"/>
        <v>-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3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3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3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3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3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3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3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3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3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3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3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3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3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3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3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3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3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3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3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3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3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3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3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3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3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3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3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3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3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3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3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3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13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$E1539/$D1539</f>
        <v>1.7989999999999999</v>
      </c>
      <c r="P1539" s="13">
        <f t="shared" ref="P1539:P1602" si="145">IFERROR($E1539/$L1539, "-")</f>
        <v>96.375</v>
      </c>
      <c r="Q1539" t="str">
        <f t="shared" ref="Q1539:Q1602" si="146">LEFT(N1539, FIND("/", 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3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3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3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3" t="str">
        <f t="shared" si="145"/>
        <v>-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3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3" t="str">
        <f t="shared" si="145"/>
        <v>-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3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3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3" t="str">
        <f t="shared" si="145"/>
        <v>-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3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3" t="str">
        <f t="shared" si="145"/>
        <v>-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3" t="str">
        <f t="shared" si="145"/>
        <v>-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3" t="str">
        <f t="shared" si="145"/>
        <v>-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3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3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3" t="str">
        <f t="shared" si="145"/>
        <v>-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3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3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3" t="str">
        <f t="shared" si="145"/>
        <v>-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3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3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3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3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3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3" t="str">
        <f t="shared" si="145"/>
        <v>-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3" t="str">
        <f t="shared" si="145"/>
        <v>-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3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3" t="str">
        <f t="shared" si="145"/>
        <v>-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3" t="str">
        <f t="shared" si="145"/>
        <v>-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3" t="str">
        <f t="shared" si="145"/>
        <v>-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3" t="str">
        <f t="shared" si="145"/>
        <v>-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3" t="str">
        <f t="shared" si="145"/>
        <v>-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3" t="str">
        <f t="shared" si="145"/>
        <v>-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13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$E1603/$D1603</f>
        <v>1.082492</v>
      </c>
      <c r="P1603" s="13">
        <f t="shared" ref="P1603:P1666" si="151">IFERROR($E1603/$L1603, "-")</f>
        <v>48.325535714285714</v>
      </c>
      <c r="Q1603" t="str">
        <f t="shared" ref="Q1603:Q1666" si="152">LEFT(N1603, FIND("/", 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3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3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3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3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3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3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3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3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3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3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3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3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3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3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3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3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3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3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3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3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3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3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3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3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3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3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3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3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3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3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3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3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3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3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3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3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3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3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3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3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3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3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3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3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3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3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3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3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3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3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3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3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3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3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3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3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13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$E1667/$D1667</f>
        <v>1.1945714285714286</v>
      </c>
      <c r="P1667" s="13">
        <f t="shared" ref="P1667:P1730" si="157">IFERROR($E1667/$L1667, "-")</f>
        <v>44.956989247311824</v>
      </c>
      <c r="Q1667" t="str">
        <f t="shared" ref="Q1667:Q1730" si="158">LEFT(N1667, FIND("/", 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3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3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3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3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3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3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3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3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3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3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3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3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3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3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3" t="str">
        <f t="shared" si="157"/>
        <v>-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3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3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3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3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3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3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3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3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3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3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3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3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3" t="str">
        <f t="shared" si="157"/>
        <v>-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3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3" t="str">
        <f t="shared" si="157"/>
        <v>-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3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3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3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3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3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3" t="str">
        <f t="shared" si="157"/>
        <v>-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3" t="str">
        <f t="shared" si="157"/>
        <v>-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3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3" t="str">
        <f t="shared" si="157"/>
        <v>-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3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3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3" t="str">
        <f t="shared" si="157"/>
        <v>-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3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3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3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3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3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3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3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3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3" t="str">
        <f t="shared" si="157"/>
        <v>-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3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3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3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3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3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3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13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$E1731/$D1731</f>
        <v>0</v>
      </c>
      <c r="P1731" s="13" t="str">
        <f t="shared" ref="P1731:P1794" si="163">IFERROR($E1731/$L1731, "-")</f>
        <v>-</v>
      </c>
      <c r="Q1731" t="str">
        <f t="shared" ref="Q1731:Q1794" si="164">LEFT(N1731, FIND("/", 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3" t="str">
        <f t="shared" si="163"/>
        <v>-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3" t="str">
        <f t="shared" si="163"/>
        <v>-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3" t="str">
        <f t="shared" si="163"/>
        <v>-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3" t="str">
        <f t="shared" si="163"/>
        <v>-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3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3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3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3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3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3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3" t="str">
        <f t="shared" si="163"/>
        <v>-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3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3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3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3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3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3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3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3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3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3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3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3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3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3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3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3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3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3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3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3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3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3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3" t="str">
        <f t="shared" si="163"/>
        <v>-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3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3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3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3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3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3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3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3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3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3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3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3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3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3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3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3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3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3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3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3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3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3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13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$E1795/$D1795</f>
        <v>1.3333333333333334E-2</v>
      </c>
      <c r="P1795" s="13">
        <f t="shared" ref="P1795:P1858" si="169">IFERROR($E1795/$L1795, "-")</f>
        <v>20</v>
      </c>
      <c r="Q1795" t="str">
        <f t="shared" ref="Q1795:Q1858" si="170">LEFT(N1795, FIND("/", 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3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3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3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3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3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3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3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3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3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3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3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3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3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3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3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3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3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3" t="str">
        <f t="shared" si="169"/>
        <v>-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3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3" t="str">
        <f t="shared" si="169"/>
        <v>-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3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3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3" t="str">
        <f t="shared" si="169"/>
        <v>-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3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3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3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3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3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3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3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3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3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3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3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3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3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3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3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3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3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3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3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3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3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3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3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3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3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3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3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3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3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3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3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3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3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13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$E1859/$D1859</f>
        <v>1</v>
      </c>
      <c r="P1859" s="13">
        <f t="shared" ref="P1859:P1922" si="175">IFERROR($E1859/$L1859, "-")</f>
        <v>136.36363636363637</v>
      </c>
      <c r="Q1859" t="str">
        <f t="shared" ref="Q1859:Q1922" si="176">LEFT(N1859, FIND("/", 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3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3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3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3" t="str">
        <f t="shared" si="175"/>
        <v>-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3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3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3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3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3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3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3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3" t="str">
        <f t="shared" si="175"/>
        <v>-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3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3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3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3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3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3" t="str">
        <f t="shared" si="175"/>
        <v>-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3" t="str">
        <f t="shared" si="175"/>
        <v>-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3" t="str">
        <f t="shared" si="175"/>
        <v>-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3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3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3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3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3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3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3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3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3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3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3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3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3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3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3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3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3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3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3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3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3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3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3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3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3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3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3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3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3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3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3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3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3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3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3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3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3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13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$E1923/$D1923</f>
        <v>1.3680000000000001</v>
      </c>
      <c r="P1923" s="13">
        <f t="shared" ref="P1923:P1986" si="181">IFERROR($E1923/$L1923, "-")</f>
        <v>54</v>
      </c>
      <c r="Q1923" t="str">
        <f t="shared" ref="Q1923:Q1986" si="182">LEFT(N1923, FIND("/", 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3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3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3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3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3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3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3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3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3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3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3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3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3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3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3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3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3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3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3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3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3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3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3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3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3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3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3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3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3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3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3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3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3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3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3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3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3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3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3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3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3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3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3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3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3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3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3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3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3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3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3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3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3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3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3" t="str">
        <f t="shared" si="181"/>
        <v>-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3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13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$E1987/$D1987</f>
        <v>3.1875000000000001E-2</v>
      </c>
      <c r="P1987" s="13">
        <f t="shared" ref="P1987:P2050" si="187">IFERROR($E1987/$L1987, "-")</f>
        <v>12.75</v>
      </c>
      <c r="Q1987" t="str">
        <f t="shared" ref="Q1987:Q2050" si="188">LEFT(N1987, FIND("/", 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3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3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3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3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3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3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3" t="str">
        <f t="shared" si="187"/>
        <v>-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3" t="str">
        <f t="shared" si="187"/>
        <v>-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3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3" t="str">
        <f t="shared" si="187"/>
        <v>-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3" t="str">
        <f t="shared" si="187"/>
        <v>-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3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3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3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3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3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3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3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3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3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3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3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3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3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3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3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3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3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3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3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3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3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3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3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3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3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3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3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3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3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3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3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3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3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3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3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3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3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3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3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3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3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3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3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3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3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13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$E2051/$D2051</f>
        <v>1.2019070000000001</v>
      </c>
      <c r="P2051" s="13">
        <f t="shared" ref="P2051:P2114" si="193">IFERROR($E2051/$L2051, "-")</f>
        <v>80.991037735849048</v>
      </c>
      <c r="Q2051" t="str">
        <f t="shared" ref="Q2051:Q2114" si="194">LEFT(N2051, FIND("/", 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3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3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3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3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3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3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3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3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3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3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3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3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3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3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3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3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3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3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3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3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3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3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3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3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3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3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3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3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3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3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3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3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3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3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3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3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3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3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3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3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3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3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3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3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3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3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3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3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3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3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3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3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3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3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3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13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$E2115/$D2115</f>
        <v>1.0485714285714285</v>
      </c>
      <c r="P2115" s="13">
        <f t="shared" ref="P2115:P2178" si="199">IFERROR($E2115/$L2115, "-")</f>
        <v>68.598130841121488</v>
      </c>
      <c r="Q2115" t="str">
        <f t="shared" ref="Q2115:Q2178" si="200">LEFT(N2115, FIND("/", 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3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3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3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3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3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3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3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3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3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3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3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3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3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3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3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3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3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3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3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3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3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3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3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3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3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3" t="str">
        <f t="shared" si="199"/>
        <v>-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3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3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3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3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3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3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3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3" t="str">
        <f t="shared" si="199"/>
        <v>-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3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3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3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3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3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3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3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3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3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3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3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3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3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3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3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3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3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3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3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3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3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3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3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13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$E2179/$D2179</f>
        <v>1.0012000000000001</v>
      </c>
      <c r="P2179" s="13">
        <f t="shared" ref="P2179:P2242" si="205">IFERROR($E2179/$L2179, "-")</f>
        <v>65.868421052631575</v>
      </c>
      <c r="Q2179" t="str">
        <f t="shared" ref="Q2179:Q2242" si="206">LEFT(N2179, FIND("/", 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3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3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3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3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3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3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3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3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3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3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3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3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3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3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3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3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3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3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3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3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3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3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3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3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3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3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3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3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3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3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3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3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3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3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3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3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3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3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3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3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3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3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3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3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3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3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3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3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3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3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3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3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3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3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3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3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13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$E2243/$D2243</f>
        <v>8.0640000000000001</v>
      </c>
      <c r="P2243" s="13">
        <f t="shared" ref="P2243:P2306" si="211">IFERROR($E2243/$L2243, "-")</f>
        <v>49.472392638036808</v>
      </c>
      <c r="Q2243" t="str">
        <f t="shared" ref="Q2243:Q2306" si="212">LEFT(N2243, FIND("/", 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3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3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3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3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3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3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3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3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3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3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3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3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3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3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3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3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3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3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3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3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3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3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3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3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3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3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3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3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3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3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3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3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3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3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3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3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3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3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3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3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3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3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3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3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3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3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3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3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3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3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3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3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3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3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3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3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13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$E2307/$D2307</f>
        <v>1.0122777777777778</v>
      </c>
      <c r="P2307" s="13">
        <f t="shared" ref="P2307:P2370" si="217">IFERROR($E2307/$L2307, "-")</f>
        <v>109.10778443113773</v>
      </c>
      <c r="Q2307" t="str">
        <f t="shared" ref="Q2307:Q2370" si="218">LEFT(N2307, FIND("/", 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3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3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3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3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3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3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3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3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3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3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3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3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3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3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3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3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3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3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3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3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3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3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3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3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3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3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3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3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3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3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3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3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3" t="str">
        <f t="shared" si="217"/>
        <v>-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3" t="str">
        <f t="shared" si="217"/>
        <v>-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3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3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3" t="str">
        <f t="shared" si="217"/>
        <v>-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3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3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3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3" t="str">
        <f t="shared" si="217"/>
        <v>-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3" t="str">
        <f t="shared" si="217"/>
        <v>-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3" t="str">
        <f t="shared" si="217"/>
        <v>-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3" t="str">
        <f t="shared" si="217"/>
        <v>-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3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3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3" t="str">
        <f t="shared" si="217"/>
        <v>-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3" t="str">
        <f t="shared" si="217"/>
        <v>-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3" t="str">
        <f t="shared" si="217"/>
        <v>-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3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3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3" t="str">
        <f t="shared" si="217"/>
        <v>-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3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3" t="str">
        <f t="shared" si="217"/>
        <v>-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3" t="str">
        <f t="shared" si="217"/>
        <v>-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3" t="str">
        <f t="shared" si="217"/>
        <v>-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3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3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13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$E2371/$D2371</f>
        <v>0</v>
      </c>
      <c r="P2371" s="13" t="str">
        <f t="shared" ref="P2371:P2434" si="223">IFERROR($E2371/$L2371, "-")</f>
        <v>-</v>
      </c>
      <c r="Q2371" t="str">
        <f t="shared" ref="Q2371:Q2434" si="224">LEFT(N2371, FIND("/", 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3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3" t="str">
        <f t="shared" si="223"/>
        <v>-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3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3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3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3" t="str">
        <f t="shared" si="223"/>
        <v>-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3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3" t="str">
        <f t="shared" si="223"/>
        <v>-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3" t="str">
        <f t="shared" si="223"/>
        <v>-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3" t="str">
        <f t="shared" si="223"/>
        <v>-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3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3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3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3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3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3" t="str">
        <f t="shared" si="223"/>
        <v>-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3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3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3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3" t="str">
        <f t="shared" si="223"/>
        <v>-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3" t="str">
        <f t="shared" si="223"/>
        <v>-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3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3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3" t="str">
        <f t="shared" si="223"/>
        <v>-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3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3" t="str">
        <f t="shared" si="223"/>
        <v>-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3" t="str">
        <f t="shared" si="223"/>
        <v>-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3" t="str">
        <f t="shared" si="223"/>
        <v>-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3" t="str">
        <f t="shared" si="223"/>
        <v>-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3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3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3" t="str">
        <f t="shared" si="223"/>
        <v>-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3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3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3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3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3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3" t="str">
        <f t="shared" si="223"/>
        <v>-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3" t="str">
        <f t="shared" si="223"/>
        <v>-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3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3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3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3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3" t="str">
        <f t="shared" si="223"/>
        <v>-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3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3" t="str">
        <f t="shared" si="223"/>
        <v>-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3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3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3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3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3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3" t="str">
        <f t="shared" si="223"/>
        <v>-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3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3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3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3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13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$E2435/$D2435</f>
        <v>0</v>
      </c>
      <c r="P2435" s="13" t="str">
        <f t="shared" ref="P2435:P2498" si="229">IFERROR($E2435/$L2435, "-")</f>
        <v>-</v>
      </c>
      <c r="Q2435" t="str">
        <f t="shared" ref="Q2435:Q2498" si="230">LEFT(N2435, FIND("/", 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3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3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3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3" t="str">
        <f t="shared" si="229"/>
        <v>-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3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3" t="str">
        <f t="shared" si="229"/>
        <v>-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3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3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3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3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3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3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3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3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3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3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3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3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3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3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3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3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3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3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3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3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3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3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3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3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3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3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3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3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3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3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3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3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3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3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3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3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3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3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3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3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3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3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3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3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3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3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3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3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3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3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13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$E2499/$D2499</f>
        <v>1.127715</v>
      </c>
      <c r="P2499" s="13">
        <f t="shared" ref="P2499:P2562" si="235">IFERROR($E2499/$L2499, "-")</f>
        <v>80.551071428571419</v>
      </c>
      <c r="Q2499" t="str">
        <f t="shared" ref="Q2499:Q2562" si="236">LEFT(N2499, FIND("/", 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3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3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3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3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3" t="str">
        <f t="shared" si="235"/>
        <v>-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3" t="str">
        <f t="shared" si="235"/>
        <v>-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3" t="str">
        <f t="shared" si="235"/>
        <v>-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3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3" t="str">
        <f t="shared" si="235"/>
        <v>-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3" t="str">
        <f t="shared" si="235"/>
        <v>-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3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3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3" t="str">
        <f t="shared" si="235"/>
        <v>-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3" t="str">
        <f t="shared" si="235"/>
        <v>-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3" t="str">
        <f t="shared" si="235"/>
        <v>-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3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3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3" t="str">
        <f t="shared" si="235"/>
        <v>-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3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3" t="str">
        <f t="shared" si="235"/>
        <v>-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3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3" t="str">
        <f t="shared" si="235"/>
        <v>-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3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3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3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3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3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3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3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3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3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3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3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3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3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3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3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3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3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3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3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3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3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3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3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3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3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3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3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3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3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3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3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3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3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3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3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13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$E2563/$D2563</f>
        <v>0</v>
      </c>
      <c r="P2563" s="13" t="str">
        <f t="shared" ref="P2563:P2626" si="241">IFERROR($E2563/$L2563, "-")</f>
        <v>-</v>
      </c>
      <c r="Q2563" t="str">
        <f t="shared" ref="Q2563:Q2626" si="242">LEFT(N2563, FIND("/", 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3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3" t="str">
        <f t="shared" si="241"/>
        <v>-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3" t="str">
        <f t="shared" si="241"/>
        <v>-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3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3" t="str">
        <f t="shared" si="241"/>
        <v>-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3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3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3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3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3" t="str">
        <f t="shared" si="241"/>
        <v>-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3" t="str">
        <f t="shared" si="241"/>
        <v>-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3" t="str">
        <f t="shared" si="241"/>
        <v>-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3" t="str">
        <f t="shared" si="241"/>
        <v>-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3" t="str">
        <f t="shared" si="241"/>
        <v>-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3" t="str">
        <f t="shared" si="241"/>
        <v>-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3" t="str">
        <f t="shared" si="241"/>
        <v>-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3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3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3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3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3" t="str">
        <f t="shared" si="241"/>
        <v>-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3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3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3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3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3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3" t="str">
        <f t="shared" si="241"/>
        <v>-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3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3" t="str">
        <f t="shared" si="241"/>
        <v>-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3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3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3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3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3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3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3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3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3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3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3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3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3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3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3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3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3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3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3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3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3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3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3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3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3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3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3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13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$E2627/$D2627</f>
        <v>9.56</v>
      </c>
      <c r="P2627" s="13">
        <f t="shared" ref="P2627:P2690" si="247">IFERROR($E2627/$L2627, "-")</f>
        <v>27.576923076923077</v>
      </c>
      <c r="Q2627" t="str">
        <f t="shared" ref="Q2627:Q2690" si="248">LEFT(N2627, FIND("/", 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3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3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3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3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3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3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3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3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3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3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3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3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3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3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3" t="str">
        <f t="shared" si="247"/>
        <v>-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3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3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3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3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3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3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3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3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3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3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3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3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3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3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3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3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3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3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3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3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3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3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3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3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3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3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3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3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3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3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3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3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3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3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3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3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3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3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3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3" t="str">
        <f t="shared" si="247"/>
        <v>-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3" t="str">
        <f t="shared" si="247"/>
        <v>-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13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$E2691/$D2691</f>
        <v>2.8571428571428571E-5</v>
      </c>
      <c r="P2691" s="13">
        <f t="shared" ref="P2691:P2754" si="253">IFERROR($E2691/$L2691, "-")</f>
        <v>1</v>
      </c>
      <c r="Q2691" t="str">
        <f t="shared" ref="Q2691:Q2754" si="254">LEFT(N2691, FIND("/", 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3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3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3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3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3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3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3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3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3" t="str">
        <f t="shared" si="253"/>
        <v>-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3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3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3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3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3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3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3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3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3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3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3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3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3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3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3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3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3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3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3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3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3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3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3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3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3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3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3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3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3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3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3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3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3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3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3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3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3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3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3" t="str">
        <f t="shared" si="253"/>
        <v>-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3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3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3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3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3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3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3" t="str">
        <f t="shared" si="253"/>
        <v>-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3" t="str">
        <f t="shared" si="253"/>
        <v>-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13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$E2755/$D2755</f>
        <v>0.19</v>
      </c>
      <c r="P2755" s="13">
        <f t="shared" ref="P2755:P2818" si="259">IFERROR($E2755/$L2755, "-")</f>
        <v>47.5</v>
      </c>
      <c r="Q2755" t="str">
        <f t="shared" ref="Q2755:Q2818" si="260">LEFT(N2755, FIND("/", 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3" t="str">
        <f t="shared" si="259"/>
        <v>-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3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3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3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3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3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3" t="str">
        <f t="shared" si="259"/>
        <v>-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3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3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3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3" t="str">
        <f t="shared" si="259"/>
        <v>-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3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3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3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3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3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3" t="str">
        <f t="shared" si="259"/>
        <v>-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3" t="str">
        <f t="shared" si="259"/>
        <v>-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3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3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3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3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3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3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3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3" t="str">
        <f t="shared" si="259"/>
        <v>-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3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3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3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3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3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3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3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3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3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3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3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3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3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3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3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3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3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3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3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3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3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3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3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3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3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3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3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3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3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3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3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13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$E2819/$D2819</f>
        <v>1.3</v>
      </c>
      <c r="P2819" s="13">
        <f t="shared" ref="P2819:P2882" si="265">IFERROR($E2819/$L2819, "-")</f>
        <v>23.636363636363637</v>
      </c>
      <c r="Q2819" t="str">
        <f t="shared" ref="Q2819:Q2882" si="266">LEFT(N2819, FIND("/", 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3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3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3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3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3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3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3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3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3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3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3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3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3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3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3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3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3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3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3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3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3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3" t="str">
        <f t="shared" si="265"/>
        <v>-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3" t="str">
        <f t="shared" si="265"/>
        <v>-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3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3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3" t="str">
        <f t="shared" si="265"/>
        <v>-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3" t="str">
        <f t="shared" si="265"/>
        <v>-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3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3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3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3" t="str">
        <f t="shared" si="265"/>
        <v>-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3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3" t="str">
        <f t="shared" si="265"/>
        <v>-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3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3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3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3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3" t="str">
        <f t="shared" si="265"/>
        <v>-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3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3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3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3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3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3" t="str">
        <f t="shared" si="265"/>
        <v>-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3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3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3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3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3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3" t="str">
        <f t="shared" si="265"/>
        <v>-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3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3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3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3" t="str">
        <f t="shared" si="265"/>
        <v>-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3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3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3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13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$E2883/$D2883</f>
        <v>0</v>
      </c>
      <c r="P2883" s="13" t="str">
        <f t="shared" ref="P2883:P2946" si="271">IFERROR($E2883/$L2883, "-")</f>
        <v>-</v>
      </c>
      <c r="Q2883" t="str">
        <f t="shared" ref="Q2883:Q2946" si="272">LEFT(N2883, FIND("/", 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3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3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3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3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3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3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3" t="str">
        <f t="shared" si="271"/>
        <v>-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3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3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3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3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3" t="str">
        <f t="shared" si="271"/>
        <v>-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3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3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3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3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3" t="str">
        <f t="shared" si="271"/>
        <v>-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3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3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3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3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3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3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3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3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3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3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3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3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3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3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3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3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3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3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3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3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3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3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3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3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3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3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3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3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3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3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3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3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3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3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3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3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3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3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3" t="str">
        <f t="shared" si="271"/>
        <v>-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13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$E2947/$D2947</f>
        <v>0</v>
      </c>
      <c r="P2947" s="13" t="str">
        <f t="shared" ref="P2947:P3010" si="277">IFERROR($E2947/$L2947, "-")</f>
        <v>-</v>
      </c>
      <c r="Q2947" t="str">
        <f t="shared" ref="Q2947:Q3010" si="278">LEFT(N2947, FIND("/", 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3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3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3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3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3" t="str">
        <f t="shared" si="277"/>
        <v>-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3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3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3" t="str">
        <f t="shared" si="277"/>
        <v>-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3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3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3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3" t="str">
        <f t="shared" si="277"/>
        <v>-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3" t="str">
        <f t="shared" si="277"/>
        <v>-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3" t="str">
        <f t="shared" si="277"/>
        <v>-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3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3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3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3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3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3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3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3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3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3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3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3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3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3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3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3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3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3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3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3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3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3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3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3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3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3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3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3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3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3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3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3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3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3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3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3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3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3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3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3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3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3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13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$E3011/$D3011</f>
        <v>1.19756</v>
      </c>
      <c r="P3011" s="13">
        <f t="shared" ref="P3011:P3074" si="283">IFERROR($E3011/$L3011, "-")</f>
        <v>233.8984375</v>
      </c>
      <c r="Q3011" t="str">
        <f t="shared" ref="Q3011:Q3074" si="284">LEFT(N3011, FIND("/", 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3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3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3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3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3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3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3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3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3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3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3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3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3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3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3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3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3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3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3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3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3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3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3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3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3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3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3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3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3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3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3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3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3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3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3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3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3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3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3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3" t="str">
        <f t="shared" si="283"/>
        <v>-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3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3" t="str">
        <f t="shared" si="283"/>
        <v>-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3" t="str">
        <f t="shared" si="283"/>
        <v>-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3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3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3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3" t="str">
        <f t="shared" si="283"/>
        <v>-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3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3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3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3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3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3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3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3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3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13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$E3075/$D3075</f>
        <v>2.3035714285714285E-4</v>
      </c>
      <c r="P3075" s="13">
        <f t="shared" ref="P3075:P3138" si="289">IFERROR($E3075/$L3075, "-")</f>
        <v>92.142857142857139</v>
      </c>
      <c r="Q3075" t="str">
        <f t="shared" ref="Q3075:Q3138" si="290">LEFT(N3075, FIND("/", 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3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3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3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3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3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3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3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3" t="str">
        <f t="shared" si="289"/>
        <v>-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3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3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3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3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3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3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3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3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3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3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3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3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3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3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3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3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3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3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3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3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3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3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3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3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3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3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3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3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3" t="str">
        <f t="shared" si="289"/>
        <v>-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3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3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3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3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3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3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3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3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3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3" t="str">
        <f t="shared" si="289"/>
        <v>-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3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3" t="str">
        <f t="shared" si="289"/>
        <v>-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3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3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3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3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3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3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3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13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$E3139/$D3139</f>
        <v>3.3333333333333333E-2</v>
      </c>
      <c r="P3139" s="13">
        <f t="shared" ref="P3139:P3202" si="295">IFERROR($E3139/$L3139, "-")</f>
        <v>50</v>
      </c>
      <c r="Q3139" t="str">
        <f t="shared" ref="Q3139:Q3202" si="296">LEFT(N3139, FIND("/", 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3" t="str">
        <f t="shared" si="295"/>
        <v>-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3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3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3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3" t="str">
        <f t="shared" si="295"/>
        <v>-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3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3" t="str">
        <f t="shared" si="295"/>
        <v>-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3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3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3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3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3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3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3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3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3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3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3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3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3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3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3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3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3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3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3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3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3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3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3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3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3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3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3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3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3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3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3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3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3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3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3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3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3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3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3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3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3" t="str">
        <f t="shared" si="295"/>
        <v>-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3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3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3" t="str">
        <f t="shared" si="295"/>
        <v>-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3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3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3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3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3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13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$E3203/$D3203</f>
        <v>1.2500000000000001E-2</v>
      </c>
      <c r="P3203" s="13">
        <f t="shared" ref="P3203:P3266" si="301">IFERROR($E3203/$L3203, "-")</f>
        <v>12.5</v>
      </c>
      <c r="Q3203" t="str">
        <f t="shared" ref="Q3203:Q3266" si="302">LEFT(N3203, FIND("/", 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3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3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3" t="str">
        <f t="shared" si="301"/>
        <v>-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3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3" t="str">
        <f t="shared" si="301"/>
        <v>-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3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3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3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3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3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3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3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3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3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3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3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3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3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3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3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3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3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3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3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3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3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3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3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3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3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3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3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3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3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3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3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3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3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3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3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3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3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3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3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3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3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3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3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3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3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3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3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3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3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3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3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13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$E3267/$D3267</f>
        <v>1.64</v>
      </c>
      <c r="P3267" s="13">
        <f t="shared" ref="P3267:P3330" si="307">IFERROR($E3267/$L3267, "-")</f>
        <v>70.285714285714292</v>
      </c>
      <c r="Q3267" t="str">
        <f t="shared" ref="Q3267:Q3330" si="308">LEFT(N3267, FIND("/", 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3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3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3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3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3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3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3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3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3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3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3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3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3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3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3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3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3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3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3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3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3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3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3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3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3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3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3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3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3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3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3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3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3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3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3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3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3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3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3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3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3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3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3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3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3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3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3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3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3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3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3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3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3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3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3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3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13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$E3331/$D3331</f>
        <v>1.1679999999999999</v>
      </c>
      <c r="P3331" s="13">
        <f t="shared" ref="P3331:P3394" si="313">IFERROR($E3331/$L3331, "-")</f>
        <v>44.92307692307692</v>
      </c>
      <c r="Q3331" t="str">
        <f t="shared" ref="Q3331:Q3394" si="314">LEFT(N3331, FIND("/", 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3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3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3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3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3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3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3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3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3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3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3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3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3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3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3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3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3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3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3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3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3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3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3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3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3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3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3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3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3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3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3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3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3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3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3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3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3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3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3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3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3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3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3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3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3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3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3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3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3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3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3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3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3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3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3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13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$E3395/$D3395</f>
        <v>1.0580000000000001</v>
      </c>
      <c r="P3395" s="13">
        <f t="shared" ref="P3395:P3458" si="319">IFERROR($E3395/$L3395, "-")</f>
        <v>36.06818181818182</v>
      </c>
      <c r="Q3395" t="str">
        <f t="shared" ref="Q3395:Q3458" si="320">LEFT(N3395, FIND("/", 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3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3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3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3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3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3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3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3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3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3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3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3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3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3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3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3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3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3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3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3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3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3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3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3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3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3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3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3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3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3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3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3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3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3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3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3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3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3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3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3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3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3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3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3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3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3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3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3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3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3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3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3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3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3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3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3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13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$E3459/$D3459</f>
        <v>1.4019999999999999</v>
      </c>
      <c r="P3459" s="13">
        <f t="shared" ref="P3459:P3522" si="325">IFERROR($E3459/$L3459, "-")</f>
        <v>50.981818181818184</v>
      </c>
      <c r="Q3459" t="str">
        <f t="shared" ref="Q3459:Q3522" si="326">LEFT(N3459, FIND("/", 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3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3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3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3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3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3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3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3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3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3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3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3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3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3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3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3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3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3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3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3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3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3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3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3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3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3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3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3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3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3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3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3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3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3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3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3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3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3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3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3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3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3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3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3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3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3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3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3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3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3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3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3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3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3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3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3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13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$E3523/$D3523</f>
        <v>1.6942857142857144</v>
      </c>
      <c r="P3523" s="13">
        <f t="shared" ref="P3523:P3586" si="331">IFERROR($E3523/$L3523, "-")</f>
        <v>45.615384615384613</v>
      </c>
      <c r="Q3523" t="str">
        <f t="shared" ref="Q3523:Q3586" si="332">LEFT(N3523, FIND("/", 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3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3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3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3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3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3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3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3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3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3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3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3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3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3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3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3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3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3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3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3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3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3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3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3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3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3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3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3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3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3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3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3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3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3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3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3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3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3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3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3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3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3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3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3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3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3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3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3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3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3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3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3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3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3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3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3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13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$E3587/$D3587</f>
        <v>1.1911764705882353</v>
      </c>
      <c r="P3587" s="13">
        <f t="shared" ref="P3587:P3650" si="337">IFERROR($E3587/$L3587, "-")</f>
        <v>176.08695652173913</v>
      </c>
      <c r="Q3587" t="str">
        <f t="shared" ref="Q3587:Q3650" si="338">LEFT(N3587, FIND("/", 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3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3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3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3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3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3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3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3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3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3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3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3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3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3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3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3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3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3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3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3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3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3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3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3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3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3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3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3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3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3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3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3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3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3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3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3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3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3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3" t="str">
        <f t="shared" si="337"/>
        <v>-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3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3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3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3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3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3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3" t="str">
        <f t="shared" si="337"/>
        <v>-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3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3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3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3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3" t="str">
        <f t="shared" si="337"/>
        <v>-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3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3" t="str">
        <f t="shared" si="337"/>
        <v>-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3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3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3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3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13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$E3651/$D3651</f>
        <v>1.04</v>
      </c>
      <c r="P3651" s="13">
        <f t="shared" ref="P3651:P3714" si="343">IFERROR($E3651/$L3651, "-")</f>
        <v>97.5</v>
      </c>
      <c r="Q3651" t="str">
        <f t="shared" ref="Q3651:Q3714" si="344">LEFT(N3651, FIND("/", 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3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3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3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3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3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3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3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3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3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3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3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3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3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3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3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3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3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3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3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3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3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3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3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3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3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3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3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3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3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3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3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3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3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3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3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3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3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3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3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3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3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3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3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3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3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3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3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3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3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3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3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3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3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3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3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13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$E3715/$D3715</f>
        <v>1.0149999999999999</v>
      </c>
      <c r="P3715" s="13">
        <f t="shared" ref="P3715:P3778" si="349">IFERROR($E3715/$L3715, "-")</f>
        <v>106.84210526315789</v>
      </c>
      <c r="Q3715" t="str">
        <f t="shared" ref="Q3715:Q3778" si="350">LEFT(N3715, FIND("/", 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3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3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3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3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3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3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3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3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3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3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3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3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3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3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3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3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3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3" t="str">
        <f t="shared" si="349"/>
        <v>-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3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3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3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3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3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3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3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3" t="str">
        <f t="shared" si="349"/>
        <v>-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3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3" t="str">
        <f t="shared" si="349"/>
        <v>-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3" t="str">
        <f t="shared" si="349"/>
        <v>-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3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3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3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3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3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3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3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3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3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3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3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3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3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3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3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3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3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3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3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3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3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3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3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3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3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3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3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3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13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$E3779/$D3779</f>
        <v>1.4319999999999999</v>
      </c>
      <c r="P3779" s="13">
        <f t="shared" ref="P3779:P3842" si="355">IFERROR($E3779/$L3779, "-")</f>
        <v>48.542372881355931</v>
      </c>
      <c r="Q3779" t="str">
        <f t="shared" ref="Q3779:Q3842" si="356">LEFT(N3779, FIND("/", 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3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3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3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3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3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3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3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3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3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3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3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3" t="str">
        <f t="shared" si="355"/>
        <v>-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3" t="str">
        <f t="shared" si="355"/>
        <v>-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3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3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3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3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3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3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3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3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3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3" t="str">
        <f t="shared" si="355"/>
        <v>-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3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3" t="str">
        <f t="shared" si="355"/>
        <v>-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3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3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3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3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3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3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3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3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3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3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3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3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3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3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3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3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3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3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3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3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3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3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3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3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3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3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3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3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3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3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3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3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13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$E3843/$D3843</f>
        <v>8.72E-2</v>
      </c>
      <c r="P3843" s="13">
        <f t="shared" ref="P3843:P3906" si="361">IFERROR($E3843/$L3843, "-")</f>
        <v>25.647058823529413</v>
      </c>
      <c r="Q3843" t="str">
        <f t="shared" ref="Q3843:Q3906" si="362">LEFT(N3843, FIND("/", 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3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3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3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3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3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3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3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3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3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3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3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3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3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3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3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3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3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3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3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3" t="str">
        <f t="shared" si="361"/>
        <v>-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3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3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3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3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3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3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3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3" t="str">
        <f t="shared" si="361"/>
        <v>-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3" t="str">
        <f t="shared" si="361"/>
        <v>-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3" t="str">
        <f t="shared" si="361"/>
        <v>-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3" t="str">
        <f t="shared" si="361"/>
        <v>-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3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3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3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3" t="str">
        <f t="shared" si="361"/>
        <v>-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3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3" t="str">
        <f t="shared" si="361"/>
        <v>-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3" t="str">
        <f t="shared" si="361"/>
        <v>-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3" t="str">
        <f t="shared" si="361"/>
        <v>-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3" t="str">
        <f t="shared" si="361"/>
        <v>-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3" t="str">
        <f t="shared" si="361"/>
        <v>-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3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3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3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3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3" t="str">
        <f t="shared" si="361"/>
        <v>-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3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3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3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3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3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3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3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3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3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3" t="str">
        <f t="shared" si="361"/>
        <v>-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13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$E3907/$D3907</f>
        <v>0.11533333333333333</v>
      </c>
      <c r="P3907" s="13">
        <f t="shared" ref="P3907:P3970" si="367">IFERROR($E3907/$L3907, "-")</f>
        <v>24.714285714285715</v>
      </c>
      <c r="Q3907" t="str">
        <f t="shared" ref="Q3907:Q3970" si="368">LEFT(N3907, FIND("/", 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3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3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3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3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3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3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3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3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3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3" t="str">
        <f t="shared" si="367"/>
        <v>-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3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3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3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3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3" t="str">
        <f t="shared" si="367"/>
        <v>-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3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3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3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3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3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3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3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3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3" t="str">
        <f t="shared" si="367"/>
        <v>-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3" t="str">
        <f t="shared" si="367"/>
        <v>-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3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3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3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3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3" t="str">
        <f t="shared" si="367"/>
        <v>-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3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3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3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3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3" t="str">
        <f t="shared" si="367"/>
        <v>-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3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3" t="str">
        <f t="shared" si="367"/>
        <v>-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3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3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3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3" t="str">
        <f t="shared" si="367"/>
        <v>-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3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3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3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3" t="str">
        <f t="shared" si="367"/>
        <v>-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3" t="str">
        <f t="shared" si="367"/>
        <v>-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3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3" t="str">
        <f t="shared" si="367"/>
        <v>-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3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3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3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3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3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3" t="str">
        <f t="shared" si="367"/>
        <v>-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3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3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3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3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13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$E3971/$D3971</f>
        <v>7.4690265486725665E-2</v>
      </c>
      <c r="P3971" s="13">
        <f t="shared" ref="P3971:P4034" si="373">IFERROR($E3971/$L3971, "-")</f>
        <v>35.166666666666664</v>
      </c>
      <c r="Q3971" t="str">
        <f t="shared" ref="Q3971:Q4034" si="374">LEFT(N3971, FIND("/", 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3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3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3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3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3" t="str">
        <f t="shared" si="373"/>
        <v>-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3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3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3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3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3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3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3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3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3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3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3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3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3" t="str">
        <f t="shared" si="373"/>
        <v>-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3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3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3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3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3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3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3" t="str">
        <f t="shared" si="373"/>
        <v>-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3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3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3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3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3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3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3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3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3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3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3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3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3" t="str">
        <f t="shared" si="373"/>
        <v>-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3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3" t="str">
        <f t="shared" si="373"/>
        <v>-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3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3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3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3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3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3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3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3" t="str">
        <f t="shared" si="373"/>
        <v>-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3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3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3" t="str">
        <f t="shared" si="373"/>
        <v>-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3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3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3" t="str">
        <f t="shared" si="373"/>
        <v>-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3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3" t="str">
        <f t="shared" si="373"/>
        <v>-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13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$E4035/$D4035</f>
        <v>0.25698702928870293</v>
      </c>
      <c r="P4035" s="13">
        <f t="shared" ref="P4035:P4098" si="379">IFERROR($E4035/$L4035, "-")</f>
        <v>65.340319148936175</v>
      </c>
      <c r="Q4035" t="str">
        <f t="shared" ref="Q4035:Q4098" si="380">LEFT(N4035, FIND("/", 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3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3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3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3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3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3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3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3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3" t="str">
        <f t="shared" si="379"/>
        <v>-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3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3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3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3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3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3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3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3" t="str">
        <f t="shared" si="379"/>
        <v>-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3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3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3" t="str">
        <f t="shared" si="379"/>
        <v>-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3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3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3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3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3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3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3" t="str">
        <f t="shared" si="379"/>
        <v>-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3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3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3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3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3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3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3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3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3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3" t="str">
        <f t="shared" si="379"/>
        <v>-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3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3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3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3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3" t="str">
        <f t="shared" si="379"/>
        <v>-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3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3" t="str">
        <f t="shared" si="379"/>
        <v>-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3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3" t="str">
        <f t="shared" si="379"/>
        <v>-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3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3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3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3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3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3" t="str">
        <f t="shared" si="379"/>
        <v>-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3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3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3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3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3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3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3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13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$E4099/$D4099</f>
        <v>0</v>
      </c>
      <c r="P4099" s="13" t="str">
        <f t="shared" ref="P4099:P4115" si="385">IFERROR($E4099/$L4099, "-")</f>
        <v>-</v>
      </c>
      <c r="Q4099" t="str">
        <f t="shared" ref="Q4099:Q4115" si="386">LEFT(N4099, FIND("/", 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3" t="str">
        <f t="shared" si="385"/>
        <v>-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3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3" t="str">
        <f t="shared" si="385"/>
        <v>-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3" t="str">
        <f t="shared" si="385"/>
        <v>-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3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3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3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3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3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3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3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3" t="str">
        <f t="shared" si="385"/>
        <v>-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3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3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3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R4115" xr:uid="{9B2B9EDA-A52C-FA40-A005-C6AD3E6E3252}"/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277B4-A09C-8C45-BF2B-5EA38575A243}">
  <dimension ref="A1:E13"/>
  <sheetViews>
    <sheetView workbookViewId="0">
      <selection activeCell="I9" sqref="I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8223</v>
      </c>
      <c r="B1" t="s">
        <v>8394</v>
      </c>
    </row>
    <row r="3" spans="1:5" x14ac:dyDescent="0.2">
      <c r="A3" s="7" t="s">
        <v>8322</v>
      </c>
      <c r="B3" s="7" t="s">
        <v>8321</v>
      </c>
    </row>
    <row r="4" spans="1:5" x14ac:dyDescent="0.2">
      <c r="A4" s="7" t="s">
        <v>8311</v>
      </c>
      <c r="B4" t="s">
        <v>8220</v>
      </c>
      <c r="C4" t="s">
        <v>8221</v>
      </c>
      <c r="D4" t="s">
        <v>8219</v>
      </c>
      <c r="E4" t="s">
        <v>8320</v>
      </c>
    </row>
    <row r="5" spans="1:5" x14ac:dyDescent="0.2">
      <c r="A5" s="8" t="s">
        <v>8312</v>
      </c>
      <c r="B5" s="9">
        <v>3</v>
      </c>
      <c r="C5" s="9">
        <v>6</v>
      </c>
      <c r="D5" s="9">
        <v>4</v>
      </c>
      <c r="E5" s="9">
        <v>13</v>
      </c>
    </row>
    <row r="6" spans="1:5" x14ac:dyDescent="0.2">
      <c r="A6" s="8" t="s">
        <v>8313</v>
      </c>
      <c r="B6" s="9">
        <v>1</v>
      </c>
      <c r="C6" s="9">
        <v>3</v>
      </c>
      <c r="D6" s="9"/>
      <c r="E6" s="9">
        <v>4</v>
      </c>
    </row>
    <row r="7" spans="1:5" x14ac:dyDescent="0.2">
      <c r="A7" s="8" t="s">
        <v>8314</v>
      </c>
      <c r="B7" s="9"/>
      <c r="C7" s="9">
        <v>7</v>
      </c>
      <c r="D7" s="9">
        <v>2</v>
      </c>
      <c r="E7" s="9">
        <v>9</v>
      </c>
    </row>
    <row r="8" spans="1:5" x14ac:dyDescent="0.2">
      <c r="A8" s="8" t="s">
        <v>8315</v>
      </c>
      <c r="B8" s="9"/>
      <c r="C8" s="9"/>
      <c r="D8" s="9">
        <v>1</v>
      </c>
      <c r="E8" s="9">
        <v>1</v>
      </c>
    </row>
    <row r="9" spans="1:5" x14ac:dyDescent="0.2">
      <c r="A9" s="8" t="s">
        <v>8316</v>
      </c>
      <c r="B9" s="9"/>
      <c r="C9" s="9">
        <v>4</v>
      </c>
      <c r="D9" s="9">
        <v>2</v>
      </c>
      <c r="E9" s="9">
        <v>6</v>
      </c>
    </row>
    <row r="10" spans="1:5" x14ac:dyDescent="0.2">
      <c r="A10" s="8" t="s">
        <v>8317</v>
      </c>
      <c r="B10" s="9"/>
      <c r="C10" s="9">
        <v>5</v>
      </c>
      <c r="D10" s="9">
        <v>1</v>
      </c>
      <c r="E10" s="9">
        <v>6</v>
      </c>
    </row>
    <row r="11" spans="1:5" x14ac:dyDescent="0.2">
      <c r="A11" s="8" t="s">
        <v>8318</v>
      </c>
      <c r="B11" s="9">
        <v>9</v>
      </c>
      <c r="C11" s="9">
        <v>5</v>
      </c>
      <c r="D11" s="9">
        <v>3</v>
      </c>
      <c r="E11" s="9">
        <v>17</v>
      </c>
    </row>
    <row r="12" spans="1:5" x14ac:dyDescent="0.2">
      <c r="A12" s="8" t="s">
        <v>8319</v>
      </c>
      <c r="B12" s="9">
        <v>2</v>
      </c>
      <c r="C12" s="9">
        <v>13</v>
      </c>
      <c r="D12" s="9">
        <v>6</v>
      </c>
      <c r="E12" s="9">
        <v>21</v>
      </c>
    </row>
    <row r="13" spans="1:5" x14ac:dyDescent="0.2">
      <c r="A13" s="8" t="s">
        <v>8320</v>
      </c>
      <c r="B13" s="9">
        <v>15</v>
      </c>
      <c r="C13" s="9">
        <v>43</v>
      </c>
      <c r="D13" s="9">
        <v>19</v>
      </c>
      <c r="E13" s="9">
        <v>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7793C-3E09-4C47-8B7D-ADAF1A1498E3}">
  <dimension ref="A1:F47"/>
  <sheetViews>
    <sheetView workbookViewId="0">
      <selection activeCell="B3" sqref="B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8364</v>
      </c>
      <c r="B2" t="s">
        <v>8310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24A1C-27AA-C04F-A1E1-5811428C4216}">
  <dimension ref="A1:E12"/>
  <sheetViews>
    <sheetView workbookViewId="0"/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8364</v>
      </c>
      <c r="B1" t="s">
        <v>8310</v>
      </c>
    </row>
    <row r="2" spans="1:5" x14ac:dyDescent="0.2">
      <c r="A2" s="7" t="s">
        <v>8373</v>
      </c>
      <c r="B2" t="s">
        <v>8395</v>
      </c>
    </row>
    <row r="4" spans="1:5" x14ac:dyDescent="0.2">
      <c r="A4" s="7" t="s">
        <v>8322</v>
      </c>
      <c r="B4" s="7" t="s">
        <v>8321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1" t="s">
        <v>8367</v>
      </c>
      <c r="B6" s="9"/>
      <c r="C6" s="9"/>
      <c r="D6" s="9">
        <v>1</v>
      </c>
      <c r="E6" s="9">
        <v>1</v>
      </c>
    </row>
    <row r="7" spans="1:5" x14ac:dyDescent="0.2">
      <c r="A7" s="11" t="s">
        <v>8368</v>
      </c>
      <c r="B7" s="9"/>
      <c r="C7" s="9"/>
      <c r="D7" s="9">
        <v>1</v>
      </c>
      <c r="E7" s="9">
        <v>1</v>
      </c>
    </row>
    <row r="8" spans="1:5" x14ac:dyDescent="0.2">
      <c r="A8" s="11" t="s">
        <v>8369</v>
      </c>
      <c r="B8" s="9"/>
      <c r="C8" s="9">
        <v>1</v>
      </c>
      <c r="D8" s="9">
        <v>1</v>
      </c>
      <c r="E8" s="9">
        <v>2</v>
      </c>
    </row>
    <row r="9" spans="1:5" x14ac:dyDescent="0.2">
      <c r="A9" s="11" t="s">
        <v>8370</v>
      </c>
      <c r="B9" s="9">
        <v>1</v>
      </c>
      <c r="C9" s="9">
        <v>2</v>
      </c>
      <c r="D9" s="9">
        <v>2</v>
      </c>
      <c r="E9" s="9">
        <v>5</v>
      </c>
    </row>
    <row r="10" spans="1:5" x14ac:dyDescent="0.2">
      <c r="A10" s="11" t="s">
        <v>8371</v>
      </c>
      <c r="B10" s="9"/>
      <c r="C10" s="9">
        <v>1</v>
      </c>
      <c r="D10" s="9">
        <v>1</v>
      </c>
      <c r="E10" s="9">
        <v>2</v>
      </c>
    </row>
    <row r="11" spans="1:5" x14ac:dyDescent="0.2">
      <c r="A11" s="11" t="s">
        <v>8372</v>
      </c>
      <c r="B11" s="9"/>
      <c r="C11" s="9"/>
      <c r="D11" s="9">
        <v>3</v>
      </c>
      <c r="E11" s="9">
        <v>3</v>
      </c>
    </row>
    <row r="12" spans="1:5" x14ac:dyDescent="0.2">
      <c r="A12" s="11" t="s">
        <v>8320</v>
      </c>
      <c r="B12" s="9">
        <v>1</v>
      </c>
      <c r="C12" s="9">
        <v>4</v>
      </c>
      <c r="D12" s="9">
        <v>9</v>
      </c>
      <c r="E12" s="9">
        <v>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CDEA-4956-6145-809A-28C0E7C743B8}">
  <dimension ref="A1:H13"/>
  <sheetViews>
    <sheetView workbookViewId="0">
      <selection activeCell="H19" sqref="H19"/>
    </sheetView>
  </sheetViews>
  <sheetFormatPr baseColWidth="10" defaultRowHeight="15" x14ac:dyDescent="0.2"/>
  <cols>
    <col min="1" max="1" width="25.6640625" customWidth="1"/>
    <col min="2" max="8" width="18.33203125" customWidth="1"/>
  </cols>
  <sheetData>
    <row r="1" spans="1:8" x14ac:dyDescent="0.2">
      <c r="A1" t="s">
        <v>8374</v>
      </c>
      <c r="B1" t="s">
        <v>8375</v>
      </c>
      <c r="C1" t="s">
        <v>8376</v>
      </c>
      <c r="D1" t="s">
        <v>8377</v>
      </c>
      <c r="E1" t="s">
        <v>8378</v>
      </c>
      <c r="F1" t="s">
        <v>8379</v>
      </c>
      <c r="G1" t="s">
        <v>8380</v>
      </c>
      <c r="H1" t="s">
        <v>8381</v>
      </c>
    </row>
    <row r="2" spans="1:8" x14ac:dyDescent="0.2">
      <c r="A2" t="s">
        <v>8382</v>
      </c>
      <c r="B2">
        <f>COUNTIFS(Sheet1!$D:$D, "&lt;1000",Sheet1!$F:$F, "successful")</f>
        <v>322</v>
      </c>
      <c r="C2">
        <f>COUNTIFS(Sheet1!$D:$D, "&lt;1000",Sheet1!$F:$F, "failed")</f>
        <v>113</v>
      </c>
      <c r="D2">
        <f>COUNTIFS(Sheet1!$D:$D, "&lt;1000",Sheet1!$F:$F, 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8383</v>
      </c>
      <c r="B3">
        <f>COUNTIFS(Sheet1!$D:$D, "&lt;5000",Sheet1!$D:$D, "&gt;=1000",Sheet1!$F:$F, "successful")</f>
        <v>932</v>
      </c>
      <c r="C3">
        <f>COUNTIFS(Sheet1!$D:$D, "&lt;5000",Sheet1!$D:$D, "&gt;=1000",Sheet1!$F:$F, "failed")</f>
        <v>420</v>
      </c>
      <c r="D3">
        <f>COUNTIFS(Sheet1!$D:$D, "&lt;5000",Sheet1!$D:$D, "&gt;=1000",Sheet1!$F:$F, "canceled")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">
      <c r="A4" t="s">
        <v>8384</v>
      </c>
      <c r="B4">
        <f>COUNTIFS(Sheet1!$D:$D, "&lt;9999",Sheet1!$D:$D, "&gt;=5000",Sheet1!$F:$F, "successful")</f>
        <v>380</v>
      </c>
      <c r="C4">
        <f>COUNTIFS(Sheet1!$D:$D, "&lt;9999",Sheet1!$D:$D, "&gt;=5000",Sheet1!$F:$F, "failed")</f>
        <v>282</v>
      </c>
      <c r="D4">
        <f>COUNTIFS(Sheet1!$D:$D, "&lt;9999",Sheet1!$D:$D, "&gt;=5000",Sheet1!$F:$F, 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">
      <c r="A5" t="s">
        <v>8385</v>
      </c>
      <c r="B5">
        <f>COUNTIFS(Sheet1!$D:$D, "&lt;14999",Sheet1!$D:$D, "&gt;=10000",Sheet1!$F:$F, "successful")</f>
        <v>168</v>
      </c>
      <c r="C5">
        <f>COUNTIFS(Sheet1!$D:$D, "&lt;14999",Sheet1!$D:$D, "&gt;=10000",Sheet1!$F:$F, "failed")</f>
        <v>144</v>
      </c>
      <c r="D5">
        <f>COUNTIFS(Sheet1!$D:$D, "&lt;14999",Sheet1!$D:$D, "&gt;=10000",Sheet1!$F:$F,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8386</v>
      </c>
      <c r="B6">
        <f>COUNTIFS(Sheet1!$D:$D, "&lt;19999",Sheet1!$D:$D, "&gt;=15000",Sheet1!$F:$F, "successful")</f>
        <v>94</v>
      </c>
      <c r="C6">
        <f>COUNTIFS(Sheet1!$D:$D, "&lt;19999",Sheet1!$D:$D, "&gt;=15000",Sheet1!$F:$F, "failed")</f>
        <v>90</v>
      </c>
      <c r="D6">
        <f>COUNTIFS(Sheet1!$D:$D, "&lt;19999",Sheet1!$D:$D, "&gt;=15000",Sheet1!$F:$F,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8387</v>
      </c>
      <c r="B7">
        <f>COUNTIFS(Sheet1!$D:$D, "&lt;24999",Sheet1!$D:$D, "&gt;=20000",Sheet1!$F:$F, "successful")</f>
        <v>62</v>
      </c>
      <c r="C7">
        <f>COUNTIFS(Sheet1!$D:$D, "&lt;24999",Sheet1!$D:$D, "&gt;=20000",Sheet1!$F:$F, "failed")</f>
        <v>72</v>
      </c>
      <c r="D7">
        <f>COUNTIFS(Sheet1!$D:$D, "&lt;24999",Sheet1!$D:$D, "&gt;=20000",Sheet1!$F:$F,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8388</v>
      </c>
      <c r="B8">
        <f>COUNTIFS(Sheet1!$D:$D, "&lt;29999",Sheet1!$D:$D, "&gt;=25000",Sheet1!$F:$F, "successful")</f>
        <v>55</v>
      </c>
      <c r="C8">
        <f>COUNTIFS(Sheet1!$D:$D, "&lt;29999",Sheet1!$D:$D, "&gt;=25000",Sheet1!$F:$F, "failed")</f>
        <v>64</v>
      </c>
      <c r="D8">
        <f>COUNTIFS(Sheet1!$D:$D, "&lt;29999",Sheet1!$D:$D, "&gt;=25000",Sheet1!$F:$F,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8389</v>
      </c>
      <c r="B9">
        <f>COUNTIFS(Sheet1!$D:$D, "&lt;34999",Sheet1!$D:$D, "&gt;=30000",Sheet1!$F:$F, "successful")</f>
        <v>32</v>
      </c>
      <c r="C9">
        <f>COUNTIFS(Sheet1!$D:$D, "&lt;34999",Sheet1!$D:$D, "&gt;=30000",Sheet1!$F:$F, "failed")</f>
        <v>37</v>
      </c>
      <c r="D9">
        <f>COUNTIFS(Sheet1!$D:$D, "&lt;34999",Sheet1!$D:$D, "&gt;=30000",Sheet1!$F:$F,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8390</v>
      </c>
      <c r="B10">
        <f>COUNTIFS(Sheet1!$D:$D, "&lt;39999",Sheet1!$D:$D,"&gt;=35000",Sheet1!$F:$F, "successful")</f>
        <v>26</v>
      </c>
      <c r="C10">
        <f>COUNTIFS(Sheet1!$D:$D, "&lt;39999",Sheet1!$D:$D,"&gt;=35000",Sheet1!$F:$F, "failed")</f>
        <v>22</v>
      </c>
      <c r="D10">
        <f>COUNTIFS(Sheet1!$D:$D, "&lt;39999",Sheet1!$D:$D,"&gt;=35000",Sheet1!$F:$F,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8391</v>
      </c>
      <c r="B11">
        <f>COUNTIFS(Sheet1!$D:$D, "&lt;44999",Sheet1!$D:$D, "&gt;=40000",Sheet1!$F:$F, "successful")</f>
        <v>21</v>
      </c>
      <c r="C11">
        <f>COUNTIFS(Sheet1!$D:$D, "&lt;44999",Sheet1!$D:$D, "&gt;=40000",Sheet1!$F:$F, "failed")</f>
        <v>16</v>
      </c>
      <c r="D11">
        <f>COUNTIFS(Sheet1!$D:$D, "&lt;44999",Sheet1!$D:$D, "&gt;=40000",Sheet1!$F:$F,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8392</v>
      </c>
      <c r="B12">
        <f>COUNTIFS(Sheet1!$D:$D, "&lt;49999",Sheet1!$D:$D, "&gt;=45000",Sheet1!$F:$F, "successful")</f>
        <v>6</v>
      </c>
      <c r="C12">
        <f>COUNTIFS(Sheet1!$D:$D, "&lt;49999",Sheet1!$D:$D, "&gt;=45000",Sheet1!$F:$F, "failed")</f>
        <v>11</v>
      </c>
      <c r="D12">
        <f>COUNTIFS(Sheet1!$D:$D, "&lt;49999",Sheet1!$D:$D, "&gt;=45000",Sheet1!$F:$F,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8393</v>
      </c>
      <c r="B13">
        <f>COUNTIFS(Sheet1!$D:$D, "&gt;=50000",Sheet1!$F:$F, "successful")</f>
        <v>86</v>
      </c>
      <c r="C13">
        <f>COUNTIFS(Sheet1!$D:$D, "&gt;=50000",Sheet1!$F:$F, "failed")</f>
        <v>258</v>
      </c>
      <c r="D13">
        <f>COUNTIFS(Sheet1!$D:$D, "&gt;=50000",Sheet1!$F:$F,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Tomoko : )</cp:lastModifiedBy>
  <dcterms:created xsi:type="dcterms:W3CDTF">2017-04-20T15:17:24Z</dcterms:created>
  <dcterms:modified xsi:type="dcterms:W3CDTF">2018-11-14T00:35:01Z</dcterms:modified>
</cp:coreProperties>
</file>