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data\education\2 course\2 term\electrical engineering\labs\lab 1\"/>
    </mc:Choice>
  </mc:AlternateContent>
  <xr:revisionPtr revIDLastSave="0" documentId="13_ncr:1_{559A0018-3AF6-4CDB-817E-4F01504C89FB}" xr6:coauthVersionLast="47" xr6:coauthVersionMax="47" xr10:uidLastSave="{00000000-0000-0000-0000-000000000000}"/>
  <bookViews>
    <workbookView xWindow="0" yWindow="0" windowWidth="14400" windowHeight="162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K18" i="1"/>
  <c r="K19" i="1"/>
  <c r="K20" i="1"/>
  <c r="I18" i="1"/>
  <c r="J18" i="1" s="1"/>
  <c r="I19" i="1"/>
  <c r="J19" i="1" s="1"/>
  <c r="I20" i="1"/>
  <c r="J20" i="1" s="1"/>
  <c r="K38" i="1"/>
  <c r="I38" i="1"/>
  <c r="J38" i="1" s="1"/>
  <c r="I40" i="1"/>
  <c r="J40" i="1" s="1"/>
  <c r="K40" i="1"/>
  <c r="I39" i="1"/>
  <c r="J39" i="1" s="1"/>
  <c r="K3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1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41" i="1"/>
  <c r="J41" i="1" s="1"/>
  <c r="K21" i="1" l="1"/>
  <c r="I21" i="1"/>
  <c r="J21" i="1" s="1"/>
  <c r="R14" i="1" l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M10" i="1"/>
  <c r="L14" i="1"/>
  <c r="L15" i="1" s="1"/>
  <c r="L10" i="1"/>
  <c r="K14" i="1"/>
  <c r="K15" i="1" s="1"/>
  <c r="K10" i="1"/>
  <c r="J14" i="1"/>
  <c r="J15" i="1" s="1"/>
  <c r="I10" i="1"/>
  <c r="J10" i="1"/>
  <c r="I11" i="1"/>
  <c r="I14" i="1"/>
  <c r="I15" i="1" s="1"/>
  <c r="H14" i="1"/>
  <c r="H15" i="1" s="1"/>
  <c r="B24" i="1"/>
  <c r="H8" i="1"/>
  <c r="C1" i="1"/>
  <c r="H10" i="1" s="1"/>
  <c r="H11" i="1" l="1"/>
</calcChain>
</file>

<file path=xl/sharedStrings.xml><?xml version="1.0" encoding="utf-8"?>
<sst xmlns="http://schemas.openxmlformats.org/spreadsheetml/2006/main" count="25" uniqueCount="24">
  <si>
    <t>1) Rнагр</t>
  </si>
  <si>
    <t>U^2/P =</t>
  </si>
  <si>
    <t>Ом</t>
  </si>
  <si>
    <t>Данные(35):</t>
  </si>
  <si>
    <t>f =</t>
  </si>
  <si>
    <t>Гц</t>
  </si>
  <si>
    <t>Uвых =</t>
  </si>
  <si>
    <t>В</t>
  </si>
  <si>
    <t xml:space="preserve">Pвых = </t>
  </si>
  <si>
    <t>Вт</t>
  </si>
  <si>
    <t xml:space="preserve">К = </t>
  </si>
  <si>
    <t>%</t>
  </si>
  <si>
    <t>4)</t>
  </si>
  <si>
    <t xml:space="preserve">Uвх = </t>
  </si>
  <si>
    <t xml:space="preserve">Uп = </t>
  </si>
  <si>
    <t>Кп =</t>
  </si>
  <si>
    <t>без сглаживающего фильтра</t>
  </si>
  <si>
    <t>5)</t>
  </si>
  <si>
    <t xml:space="preserve">L = </t>
  </si>
  <si>
    <t xml:space="preserve">C = </t>
  </si>
  <si>
    <t xml:space="preserve">Uвх (В)= </t>
  </si>
  <si>
    <t>Uп (мВ)=</t>
  </si>
  <si>
    <t>Uп (B)=</t>
  </si>
  <si>
    <t>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</si>
</sst>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3" borderId="0" xfId="0" applyFont="1" applyFill="1"/>
    <xf numFmtId="0" fontId="1" fillId="2" borderId="0" xfId="0" applyFont="1" applyFill="1"/>
    <xf numFmtId="164" fontId="1" fillId="3" borderId="0" xfId="0" applyNumberFormat="1" applyFont="1" applyFill="1"/>
    <xf numFmtId="164" fontId="1" fillId="2" borderId="0" xfId="0" applyNumberFormat="1" applyFont="1" applyFill="1"/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165" fontId="1" fillId="0" borderId="8" xfId="0" applyNumberFormat="1" applyFont="1" applyBorder="1"/>
    <xf numFmtId="165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341898052217169E-2"/>
          <c:y val="0.1111111111111111"/>
          <c:w val="0.8486796943904279"/>
          <c:h val="0.799058763487897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Лист1!$K$18:$K$41</c:f>
              <c:numCache>
                <c:formatCode>0.00000</c:formatCode>
                <c:ptCount val="24"/>
                <c:pt idx="0">
                  <c:v>5.1199999999999998E-4</c:v>
                </c:pt>
                <c:pt idx="1">
                  <c:v>5.1000000000000004E-3</c:v>
                </c:pt>
                <c:pt idx="2">
                  <c:v>5.0599999999999999E-2</c:v>
                </c:pt>
                <c:pt idx="3">
                  <c:v>0.502</c:v>
                </c:pt>
                <c:pt idx="4">
                  <c:v>0.7142857142857143</c:v>
                </c:pt>
                <c:pt idx="5">
                  <c:v>1.24</c:v>
                </c:pt>
                <c:pt idx="6">
                  <c:v>2.4300000000000002</c:v>
                </c:pt>
                <c:pt idx="7">
                  <c:v>3</c:v>
                </c:pt>
                <c:pt idx="8">
                  <c:v>3.9499999999999997</c:v>
                </c:pt>
                <c:pt idx="9">
                  <c:v>5.7249999999999996</c:v>
                </c:pt>
                <c:pt idx="10">
                  <c:v>10.55</c:v>
                </c:pt>
                <c:pt idx="11">
                  <c:v>18.5</c:v>
                </c:pt>
                <c:pt idx="12">
                  <c:v>20</c:v>
                </c:pt>
                <c:pt idx="13">
                  <c:v>21.749999999999996</c:v>
                </c:pt>
                <c:pt idx="14">
                  <c:v>24.000000000000004</c:v>
                </c:pt>
                <c:pt idx="15">
                  <c:v>26.666666666666668</c:v>
                </c:pt>
                <c:pt idx="16">
                  <c:v>30</c:v>
                </c:pt>
                <c:pt idx="17">
                  <c:v>34.5</c:v>
                </c:pt>
                <c:pt idx="18">
                  <c:v>41.000000000000007</c:v>
                </c:pt>
                <c:pt idx="19">
                  <c:v>50.499999999999993</c:v>
                </c:pt>
                <c:pt idx="20">
                  <c:v>53</c:v>
                </c:pt>
                <c:pt idx="21">
                  <c:v>57.533333333333339</c:v>
                </c:pt>
                <c:pt idx="22">
                  <c:v>61.07692307692308</c:v>
                </c:pt>
                <c:pt idx="23">
                  <c:v>67.599999999999994</c:v>
                </c:pt>
              </c:numCache>
            </c:numRef>
          </c:xVal>
          <c:yVal>
            <c:numRef>
              <c:f>Лист1!$H$18:$H$41</c:f>
              <c:numCache>
                <c:formatCode>General</c:formatCode>
                <c:ptCount val="24"/>
                <c:pt idx="0">
                  <c:v>25.6</c:v>
                </c:pt>
                <c:pt idx="1">
                  <c:v>25.5</c:v>
                </c:pt>
                <c:pt idx="2">
                  <c:v>25.3</c:v>
                </c:pt>
                <c:pt idx="3">
                  <c:v>25.1</c:v>
                </c:pt>
                <c:pt idx="4">
                  <c:v>25</c:v>
                </c:pt>
                <c:pt idx="5">
                  <c:v>24.8</c:v>
                </c:pt>
                <c:pt idx="6">
                  <c:v>24.3</c:v>
                </c:pt>
                <c:pt idx="7">
                  <c:v>24</c:v>
                </c:pt>
                <c:pt idx="8">
                  <c:v>23.7</c:v>
                </c:pt>
                <c:pt idx="9">
                  <c:v>22.9</c:v>
                </c:pt>
                <c:pt idx="10">
                  <c:v>21.1</c:v>
                </c:pt>
                <c:pt idx="11">
                  <c:v>18.5</c:v>
                </c:pt>
                <c:pt idx="12">
                  <c:v>18</c:v>
                </c:pt>
                <c:pt idx="13">
                  <c:v>17.399999999999999</c:v>
                </c:pt>
                <c:pt idx="14">
                  <c:v>16.8</c:v>
                </c:pt>
                <c:pt idx="15">
                  <c:v>16</c:v>
                </c:pt>
                <c:pt idx="16">
                  <c:v>15</c:v>
                </c:pt>
                <c:pt idx="17">
                  <c:v>13.8</c:v>
                </c:pt>
                <c:pt idx="18">
                  <c:v>12.3</c:v>
                </c:pt>
                <c:pt idx="19">
                  <c:v>10.1</c:v>
                </c:pt>
                <c:pt idx="20">
                  <c:v>9.5399999999999991</c:v>
                </c:pt>
                <c:pt idx="21">
                  <c:v>8.6300000000000008</c:v>
                </c:pt>
                <c:pt idx="22">
                  <c:v>7.94</c:v>
                </c:pt>
                <c:pt idx="23">
                  <c:v>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2-4846-BA20-DAC8C07509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Лист1!$N$25:$N$26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Лист1!$M$25:$M$26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B-4C09-940E-14FBCEA1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03344"/>
        <c:axId val="728705504"/>
      </c:scatterChart>
      <c:valAx>
        <c:axId val="7287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I</a:t>
                </a:r>
                <a:r>
                  <a:rPr lang="ru-RU" sz="1000" i="0" baseline="-2500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вых</a:t>
                </a:r>
                <a:r>
                  <a:rPr lang="ru-RU" sz="10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, А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0.90422965347955009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705504"/>
        <c:crosses val="autoZero"/>
        <c:crossBetween val="midCat"/>
      </c:valAx>
      <c:valAx>
        <c:axId val="72870550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U</a:t>
                </a:r>
                <a:r>
                  <a:rPr lang="ru-RU" sz="1000" i="0" baseline="-2500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вых</a:t>
                </a:r>
                <a:r>
                  <a:rPr lang="ru-RU" sz="10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, В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5.3981106612685563E-2"/>
              <c:y val="4.0258457276173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7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49185501609886E-2"/>
          <c:y val="0.10648148148148148"/>
          <c:w val="0.84077146227166943"/>
          <c:h val="0.808318022747156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Лист1!$K$18:$K$41</c:f>
              <c:numCache>
                <c:formatCode>0.00000</c:formatCode>
                <c:ptCount val="24"/>
                <c:pt idx="0">
                  <c:v>5.1199999999999998E-4</c:v>
                </c:pt>
                <c:pt idx="1">
                  <c:v>5.1000000000000004E-3</c:v>
                </c:pt>
                <c:pt idx="2">
                  <c:v>5.0599999999999999E-2</c:v>
                </c:pt>
                <c:pt idx="3">
                  <c:v>0.502</c:v>
                </c:pt>
                <c:pt idx="4">
                  <c:v>0.7142857142857143</c:v>
                </c:pt>
                <c:pt idx="5">
                  <c:v>1.24</c:v>
                </c:pt>
                <c:pt idx="6">
                  <c:v>2.4300000000000002</c:v>
                </c:pt>
                <c:pt idx="7">
                  <c:v>3</c:v>
                </c:pt>
                <c:pt idx="8">
                  <c:v>3.9499999999999997</c:v>
                </c:pt>
                <c:pt idx="9">
                  <c:v>5.7249999999999996</c:v>
                </c:pt>
                <c:pt idx="10">
                  <c:v>10.55</c:v>
                </c:pt>
                <c:pt idx="11">
                  <c:v>18.5</c:v>
                </c:pt>
                <c:pt idx="12">
                  <c:v>20</c:v>
                </c:pt>
                <c:pt idx="13">
                  <c:v>21.749999999999996</c:v>
                </c:pt>
                <c:pt idx="14">
                  <c:v>24.000000000000004</c:v>
                </c:pt>
                <c:pt idx="15">
                  <c:v>26.666666666666668</c:v>
                </c:pt>
                <c:pt idx="16">
                  <c:v>30</c:v>
                </c:pt>
                <c:pt idx="17">
                  <c:v>34.5</c:v>
                </c:pt>
                <c:pt idx="18">
                  <c:v>41.000000000000007</c:v>
                </c:pt>
                <c:pt idx="19">
                  <c:v>50.499999999999993</c:v>
                </c:pt>
                <c:pt idx="20">
                  <c:v>53</c:v>
                </c:pt>
                <c:pt idx="21">
                  <c:v>57.533333333333339</c:v>
                </c:pt>
                <c:pt idx="22">
                  <c:v>61.07692307692308</c:v>
                </c:pt>
                <c:pt idx="23">
                  <c:v>67.599999999999994</c:v>
                </c:pt>
              </c:numCache>
            </c:numRef>
          </c:xVal>
          <c:yVal>
            <c:numRef>
              <c:f>Лист1!$J$18:$J$41</c:f>
              <c:numCache>
                <c:formatCode>0.00000</c:formatCode>
                <c:ptCount val="24"/>
                <c:pt idx="0">
                  <c:v>4.6874999999999998E-4</c:v>
                </c:pt>
                <c:pt idx="1">
                  <c:v>1.2941176470588236E-3</c:v>
                </c:pt>
                <c:pt idx="2">
                  <c:v>2.1343873517786563E-3</c:v>
                </c:pt>
                <c:pt idx="3">
                  <c:v>1.7171314741035854E-2</c:v>
                </c:pt>
                <c:pt idx="4">
                  <c:v>2.452E-2</c:v>
                </c:pt>
                <c:pt idx="5">
                  <c:v>4.3548387096774194E-2</c:v>
                </c:pt>
                <c:pt idx="6">
                  <c:v>9.0123456790123443E-2</c:v>
                </c:pt>
                <c:pt idx="7">
                  <c:v>0.11166666666666666</c:v>
                </c:pt>
                <c:pt idx="8">
                  <c:v>0.14767932489451477</c:v>
                </c:pt>
                <c:pt idx="9">
                  <c:v>0.21572052401746725</c:v>
                </c:pt>
                <c:pt idx="10">
                  <c:v>0.41753554502369661</c:v>
                </c:pt>
                <c:pt idx="11">
                  <c:v>0.8</c:v>
                </c:pt>
                <c:pt idx="12">
                  <c:v>0.88333333333333341</c:v>
                </c:pt>
                <c:pt idx="13">
                  <c:v>0.99425287356321856</c:v>
                </c:pt>
                <c:pt idx="14">
                  <c:v>1.1130952380952381</c:v>
                </c:pt>
                <c:pt idx="15">
                  <c:v>1.28125</c:v>
                </c:pt>
                <c:pt idx="16">
                  <c:v>1.5000000000000002</c:v>
                </c:pt>
                <c:pt idx="17">
                  <c:v>1.8043478260869563</c:v>
                </c:pt>
                <c:pt idx="18">
                  <c:v>2.2357723577235773</c:v>
                </c:pt>
                <c:pt idx="19">
                  <c:v>2.891089108910891</c:v>
                </c:pt>
                <c:pt idx="20">
                  <c:v>3.050314465408805</c:v>
                </c:pt>
                <c:pt idx="21">
                  <c:v>3.3140208574739281</c:v>
                </c:pt>
                <c:pt idx="22">
                  <c:v>3.4760705289672544</c:v>
                </c:pt>
                <c:pt idx="23">
                  <c:v>3.7278106508875739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F-47FB-AAE5-31278232F4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Лист1!$N$21:$N$22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Лист1!$M$21:$M$22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1-4992-B0F3-35109C13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03344"/>
        <c:axId val="728705504"/>
      </c:scatterChart>
      <c:valAx>
        <c:axId val="7287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, А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0548460794627372"/>
              <c:y val="0.850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705504"/>
        <c:crosses val="autoZero"/>
        <c:crossBetween val="midCat"/>
      </c:valAx>
      <c:valAx>
        <c:axId val="7287055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K</a:t>
                </a:r>
                <a:r>
                  <a:rPr lang="ru-RU" sz="1000" i="0" baseline="-2500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п</a:t>
                </a:r>
                <a:r>
                  <a:rPr lang="ru-RU" sz="100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</a:rPr>
                  <a:t>, %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6.7476383265856948E-2"/>
              <c:y val="3.5628827646544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7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42</xdr:row>
      <xdr:rowOff>176212</xdr:rowOff>
    </xdr:from>
    <xdr:to>
      <xdr:col>11</xdr:col>
      <xdr:colOff>523875</xdr:colOff>
      <xdr:row>57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9A049DB-9FC8-3EC4-719C-41EAB3AA3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11</xdr:col>
      <xdr:colOff>523875</xdr:colOff>
      <xdr:row>73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3DD467-8361-41C9-9E36-833FD2C00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31718</xdr:colOff>
      <xdr:row>16</xdr:row>
      <xdr:rowOff>22701</xdr:rowOff>
    </xdr:from>
    <xdr:ext cx="4253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E6E5FA1-6E70-03AA-3A75-FD19F9FC3A4F}"/>
                </a:ext>
              </a:extLst>
            </xdr:cNvPr>
            <xdr:cNvSpPr txBox="1"/>
          </xdr:nvSpPr>
          <xdr:spPr>
            <a:xfrm>
              <a:off x="3898868" y="3080226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, Ом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E6E5FA1-6E70-03AA-3A75-FD19F9FC3A4F}"/>
                </a:ext>
              </a:extLst>
            </xdr:cNvPr>
            <xdr:cNvSpPr txBox="1"/>
          </xdr:nvSpPr>
          <xdr:spPr>
            <a:xfrm>
              <a:off x="3898868" y="3080226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н</a:t>
              </a:r>
              <a:r>
                <a:rPr lang="ru-RU" sz="1100" i="0">
                  <a:latin typeface="Cambria Math" panose="02040503050406030204" pitchFamily="18" charset="0"/>
                </a:rPr>
                <a:t>, Ом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16</xdr:row>
      <xdr:rowOff>14287</xdr:rowOff>
    </xdr:from>
    <xdr:ext cx="4146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42FE5F-F2B9-F6F0-1A40-87A1A79A9839}"/>
                </a:ext>
              </a:extLst>
            </xdr:cNvPr>
            <xdr:cNvSpPr txBox="1"/>
          </xdr:nvSpPr>
          <xdr:spPr>
            <a:xfrm>
              <a:off x="4391025" y="3071812"/>
              <a:ext cx="414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U</m:t>
                    </m:r>
                    <m:r>
                      <m:rPr>
                        <m:nor/>
                      </m:rPr>
                      <a:rPr lang="ru-RU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вых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В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42FE5F-F2B9-F6F0-1A40-87A1A79A9839}"/>
                </a:ext>
              </a:extLst>
            </xdr:cNvPr>
            <xdr:cNvSpPr txBox="1"/>
          </xdr:nvSpPr>
          <xdr:spPr>
            <a:xfrm>
              <a:off x="4391025" y="3071812"/>
              <a:ext cx="414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"U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вых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47625</xdr:colOff>
      <xdr:row>16</xdr:row>
      <xdr:rowOff>4762</xdr:rowOff>
    </xdr:from>
    <xdr:ext cx="3152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6FAADDB-DACA-CE4B-2742-096DC784D8F0}"/>
                </a:ext>
              </a:extLst>
            </xdr:cNvPr>
            <xdr:cNvSpPr txBox="1"/>
          </xdr:nvSpPr>
          <xdr:spPr>
            <a:xfrm>
              <a:off x="4876800" y="3062287"/>
              <a:ext cx="315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U</m:t>
                    </m:r>
                    <m:r>
                      <m:rPr>
                        <m:nor/>
                      </m:rPr>
                      <a:rPr lang="ru-RU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п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В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6FAADDB-DACA-CE4B-2742-096DC784D8F0}"/>
                </a:ext>
              </a:extLst>
            </xdr:cNvPr>
            <xdr:cNvSpPr txBox="1"/>
          </xdr:nvSpPr>
          <xdr:spPr>
            <a:xfrm>
              <a:off x="4876800" y="3062287"/>
              <a:ext cx="315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"U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28575</xdr:colOff>
      <xdr:row>16</xdr:row>
      <xdr:rowOff>14287</xdr:rowOff>
    </xdr:from>
    <xdr:ext cx="3220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47B117C-786D-A4FC-21BA-592BA50FCB23}"/>
                </a:ext>
              </a:extLst>
            </xdr:cNvPr>
            <xdr:cNvSpPr txBox="1"/>
          </xdr:nvSpPr>
          <xdr:spPr>
            <a:xfrm>
              <a:off x="5362575" y="3071812"/>
              <a:ext cx="322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K</m:t>
                    </m:r>
                    <m:r>
                      <m:rPr>
                        <m:nor/>
                      </m:rPr>
                      <a:rPr lang="ru-RU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п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47B117C-786D-A4FC-21BA-592BA50FCB23}"/>
                </a:ext>
              </a:extLst>
            </xdr:cNvPr>
            <xdr:cNvSpPr txBox="1"/>
          </xdr:nvSpPr>
          <xdr:spPr>
            <a:xfrm>
              <a:off x="5362575" y="3071812"/>
              <a:ext cx="322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"K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%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19050</xdr:colOff>
      <xdr:row>16</xdr:row>
      <xdr:rowOff>14287</xdr:rowOff>
    </xdr:from>
    <xdr:ext cx="3645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9DFA9E9-9E04-30BA-3724-0D79417B0CA2}"/>
                </a:ext>
              </a:extLst>
            </xdr:cNvPr>
            <xdr:cNvSpPr txBox="1"/>
          </xdr:nvSpPr>
          <xdr:spPr>
            <a:xfrm>
              <a:off x="5895975" y="3071812"/>
              <a:ext cx="364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I</m:t>
                    </m:r>
                    <m:r>
                      <m:rPr>
                        <m:nor/>
                      </m:rPr>
                      <a:rPr lang="ru-RU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вых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А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9DFA9E9-9E04-30BA-3724-0D79417B0CA2}"/>
                </a:ext>
              </a:extLst>
            </xdr:cNvPr>
            <xdr:cNvSpPr txBox="1"/>
          </xdr:nvSpPr>
          <xdr:spPr>
            <a:xfrm>
              <a:off x="5895975" y="3071812"/>
              <a:ext cx="364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"I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вых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А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A36" zoomScale="89" zoomScaleNormal="89" workbookViewId="0">
      <selection activeCell="R19" sqref="R19"/>
    </sheetView>
  </sheetViews>
  <sheetFormatPr defaultRowHeight="15" x14ac:dyDescent="0.25"/>
  <cols>
    <col min="1" max="4" width="9.140625" style="1"/>
    <col min="5" max="5" width="12.28515625" style="1" customWidth="1"/>
    <col min="6" max="6" width="9.140625" style="1"/>
    <col min="7" max="7" width="11.7109375" style="1" customWidth="1"/>
    <col min="8" max="8" width="12.7109375" style="1" customWidth="1"/>
    <col min="9" max="9" width="13.85546875" style="1" customWidth="1"/>
    <col min="10" max="10" width="14.140625" style="1" customWidth="1"/>
    <col min="11" max="11" width="13.7109375" style="1" customWidth="1"/>
    <col min="12" max="12" width="14.7109375" style="1" customWidth="1"/>
    <col min="13" max="13" width="13.5703125" style="1" customWidth="1"/>
    <col min="14" max="15" width="14.28515625" style="1" customWidth="1"/>
    <col min="16" max="16" width="15" style="1" customWidth="1"/>
    <col min="17" max="17" width="13.7109375" style="1" customWidth="1"/>
    <col min="18" max="18" width="14" style="1" customWidth="1"/>
    <col min="19" max="16384" width="9.140625" style="1"/>
  </cols>
  <sheetData>
    <row r="1" spans="1:18" x14ac:dyDescent="0.25">
      <c r="A1" s="1" t="s">
        <v>0</v>
      </c>
      <c r="B1" s="1" t="s">
        <v>1</v>
      </c>
      <c r="C1" s="1">
        <f>(G2*G2)/G3</f>
        <v>0.5</v>
      </c>
      <c r="D1" s="1" t="s">
        <v>2</v>
      </c>
      <c r="E1" s="1" t="s">
        <v>3</v>
      </c>
      <c r="F1" s="1" t="s">
        <v>4</v>
      </c>
      <c r="G1" s="1">
        <v>500</v>
      </c>
      <c r="H1" s="1" t="s">
        <v>5</v>
      </c>
    </row>
    <row r="2" spans="1:18" x14ac:dyDescent="0.25">
      <c r="F2" s="1" t="s">
        <v>6</v>
      </c>
      <c r="G2" s="1">
        <v>15</v>
      </c>
      <c r="H2" s="1" t="s">
        <v>7</v>
      </c>
    </row>
    <row r="3" spans="1:18" x14ac:dyDescent="0.25">
      <c r="F3" s="1" t="s">
        <v>8</v>
      </c>
      <c r="G3" s="1">
        <v>450</v>
      </c>
      <c r="H3" s="1" t="s">
        <v>9</v>
      </c>
    </row>
    <row r="4" spans="1:18" x14ac:dyDescent="0.25">
      <c r="F4" s="1" t="s">
        <v>10</v>
      </c>
      <c r="G4" s="1">
        <v>1.5</v>
      </c>
      <c r="H4" s="1" t="s">
        <v>11</v>
      </c>
    </row>
    <row r="6" spans="1:18" x14ac:dyDescent="0.25">
      <c r="F6" s="1" t="s">
        <v>12</v>
      </c>
      <c r="G6" s="1" t="s">
        <v>13</v>
      </c>
      <c r="H6" s="1">
        <v>15</v>
      </c>
    </row>
    <row r="7" spans="1:18" x14ac:dyDescent="0.25">
      <c r="G7" s="1" t="s">
        <v>14</v>
      </c>
      <c r="H7" s="1">
        <v>24.6</v>
      </c>
    </row>
    <row r="8" spans="1:18" x14ac:dyDescent="0.25">
      <c r="G8" s="1" t="s">
        <v>15</v>
      </c>
      <c r="H8" s="1">
        <f>H7/H6</f>
        <v>1.6400000000000001</v>
      </c>
      <c r="I8" s="1" t="s">
        <v>16</v>
      </c>
    </row>
    <row r="10" spans="1:18" x14ac:dyDescent="0.25">
      <c r="F10" s="1" t="s">
        <v>17</v>
      </c>
      <c r="G10" s="1" t="s">
        <v>18</v>
      </c>
      <c r="H10" s="2">
        <f>(5*C1)/G1</f>
        <v>5.0000000000000001E-3</v>
      </c>
      <c r="I10" s="2">
        <f>0.001</f>
        <v>1E-3</v>
      </c>
      <c r="J10" s="2">
        <f>0.001</f>
        <v>1E-3</v>
      </c>
      <c r="K10" s="2">
        <f>0.001</f>
        <v>1E-3</v>
      </c>
      <c r="L10" s="2">
        <f>0.001</f>
        <v>1E-3</v>
      </c>
      <c r="M10" s="1">
        <f>0.0015</f>
        <v>1.5E-3</v>
      </c>
      <c r="N10" s="1">
        <v>1.3749999999999999E-3</v>
      </c>
      <c r="O10" s="1">
        <v>1.3125000000000001E-3</v>
      </c>
      <c r="P10" s="3">
        <v>1.3062499999999999E-3</v>
      </c>
      <c r="Q10" s="1">
        <v>1.30313E-3</v>
      </c>
      <c r="R10" s="4">
        <v>1.3</v>
      </c>
    </row>
    <row r="11" spans="1:18" x14ac:dyDescent="0.25">
      <c r="G11" s="1" t="s">
        <v>19</v>
      </c>
      <c r="H11" s="2">
        <f>2/(C1*G1)</f>
        <v>8.0000000000000002E-3</v>
      </c>
      <c r="I11" s="2">
        <f>0.0016</f>
        <v>1.6000000000000001E-3</v>
      </c>
      <c r="J11" s="2">
        <v>2E-3</v>
      </c>
      <c r="K11" s="2">
        <v>2.5000000000000001E-3</v>
      </c>
      <c r="L11" s="2">
        <v>2.3999999999999998E-3</v>
      </c>
      <c r="M11" s="2">
        <v>2.3999999999999998E-3</v>
      </c>
      <c r="N11" s="2">
        <v>2.2000000000000001E-3</v>
      </c>
      <c r="O11" s="2">
        <v>2.0999999999999999E-3</v>
      </c>
      <c r="P11" s="5">
        <v>2.0899999999999998E-3</v>
      </c>
      <c r="Q11" s="2">
        <v>2.085E-3</v>
      </c>
      <c r="R11" s="6">
        <v>2.1</v>
      </c>
    </row>
    <row r="12" spans="1:18" x14ac:dyDescent="0.25">
      <c r="G12" s="1" t="s">
        <v>20</v>
      </c>
      <c r="H12" s="2">
        <v>15</v>
      </c>
      <c r="I12" s="2">
        <v>15</v>
      </c>
      <c r="J12" s="2">
        <v>15</v>
      </c>
      <c r="K12" s="2">
        <v>15</v>
      </c>
      <c r="L12" s="2">
        <v>15</v>
      </c>
      <c r="M12" s="2">
        <v>15</v>
      </c>
      <c r="N12" s="2">
        <v>15</v>
      </c>
      <c r="O12" s="2">
        <v>15</v>
      </c>
      <c r="P12" s="5">
        <v>15</v>
      </c>
      <c r="Q12" s="2">
        <v>15</v>
      </c>
      <c r="R12" s="6">
        <v>15</v>
      </c>
    </row>
    <row r="13" spans="1:18" x14ac:dyDescent="0.25">
      <c r="G13" s="1" t="s">
        <v>21</v>
      </c>
      <c r="H13" s="2">
        <v>4.5999999999999996</v>
      </c>
      <c r="I13" s="2">
        <v>504</v>
      </c>
      <c r="J13" s="2">
        <v>327</v>
      </c>
      <c r="K13" s="2">
        <v>212</v>
      </c>
      <c r="L13" s="2">
        <v>231</v>
      </c>
      <c r="M13" s="2">
        <v>150</v>
      </c>
      <c r="N13" s="2">
        <v>195</v>
      </c>
      <c r="O13" s="2">
        <v>223</v>
      </c>
      <c r="P13" s="5">
        <v>226</v>
      </c>
      <c r="Q13" s="2">
        <v>227</v>
      </c>
      <c r="R13" s="6">
        <v>225</v>
      </c>
    </row>
    <row r="14" spans="1:18" x14ac:dyDescent="0.25">
      <c r="G14" s="1" t="s">
        <v>22</v>
      </c>
      <c r="H14" s="2">
        <f t="shared" ref="H14:R14" si="0">H13*10^(-3)</f>
        <v>4.5999999999999999E-3</v>
      </c>
      <c r="I14" s="2">
        <f t="shared" si="0"/>
        <v>0.504</v>
      </c>
      <c r="J14" s="2">
        <f t="shared" si="0"/>
        <v>0.32700000000000001</v>
      </c>
      <c r="K14" s="2">
        <f t="shared" si="0"/>
        <v>0.21199999999999999</v>
      </c>
      <c r="L14" s="2">
        <f t="shared" si="0"/>
        <v>0.23100000000000001</v>
      </c>
      <c r="M14" s="2">
        <f t="shared" si="0"/>
        <v>0.15</v>
      </c>
      <c r="N14" s="2">
        <f t="shared" si="0"/>
        <v>0.19500000000000001</v>
      </c>
      <c r="O14" s="2">
        <f t="shared" si="0"/>
        <v>0.223</v>
      </c>
      <c r="P14" s="5">
        <f t="shared" si="0"/>
        <v>0.22600000000000001</v>
      </c>
      <c r="Q14" s="2">
        <f t="shared" si="0"/>
        <v>0.22700000000000001</v>
      </c>
      <c r="R14" s="6">
        <f t="shared" si="0"/>
        <v>0.22500000000000001</v>
      </c>
    </row>
    <row r="15" spans="1:18" x14ac:dyDescent="0.25">
      <c r="G15" s="1" t="s">
        <v>10</v>
      </c>
      <c r="H15" s="2">
        <f t="shared" ref="H15:R15" si="1">H14/H12*100</f>
        <v>3.0666666666666668E-2</v>
      </c>
      <c r="I15" s="2">
        <f t="shared" si="1"/>
        <v>3.36</v>
      </c>
      <c r="J15" s="2">
        <f t="shared" si="1"/>
        <v>2.1800000000000002</v>
      </c>
      <c r="K15" s="2">
        <f t="shared" si="1"/>
        <v>1.4133333333333333</v>
      </c>
      <c r="L15" s="2">
        <f t="shared" si="1"/>
        <v>1.54</v>
      </c>
      <c r="M15" s="2">
        <f t="shared" si="1"/>
        <v>1</v>
      </c>
      <c r="N15" s="2">
        <f t="shared" si="1"/>
        <v>1.3</v>
      </c>
      <c r="O15" s="2">
        <f t="shared" si="1"/>
        <v>1.4866666666666668</v>
      </c>
      <c r="P15" s="5">
        <f t="shared" si="1"/>
        <v>1.5066666666666668</v>
      </c>
      <c r="Q15" s="2">
        <f t="shared" si="1"/>
        <v>1.5133333333333334</v>
      </c>
      <c r="R15" s="6">
        <f t="shared" si="1"/>
        <v>1.5000000000000002</v>
      </c>
    </row>
    <row r="16" spans="1:18" ht="15.75" thickBot="1" x14ac:dyDescent="0.3">
      <c r="H16" s="2"/>
      <c r="I16" s="2"/>
      <c r="J16" s="2"/>
      <c r="K16" s="2"/>
    </row>
    <row r="17" spans="1:14" ht="16.5" thickTop="1" thickBot="1" x14ac:dyDescent="0.3">
      <c r="F17" s="1" t="s">
        <v>23</v>
      </c>
      <c r="G17" s="20"/>
      <c r="H17" s="21"/>
      <c r="I17" s="21"/>
      <c r="J17" s="21"/>
      <c r="K17" s="22"/>
      <c r="M17" s="1">
        <v>15</v>
      </c>
    </row>
    <row r="18" spans="1:14" x14ac:dyDescent="0.25">
      <c r="D18" s="1">
        <v>0.12</v>
      </c>
      <c r="G18" s="16">
        <v>50000</v>
      </c>
      <c r="H18" s="17">
        <v>25.6</v>
      </c>
      <c r="I18" s="17">
        <f t="shared" ref="I18:I20" si="2">D18*10^(-3)</f>
        <v>1.2E-4</v>
      </c>
      <c r="J18" s="18">
        <f t="shared" ref="J18:J20" si="3">I18/H18*100</f>
        <v>4.6874999999999998E-4</v>
      </c>
      <c r="K18" s="19">
        <f>H18/G18</f>
        <v>5.1199999999999998E-4</v>
      </c>
      <c r="M18" s="1">
        <v>450</v>
      </c>
    </row>
    <row r="19" spans="1:14" x14ac:dyDescent="0.25">
      <c r="D19" s="1">
        <v>0.33</v>
      </c>
      <c r="G19" s="8">
        <v>5000</v>
      </c>
      <c r="H19" s="9">
        <v>25.5</v>
      </c>
      <c r="I19" s="9">
        <f t="shared" si="2"/>
        <v>3.3E-4</v>
      </c>
      <c r="J19" s="10">
        <f t="shared" si="3"/>
        <v>1.2941176470588236E-3</v>
      </c>
      <c r="K19" s="11">
        <f t="shared" ref="K19:K20" si="4">H19/G19</f>
        <v>5.1000000000000004E-3</v>
      </c>
      <c r="M19" s="1">
        <f>M18/M17</f>
        <v>30</v>
      </c>
    </row>
    <row r="20" spans="1:14" x14ac:dyDescent="0.25">
      <c r="D20" s="1">
        <v>0.54</v>
      </c>
      <c r="G20" s="8">
        <v>500</v>
      </c>
      <c r="H20" s="9">
        <v>25.3</v>
      </c>
      <c r="I20" s="9">
        <f t="shared" si="2"/>
        <v>5.4000000000000001E-4</v>
      </c>
      <c r="J20" s="10">
        <f t="shared" si="3"/>
        <v>2.1343873517786563E-3</v>
      </c>
      <c r="K20" s="11">
        <f t="shared" si="4"/>
        <v>5.0599999999999999E-2</v>
      </c>
    </row>
    <row r="21" spans="1:14" x14ac:dyDescent="0.25">
      <c r="D21" s="1">
        <v>4.3099999999999996</v>
      </c>
      <c r="G21" s="8">
        <v>50</v>
      </c>
      <c r="H21" s="9">
        <v>25.1</v>
      </c>
      <c r="I21" s="9">
        <f>D21*10^(-3)</f>
        <v>4.3099999999999996E-3</v>
      </c>
      <c r="J21" s="10">
        <f>I21/H21*100</f>
        <v>1.7171314741035854E-2</v>
      </c>
      <c r="K21" s="11">
        <f>H21/G21</f>
        <v>0.502</v>
      </c>
      <c r="M21" s="1">
        <v>0</v>
      </c>
      <c r="N21" s="1">
        <v>30</v>
      </c>
    </row>
    <row r="22" spans="1:14" x14ac:dyDescent="0.25">
      <c r="D22" s="1">
        <v>6.13</v>
      </c>
      <c r="G22" s="8">
        <v>35</v>
      </c>
      <c r="H22" s="9">
        <v>25</v>
      </c>
      <c r="I22" s="9">
        <f t="shared" ref="I22:I41" si="5">D22*10^(-3)</f>
        <v>6.13E-3</v>
      </c>
      <c r="J22" s="10">
        <f t="shared" ref="J22:J41" si="6">I22/H22*100</f>
        <v>2.452E-2</v>
      </c>
      <c r="K22" s="11">
        <f t="shared" ref="K22:K41" si="7">H22/G22</f>
        <v>0.7142857142857143</v>
      </c>
      <c r="M22" s="1">
        <v>4</v>
      </c>
      <c r="N22" s="1">
        <v>30</v>
      </c>
    </row>
    <row r="23" spans="1:14" x14ac:dyDescent="0.25">
      <c r="A23" s="7"/>
      <c r="B23" s="7"/>
      <c r="C23" s="7"/>
      <c r="D23" s="1">
        <v>10.8</v>
      </c>
      <c r="G23" s="8">
        <v>20</v>
      </c>
      <c r="H23" s="9">
        <v>24.8</v>
      </c>
      <c r="I23" s="9">
        <f t="shared" si="5"/>
        <v>1.0800000000000001E-2</v>
      </c>
      <c r="J23" s="10">
        <f t="shared" si="6"/>
        <v>4.3548387096774194E-2</v>
      </c>
      <c r="K23" s="11">
        <f t="shared" si="7"/>
        <v>1.24</v>
      </c>
    </row>
    <row r="24" spans="1:14" x14ac:dyDescent="0.25">
      <c r="A24" s="1">
        <v>26.1</v>
      </c>
      <c r="B24" s="7">
        <f>B25/A25 * A24</f>
        <v>67.037671232876718</v>
      </c>
      <c r="C24" s="7"/>
      <c r="D24" s="1">
        <v>21.9</v>
      </c>
      <c r="G24" s="8">
        <v>10</v>
      </c>
      <c r="H24" s="9">
        <v>24.3</v>
      </c>
      <c r="I24" s="9">
        <f t="shared" si="5"/>
        <v>2.1899999999999999E-2</v>
      </c>
      <c r="J24" s="10">
        <f t="shared" si="6"/>
        <v>9.0123456790123443E-2</v>
      </c>
      <c r="K24" s="11">
        <f t="shared" si="7"/>
        <v>2.4300000000000002</v>
      </c>
    </row>
    <row r="25" spans="1:14" x14ac:dyDescent="0.25">
      <c r="A25" s="7">
        <v>5.84</v>
      </c>
      <c r="B25" s="7">
        <v>15</v>
      </c>
      <c r="C25" s="7"/>
      <c r="D25" s="1">
        <v>26.8</v>
      </c>
      <c r="G25" s="8">
        <v>8</v>
      </c>
      <c r="H25" s="9">
        <v>24</v>
      </c>
      <c r="I25" s="9">
        <f t="shared" si="5"/>
        <v>2.6800000000000001E-2</v>
      </c>
      <c r="J25" s="10">
        <f t="shared" si="6"/>
        <v>0.11166666666666666</v>
      </c>
      <c r="K25" s="11">
        <f t="shared" si="7"/>
        <v>3</v>
      </c>
      <c r="M25" s="1">
        <v>0</v>
      </c>
      <c r="N25" s="1">
        <v>30</v>
      </c>
    </row>
    <row r="26" spans="1:14" x14ac:dyDescent="0.25">
      <c r="A26" s="7"/>
      <c r="B26" s="7"/>
      <c r="C26" s="7"/>
      <c r="D26" s="1">
        <v>35</v>
      </c>
      <c r="G26" s="8">
        <v>6</v>
      </c>
      <c r="H26" s="9">
        <v>23.7</v>
      </c>
      <c r="I26" s="9">
        <f t="shared" si="5"/>
        <v>3.5000000000000003E-2</v>
      </c>
      <c r="J26" s="10">
        <f t="shared" si="6"/>
        <v>0.14767932489451477</v>
      </c>
      <c r="K26" s="11">
        <f t="shared" si="7"/>
        <v>3.9499999999999997</v>
      </c>
      <c r="M26" s="1">
        <v>30</v>
      </c>
      <c r="N26" s="1">
        <v>30</v>
      </c>
    </row>
    <row r="27" spans="1:14" x14ac:dyDescent="0.25">
      <c r="A27" s="7"/>
      <c r="B27" s="7"/>
      <c r="C27" s="7"/>
      <c r="D27" s="1">
        <v>49.4</v>
      </c>
      <c r="G27" s="8">
        <v>4</v>
      </c>
      <c r="H27" s="9">
        <v>22.9</v>
      </c>
      <c r="I27" s="9">
        <f t="shared" si="5"/>
        <v>4.9399999999999999E-2</v>
      </c>
      <c r="J27" s="10">
        <f t="shared" si="6"/>
        <v>0.21572052401746725</v>
      </c>
      <c r="K27" s="11">
        <f t="shared" si="7"/>
        <v>5.7249999999999996</v>
      </c>
    </row>
    <row r="28" spans="1:14" x14ac:dyDescent="0.25">
      <c r="D28" s="1">
        <v>88.1</v>
      </c>
      <c r="G28" s="8">
        <v>2</v>
      </c>
      <c r="H28" s="9">
        <v>21.1</v>
      </c>
      <c r="I28" s="9">
        <f t="shared" si="5"/>
        <v>8.8099999999999998E-2</v>
      </c>
      <c r="J28" s="10">
        <f t="shared" si="6"/>
        <v>0.41753554502369661</v>
      </c>
      <c r="K28" s="11">
        <f t="shared" si="7"/>
        <v>10.55</v>
      </c>
    </row>
    <row r="29" spans="1:14" x14ac:dyDescent="0.25">
      <c r="D29" s="1">
        <v>148</v>
      </c>
      <c r="G29" s="8">
        <v>1</v>
      </c>
      <c r="H29" s="9">
        <v>18.5</v>
      </c>
      <c r="I29" s="9">
        <f t="shared" si="5"/>
        <v>0.14799999999999999</v>
      </c>
      <c r="J29" s="10">
        <f t="shared" si="6"/>
        <v>0.8</v>
      </c>
      <c r="K29" s="11">
        <f t="shared" si="7"/>
        <v>18.5</v>
      </c>
    </row>
    <row r="30" spans="1:14" x14ac:dyDescent="0.25">
      <c r="D30" s="1">
        <v>159</v>
      </c>
      <c r="G30" s="8">
        <v>0.9</v>
      </c>
      <c r="H30" s="9">
        <v>18</v>
      </c>
      <c r="I30" s="9">
        <f t="shared" si="5"/>
        <v>0.159</v>
      </c>
      <c r="J30" s="10">
        <f t="shared" si="6"/>
        <v>0.88333333333333341</v>
      </c>
      <c r="K30" s="11">
        <f t="shared" si="7"/>
        <v>20</v>
      </c>
    </row>
    <row r="31" spans="1:14" x14ac:dyDescent="0.25">
      <c r="D31" s="1">
        <v>173</v>
      </c>
      <c r="G31" s="8">
        <v>0.8</v>
      </c>
      <c r="H31" s="9">
        <v>17.399999999999999</v>
      </c>
      <c r="I31" s="9">
        <f t="shared" si="5"/>
        <v>0.17300000000000001</v>
      </c>
      <c r="J31" s="10">
        <f t="shared" si="6"/>
        <v>0.99425287356321856</v>
      </c>
      <c r="K31" s="11">
        <f t="shared" si="7"/>
        <v>21.749999999999996</v>
      </c>
    </row>
    <row r="32" spans="1:14" x14ac:dyDescent="0.25">
      <c r="D32" s="1">
        <v>187</v>
      </c>
      <c r="G32" s="8">
        <v>0.7</v>
      </c>
      <c r="H32" s="9">
        <v>16.8</v>
      </c>
      <c r="I32" s="9">
        <f t="shared" si="5"/>
        <v>0.187</v>
      </c>
      <c r="J32" s="10">
        <f t="shared" si="6"/>
        <v>1.1130952380952381</v>
      </c>
      <c r="K32" s="11">
        <f t="shared" si="7"/>
        <v>24.000000000000004</v>
      </c>
    </row>
    <row r="33" spans="4:11" x14ac:dyDescent="0.25">
      <c r="D33" s="1">
        <v>205</v>
      </c>
      <c r="G33" s="8">
        <v>0.6</v>
      </c>
      <c r="H33" s="9">
        <v>16</v>
      </c>
      <c r="I33" s="9">
        <f t="shared" si="5"/>
        <v>0.20500000000000002</v>
      </c>
      <c r="J33" s="10">
        <f t="shared" si="6"/>
        <v>1.28125</v>
      </c>
      <c r="K33" s="11">
        <f t="shared" si="7"/>
        <v>26.666666666666668</v>
      </c>
    </row>
    <row r="34" spans="4:11" x14ac:dyDescent="0.25">
      <c r="D34" s="1">
        <v>225</v>
      </c>
      <c r="G34" s="8">
        <v>0.5</v>
      </c>
      <c r="H34" s="9">
        <v>15</v>
      </c>
      <c r="I34" s="9">
        <f t="shared" si="5"/>
        <v>0.22500000000000001</v>
      </c>
      <c r="J34" s="10">
        <f t="shared" si="6"/>
        <v>1.5000000000000002</v>
      </c>
      <c r="K34" s="11">
        <f t="shared" si="7"/>
        <v>30</v>
      </c>
    </row>
    <row r="35" spans="4:11" x14ac:dyDescent="0.25">
      <c r="D35" s="1">
        <v>249</v>
      </c>
      <c r="G35" s="8">
        <v>0.4</v>
      </c>
      <c r="H35" s="9">
        <v>13.8</v>
      </c>
      <c r="I35" s="9">
        <f t="shared" si="5"/>
        <v>0.249</v>
      </c>
      <c r="J35" s="10">
        <f t="shared" si="6"/>
        <v>1.8043478260869563</v>
      </c>
      <c r="K35" s="11">
        <f t="shared" si="7"/>
        <v>34.5</v>
      </c>
    </row>
    <row r="36" spans="4:11" x14ac:dyDescent="0.25">
      <c r="D36" s="1">
        <v>275</v>
      </c>
      <c r="G36" s="8">
        <v>0.3</v>
      </c>
      <c r="H36" s="9">
        <v>12.3</v>
      </c>
      <c r="I36" s="9">
        <f t="shared" si="5"/>
        <v>0.27500000000000002</v>
      </c>
      <c r="J36" s="10">
        <f t="shared" si="6"/>
        <v>2.2357723577235773</v>
      </c>
      <c r="K36" s="11">
        <f t="shared" si="7"/>
        <v>41.000000000000007</v>
      </c>
    </row>
    <row r="37" spans="4:11" x14ac:dyDescent="0.25">
      <c r="D37" s="1">
        <v>292</v>
      </c>
      <c r="G37" s="8">
        <v>0.2</v>
      </c>
      <c r="H37" s="9">
        <v>10.1</v>
      </c>
      <c r="I37" s="9">
        <f t="shared" si="5"/>
        <v>0.29199999999999998</v>
      </c>
      <c r="J37" s="10">
        <f t="shared" si="6"/>
        <v>2.891089108910891</v>
      </c>
      <c r="K37" s="11">
        <f t="shared" si="7"/>
        <v>50.499999999999993</v>
      </c>
    </row>
    <row r="38" spans="4:11" x14ac:dyDescent="0.25">
      <c r="D38" s="1">
        <v>291</v>
      </c>
      <c r="G38" s="8">
        <v>0.18</v>
      </c>
      <c r="H38" s="9">
        <v>9.5399999999999991</v>
      </c>
      <c r="I38" s="9">
        <f t="shared" si="5"/>
        <v>0.29099999999999998</v>
      </c>
      <c r="J38" s="10">
        <f t="shared" si="6"/>
        <v>3.050314465408805</v>
      </c>
      <c r="K38" s="11">
        <f t="shared" si="7"/>
        <v>53</v>
      </c>
    </row>
    <row r="39" spans="4:11" x14ac:dyDescent="0.25">
      <c r="D39" s="1">
        <v>286</v>
      </c>
      <c r="G39" s="8">
        <v>0.15</v>
      </c>
      <c r="H39" s="9">
        <v>8.6300000000000008</v>
      </c>
      <c r="I39" s="9">
        <f t="shared" si="5"/>
        <v>0.28600000000000003</v>
      </c>
      <c r="J39" s="10">
        <f t="shared" si="6"/>
        <v>3.3140208574739281</v>
      </c>
      <c r="K39" s="11">
        <f t="shared" si="7"/>
        <v>57.533333333333339</v>
      </c>
    </row>
    <row r="40" spans="4:11" x14ac:dyDescent="0.25">
      <c r="D40" s="1">
        <v>276</v>
      </c>
      <c r="G40" s="8">
        <v>0.13</v>
      </c>
      <c r="H40" s="9">
        <v>7.94</v>
      </c>
      <c r="I40" s="9">
        <f t="shared" si="5"/>
        <v>0.27600000000000002</v>
      </c>
      <c r="J40" s="10">
        <f t="shared" si="6"/>
        <v>3.4760705289672544</v>
      </c>
      <c r="K40" s="11">
        <f t="shared" si="7"/>
        <v>61.07692307692308</v>
      </c>
    </row>
    <row r="41" spans="4:11" ht="15.75" thickBot="1" x14ac:dyDescent="0.3">
      <c r="D41" s="1">
        <v>252</v>
      </c>
      <c r="G41" s="12">
        <v>0.1</v>
      </c>
      <c r="H41" s="13">
        <v>6.76</v>
      </c>
      <c r="I41" s="13">
        <f t="shared" si="5"/>
        <v>0.252</v>
      </c>
      <c r="J41" s="14">
        <f t="shared" si="6"/>
        <v>3.7278106508875739</v>
      </c>
      <c r="K41" s="15">
        <f t="shared" si="7"/>
        <v>67.599999999999994</v>
      </c>
    </row>
    <row r="42" spans="4:11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dcterms:created xsi:type="dcterms:W3CDTF">2015-06-05T18:19:34Z</dcterms:created>
  <dcterms:modified xsi:type="dcterms:W3CDTF">2024-03-18T11:32:41Z</dcterms:modified>
</cp:coreProperties>
</file>