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ata\education\2 course\phisics\labs\lab e61\"/>
    </mc:Choice>
  </mc:AlternateContent>
  <xr:revisionPtr revIDLastSave="0" documentId="13_ncr:1_{6F34DDB6-D1F6-4AEF-B2C7-3687BEC53A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C24" i="1" l="1"/>
  <c r="G6" i="1" s="1"/>
  <c r="C17" i="1"/>
  <c r="D17" i="1" s="1"/>
  <c r="C16" i="1"/>
  <c r="D16" i="1" s="1"/>
  <c r="C21" i="1"/>
  <c r="C6" i="1"/>
  <c r="C7" i="1"/>
  <c r="C8" i="1"/>
  <c r="C9" i="1"/>
  <c r="C10" i="1"/>
  <c r="C11" i="1"/>
  <c r="C12" i="1"/>
  <c r="C13" i="1"/>
  <c r="C5" i="1"/>
  <c r="B18" i="1" l="1"/>
  <c r="D6" i="1" l="1"/>
  <c r="D5" i="1"/>
  <c r="D7" i="1"/>
  <c r="D9" i="1"/>
  <c r="D10" i="1"/>
  <c r="D11" i="1"/>
  <c r="D13" i="1"/>
  <c r="D12" i="1"/>
  <c r="D8" i="1"/>
</calcChain>
</file>

<file path=xl/sharedStrings.xml><?xml version="1.0" encoding="utf-8"?>
<sst xmlns="http://schemas.openxmlformats.org/spreadsheetml/2006/main" count="15" uniqueCount="13">
  <si>
    <t>L</t>
  </si>
  <si>
    <t xml:space="preserve">Метод измерения </t>
  </si>
  <si>
    <t>I, мА</t>
  </si>
  <si>
    <t>n, дел</t>
  </si>
  <si>
    <t>U, В</t>
  </si>
  <si>
    <t>k, Дж/дел</t>
  </si>
  <si>
    <t>L, Гн</t>
  </si>
  <si>
    <t>Переменным током</t>
  </si>
  <si>
    <t>&lt;k&gt; =</t>
  </si>
  <si>
    <t>Калориметрический</t>
  </si>
  <si>
    <t>=</t>
  </si>
  <si>
    <t>I, А</t>
  </si>
  <si>
    <t>τ,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</si>
</sst>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i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5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4" fillId="0" borderId="12" xfId="0" applyFont="1" applyBorder="1" applyAlignment="1">
      <alignment horizontal="right"/>
    </xf>
    <xf numFmtId="0" fontId="4" fillId="0" borderId="18" xfId="0" applyFont="1" applyBorder="1"/>
    <xf numFmtId="0" fontId="4" fillId="0" borderId="7" xfId="0" applyFont="1" applyBorder="1"/>
    <xf numFmtId="0" fontId="0" fillId="0" borderId="20" xfId="0" applyBorder="1"/>
    <xf numFmtId="0" fontId="6" fillId="0" borderId="0" xfId="0" applyFont="1"/>
    <xf numFmtId="0" fontId="6" fillId="0" borderId="19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5" fillId="0" borderId="21" xfId="0" applyFont="1" applyBorder="1"/>
    <xf numFmtId="0" fontId="7" fillId="0" borderId="2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магнитной энергии </a:t>
            </a:r>
            <a:r>
              <a:rPr lang="en-US" sz="1400" b="0" i="0" u="none" strike="noStrike" baseline="0"/>
              <a:t>W</a:t>
            </a:r>
            <a:r>
              <a:rPr lang="ru-RU" sz="1400" b="0" i="0" u="none" strike="noStrike" baseline="0"/>
              <a:t>м, Дж, от квадрата силы тока </a:t>
            </a:r>
            <a:r>
              <a:rPr lang="en-US" sz="1400" b="0" i="0" u="none" strike="noStrike" baseline="0"/>
              <a:t>I^2, </a:t>
            </a:r>
            <a:r>
              <a:rPr lang="ru-RU" sz="1400" b="0" i="0" u="none" strike="noStrike" baseline="0"/>
              <a:t>мА</a:t>
            </a:r>
            <a:r>
              <a:rPr lang="en-US" sz="1400" b="0" i="0" u="none" strike="noStrike" baseline="0"/>
              <a:t>^</a:t>
            </a:r>
            <a:r>
              <a:rPr lang="ru-RU" sz="1400" b="0" i="0" u="none" strike="noStrike" baseline="0"/>
              <a:t>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Лист1!$C$5:$C$13</c:f>
              <c:numCache>
                <c:formatCode>General</c:formatCode>
                <c:ptCount val="9"/>
                <c:pt idx="0">
                  <c:v>900</c:v>
                </c:pt>
                <c:pt idx="1">
                  <c:v>1296</c:v>
                </c:pt>
                <c:pt idx="2">
                  <c:v>1764</c:v>
                </c:pt>
                <c:pt idx="3">
                  <c:v>2304</c:v>
                </c:pt>
                <c:pt idx="4">
                  <c:v>2916</c:v>
                </c:pt>
                <c:pt idx="5">
                  <c:v>3600</c:v>
                </c:pt>
                <c:pt idx="6">
                  <c:v>4356</c:v>
                </c:pt>
                <c:pt idx="7">
                  <c:v>5184</c:v>
                </c:pt>
                <c:pt idx="8">
                  <c:v>6084</c:v>
                </c:pt>
              </c:numCache>
            </c:numRef>
          </c:cat>
          <c:val>
            <c:numRef>
              <c:f>Лист1!$D$5:$D$13</c:f>
              <c:numCache>
                <c:formatCode>General</c:formatCode>
                <c:ptCount val="9"/>
                <c:pt idx="0">
                  <c:v>3.0030939933852552E-3</c:v>
                </c:pt>
                <c:pt idx="1">
                  <c:v>4.0041253245136736E-3</c:v>
                </c:pt>
                <c:pt idx="2">
                  <c:v>5.7559301539884056E-3</c:v>
                </c:pt>
                <c:pt idx="3">
                  <c:v>7.5077349834631376E-3</c:v>
                </c:pt>
                <c:pt idx="4">
                  <c:v>9.0092819801557648E-3</c:v>
                </c:pt>
                <c:pt idx="5">
                  <c:v>1.1011344642412603E-2</c:v>
                </c:pt>
                <c:pt idx="6">
                  <c:v>1.3263665137451544E-2</c:v>
                </c:pt>
                <c:pt idx="7">
                  <c:v>1.6266759130836798E-2</c:v>
                </c:pt>
                <c:pt idx="8">
                  <c:v>1.8268821793093633E-2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C-4C29-BA8E-50E817B84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448032"/>
        <c:axId val="692716832"/>
      </c:lineChart>
      <c:catAx>
        <c:axId val="68444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mbria Math" panose="02040503050406030204" pitchFamily="18" charset="0"/>
                  </a:rPr>
                  <a:t>𝐼</a:t>
                </a:r>
                <a:r>
                  <a:rPr lang="ru-RU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mbria Math" panose="02040503050406030204" pitchFamily="18" charset="0"/>
                  </a:rPr>
                  <a:t>^2,мА^2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716832"/>
        <c:crosses val="autoZero"/>
        <c:auto val="1"/>
        <c:lblAlgn val="ctr"/>
        <c:lblOffset val="100"/>
        <c:noMultiLvlLbl val="0"/>
      </c:catAx>
      <c:valAx>
        <c:axId val="69271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mbria Math" panose="02040503050406030204" pitchFamily="18" charset="0"/>
                  </a:rPr>
                  <a:t>𝑊</a:t>
                </a:r>
                <a:r>
                  <a:rPr lang="ru-RU"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mbria Math" panose="02040503050406030204" pitchFamily="18" charset="0"/>
                  </a:rPr>
                  <a:t>м, Дж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444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3</xdr:row>
      <xdr:rowOff>42862</xdr:rowOff>
    </xdr:from>
    <xdr:ext cx="463204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FD6B827-86B2-7B62-7D07-EFE39F7729D2}"/>
                </a:ext>
              </a:extLst>
            </xdr:cNvPr>
            <xdr:cNvSpPr txBox="1"/>
          </xdr:nvSpPr>
          <xdr:spPr>
            <a:xfrm>
              <a:off x="1914525" y="42862"/>
              <a:ext cx="463204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1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мА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FD6B827-86B2-7B62-7D07-EFE39F7729D2}"/>
                </a:ext>
              </a:extLst>
            </xdr:cNvPr>
            <xdr:cNvSpPr txBox="1"/>
          </xdr:nvSpPr>
          <xdr:spPr>
            <a:xfrm>
              <a:off x="1914525" y="42862"/>
              <a:ext cx="463204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</a:t>
              </a:r>
              <a:r>
                <a:rPr lang="ru-RU" sz="1100" b="0" i="0">
                  <a:latin typeface="Cambria Math" panose="02040503050406030204" pitchFamily="18" charset="0"/>
                </a:rPr>
                <a:t>^2,〖мА〗^2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38100</xdr:colOff>
      <xdr:row>3</xdr:row>
      <xdr:rowOff>23812</xdr:rowOff>
    </xdr:from>
    <xdr:ext cx="463525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B301386-5B2A-8968-3911-0BC06482E180}"/>
                </a:ext>
              </a:extLst>
            </xdr:cNvPr>
            <xdr:cNvSpPr txBox="1"/>
          </xdr:nvSpPr>
          <xdr:spPr>
            <a:xfrm>
              <a:off x="2762250" y="23812"/>
              <a:ext cx="4635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, Дж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B301386-5B2A-8968-3911-0BC06482E180}"/>
                </a:ext>
              </a:extLst>
            </xdr:cNvPr>
            <xdr:cNvSpPr txBox="1"/>
          </xdr:nvSpPr>
          <xdr:spPr>
            <a:xfrm>
              <a:off x="2762250" y="23812"/>
              <a:ext cx="4635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𝑊</a:t>
              </a:r>
              <a:r>
                <a:rPr lang="ru-RU" sz="1100" b="0" i="0">
                  <a:latin typeface="Cambria Math" panose="02040503050406030204" pitchFamily="18" charset="0"/>
                </a:rPr>
                <a:t>_м, Дж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19050</xdr:colOff>
      <xdr:row>14</xdr:row>
      <xdr:rowOff>23812</xdr:rowOff>
    </xdr:from>
    <xdr:ext cx="1025665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7986E45-33D3-2D13-7CDD-E6B273FBA7D6}"/>
                </a:ext>
              </a:extLst>
            </xdr:cNvPr>
            <xdr:cNvSpPr txBox="1"/>
          </xdr:nvSpPr>
          <xdr:spPr>
            <a:xfrm>
              <a:off x="1905000" y="2224087"/>
              <a:ext cx="102566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э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ru-RU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𝐶𝑈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/2,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Дж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7986E45-33D3-2D13-7CDD-E6B273FBA7D6}"/>
                </a:ext>
              </a:extLst>
            </xdr:cNvPr>
            <xdr:cNvSpPr txBox="1"/>
          </xdr:nvSpPr>
          <xdr:spPr>
            <a:xfrm>
              <a:off x="1905000" y="2224087"/>
              <a:ext cx="1025665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𝑊</a:t>
              </a:r>
              <a:r>
                <a:rPr lang="ru-RU" sz="1100" b="0" i="0">
                  <a:latin typeface="Cambria Math" panose="02040503050406030204" pitchFamily="18" charset="0"/>
                </a:rPr>
                <a:t>_э=〖</a:t>
              </a:r>
              <a:r>
                <a:rPr lang="en-US" sz="1100" b="0" i="0">
                  <a:latin typeface="Cambria Math" panose="02040503050406030204" pitchFamily="18" charset="0"/>
                </a:rPr>
                <a:t>𝐶𝑈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2/2, </a:t>
              </a:r>
              <a:r>
                <a:rPr lang="ru-RU" sz="1100" b="0" i="0">
                  <a:latin typeface="Cambria Math" panose="02040503050406030204" pitchFamily="18" charset="0"/>
                </a:rPr>
                <a:t>Дж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28575</xdr:colOff>
      <xdr:row>19</xdr:row>
      <xdr:rowOff>14287</xdr:rowOff>
    </xdr:from>
    <xdr:ext cx="182229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687B23-4E59-58FD-654E-2A96CFDD52C8}"/>
                </a:ext>
              </a:extLst>
            </xdr:cNvPr>
            <xdr:cNvSpPr txBox="1"/>
          </xdr:nvSpPr>
          <xdr:spPr>
            <a:xfrm>
              <a:off x="28575" y="3405187"/>
              <a:ext cx="18222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687B23-4E59-58FD-654E-2A96CFDD52C8}"/>
                </a:ext>
              </a:extLst>
            </xdr:cNvPr>
            <xdr:cNvSpPr txBox="1"/>
          </xdr:nvSpPr>
          <xdr:spPr>
            <a:xfrm>
              <a:off x="28575" y="3405187"/>
              <a:ext cx="18222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19</xdr:row>
      <xdr:rowOff>14287</xdr:rowOff>
    </xdr:from>
    <xdr:ext cx="185500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616AE6F-18DD-1DE5-4E95-C7F0915E91C0}"/>
                </a:ext>
              </a:extLst>
            </xdr:cNvPr>
            <xdr:cNvSpPr txBox="1"/>
          </xdr:nvSpPr>
          <xdr:spPr>
            <a:xfrm>
              <a:off x="1076325" y="3405187"/>
              <a:ext cx="18550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616AE6F-18DD-1DE5-4E95-C7F0915E91C0}"/>
                </a:ext>
              </a:extLst>
            </xdr:cNvPr>
            <xdr:cNvSpPr txBox="1"/>
          </xdr:nvSpPr>
          <xdr:spPr>
            <a:xfrm>
              <a:off x="1076325" y="3405187"/>
              <a:ext cx="185500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19</xdr:row>
      <xdr:rowOff>14287</xdr:rowOff>
    </xdr:from>
    <xdr:ext cx="39773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886AFA2-2659-B8B1-41C8-D8312E6F0690}"/>
                </a:ext>
              </a:extLst>
            </xdr:cNvPr>
            <xdr:cNvSpPr txBox="1"/>
          </xdr:nvSpPr>
          <xdr:spPr>
            <a:xfrm>
              <a:off x="1914525" y="3405187"/>
              <a:ext cx="39773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886AFA2-2659-B8B1-41C8-D8312E6F0690}"/>
                </a:ext>
              </a:extLst>
            </xdr:cNvPr>
            <xdr:cNvSpPr txBox="1"/>
          </xdr:nvSpPr>
          <xdr:spPr>
            <a:xfrm>
              <a:off x="1914525" y="3405187"/>
              <a:ext cx="39773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2/𝑛_1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28575</xdr:colOff>
      <xdr:row>22</xdr:row>
      <xdr:rowOff>23812</xdr:rowOff>
    </xdr:from>
    <xdr:ext cx="409728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2914AA01-65A3-8D1A-FBC2-886398F03195}"/>
                </a:ext>
              </a:extLst>
            </xdr:cNvPr>
            <xdr:cNvSpPr txBox="1"/>
          </xdr:nvSpPr>
          <xdr:spPr>
            <a:xfrm>
              <a:off x="28575" y="3824287"/>
              <a:ext cx="40972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2914AA01-65A3-8D1A-FBC2-886398F03195}"/>
                </a:ext>
              </a:extLst>
            </xdr:cNvPr>
            <xdr:cNvSpPr txBox="1"/>
          </xdr:nvSpPr>
          <xdr:spPr>
            <a:xfrm>
              <a:off x="28575" y="3824287"/>
              <a:ext cx="409728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𝑈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𝑅0, 𝐵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22</xdr:row>
      <xdr:rowOff>33337</xdr:rowOff>
    </xdr:from>
    <xdr:ext cx="34201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C5BF2B9A-3A61-8B02-1186-DB32582CC334}"/>
                </a:ext>
              </a:extLst>
            </xdr:cNvPr>
            <xdr:cNvSpPr txBox="1"/>
          </xdr:nvSpPr>
          <xdr:spPr>
            <a:xfrm>
              <a:off x="1076325" y="3833812"/>
              <a:ext cx="34201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C5BF2B9A-3A61-8B02-1186-DB32582CC334}"/>
                </a:ext>
              </a:extLst>
            </xdr:cNvPr>
            <xdr:cNvSpPr txBox="1"/>
          </xdr:nvSpPr>
          <xdr:spPr>
            <a:xfrm>
              <a:off x="1076325" y="3833812"/>
              <a:ext cx="34201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𝑈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0, 𝐵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3</xdr:col>
      <xdr:colOff>695325</xdr:colOff>
      <xdr:row>18</xdr:row>
      <xdr:rowOff>128587</xdr:rowOff>
    </xdr:from>
    <xdr:to>
      <xdr:col>8</xdr:col>
      <xdr:colOff>723900</xdr:colOff>
      <xdr:row>32</xdr:row>
      <xdr:rowOff>71437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709F10B-BC3F-3BA5-2712-C65E453CF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28575</xdr:colOff>
      <xdr:row>0</xdr:row>
      <xdr:rowOff>19050</xdr:rowOff>
    </xdr:from>
    <xdr:ext cx="463525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2D096D8-5E3A-432D-8824-1AE89BF3D72C}"/>
                </a:ext>
              </a:extLst>
            </xdr:cNvPr>
            <xdr:cNvSpPr txBox="1"/>
          </xdr:nvSpPr>
          <xdr:spPr>
            <a:xfrm>
              <a:off x="1704975" y="19050"/>
              <a:ext cx="4635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sub>
                    </m:sSub>
                    <m:r>
                      <a:rPr lang="ru-RU" sz="1100" b="0" i="1">
                        <a:latin typeface="Cambria Math" panose="02040503050406030204" pitchFamily="18" charset="0"/>
                      </a:rPr>
                      <m:t>, Дж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2D096D8-5E3A-432D-8824-1AE89BF3D72C}"/>
                </a:ext>
              </a:extLst>
            </xdr:cNvPr>
            <xdr:cNvSpPr txBox="1"/>
          </xdr:nvSpPr>
          <xdr:spPr>
            <a:xfrm>
              <a:off x="1704975" y="19050"/>
              <a:ext cx="463525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</a:t>
              </a:r>
              <a:r>
                <a:rPr lang="ru-RU" sz="1100" b="0" i="0">
                  <a:latin typeface="Cambria Math" panose="02040503050406030204" pitchFamily="18" charset="0"/>
                </a:rPr>
                <a:t>_м, Дж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33337</xdr:colOff>
      <xdr:row>0</xdr:row>
      <xdr:rowOff>33337</xdr:rowOff>
    </xdr:from>
    <xdr:ext cx="334322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BA29794-FC9B-247D-F8AA-8E8525AD7FCC}"/>
                </a:ext>
              </a:extLst>
            </xdr:cNvPr>
            <xdr:cNvSpPr txBox="1"/>
          </xdr:nvSpPr>
          <xdr:spPr>
            <a:xfrm>
              <a:off x="3624262" y="33337"/>
              <a:ext cx="33432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ε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𝑖𝑠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В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BA29794-FC9B-247D-F8AA-8E8525AD7FCC}"/>
                </a:ext>
              </a:extLst>
            </xdr:cNvPr>
            <xdr:cNvSpPr txBox="1"/>
          </xdr:nvSpPr>
          <xdr:spPr>
            <a:xfrm>
              <a:off x="3624262" y="33337"/>
              <a:ext cx="334322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ε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𝑖𝑠, </a:t>
              </a:r>
              <a:r>
                <a:rPr lang="ru-RU" sz="1100" b="0" i="0">
                  <a:latin typeface="Cambria Math" panose="02040503050406030204" pitchFamily="18" charset="0"/>
                </a:rPr>
                <a:t>В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tabSelected="1" workbookViewId="0">
      <selection activeCell="K12" sqref="K12:K13"/>
    </sheetView>
  </sheetViews>
  <sheetFormatPr defaultColWidth="12.5703125" defaultRowHeight="15.75" customHeight="1" x14ac:dyDescent="0.2"/>
  <cols>
    <col min="1" max="1" width="12.5703125" customWidth="1"/>
    <col min="3" max="3" width="16.140625" customWidth="1"/>
    <col min="6" max="6" width="17.85546875" customWidth="1"/>
  </cols>
  <sheetData>
    <row r="1" spans="1:9" ht="17.25" customHeight="1" thickTop="1" thickBot="1" x14ac:dyDescent="0.25">
      <c r="A1" s="29" t="s">
        <v>6</v>
      </c>
      <c r="B1" s="29" t="s">
        <v>11</v>
      </c>
      <c r="C1" s="29"/>
      <c r="D1" s="30" t="s">
        <v>12</v>
      </c>
      <c r="E1" s="29"/>
    </row>
    <row r="2" spans="1:9" ht="15.75" customHeight="1" thickTop="1" thickBot="1" x14ac:dyDescent="0.25">
      <c r="A2" s="26">
        <v>0.3</v>
      </c>
      <c r="B2" s="27">
        <v>1</v>
      </c>
      <c r="C2" s="27">
        <v>0.15</v>
      </c>
      <c r="D2" s="27">
        <v>4.0000000000000002E-4</v>
      </c>
      <c r="E2" s="28">
        <v>700</v>
      </c>
    </row>
    <row r="3" spans="1:9" ht="15.75" customHeight="1" thickTop="1" thickBot="1" x14ac:dyDescent="0.25"/>
    <row r="4" spans="1:9" ht="17.25" customHeight="1" thickTop="1" thickBot="1" x14ac:dyDescent="0.25">
      <c r="A4" s="9" t="s">
        <v>2</v>
      </c>
      <c r="B4" s="9" t="s">
        <v>3</v>
      </c>
      <c r="C4" s="13"/>
      <c r="D4" s="9"/>
      <c r="F4" s="13" t="s">
        <v>1</v>
      </c>
      <c r="G4" s="9" t="s">
        <v>0</v>
      </c>
      <c r="H4">
        <v>1677</v>
      </c>
      <c r="I4">
        <v>351</v>
      </c>
    </row>
    <row r="5" spans="1:9" ht="15.75" customHeight="1" thickTop="1" x14ac:dyDescent="0.2">
      <c r="A5" s="4">
        <v>30</v>
      </c>
      <c r="B5" s="3">
        <v>6</v>
      </c>
      <c r="C5" s="3">
        <f>A5*A5</f>
        <v>900</v>
      </c>
      <c r="D5" s="5">
        <f>$B$18*B5*(1+($I$4/$H$5))</f>
        <v>3.0030939933852552E-3</v>
      </c>
      <c r="E5" s="24"/>
      <c r="F5" s="21" t="s">
        <v>9</v>
      </c>
      <c r="G5" s="25" t="s">
        <v>10</v>
      </c>
      <c r="H5">
        <v>103</v>
      </c>
    </row>
    <row r="6" spans="1:9" ht="15.75" customHeight="1" thickBot="1" x14ac:dyDescent="0.25">
      <c r="A6" s="6">
        <v>36</v>
      </c>
      <c r="B6" s="1">
        <v>8</v>
      </c>
      <c r="C6" s="1">
        <f t="shared" ref="C6:C13" si="0">A6*A6</f>
        <v>1296</v>
      </c>
      <c r="D6" s="5">
        <f t="shared" ref="D6:D13" si="1">$B$18*B6*(1+($I$4/$H$5))</f>
        <v>4.0041253245136736E-3</v>
      </c>
      <c r="F6" s="22" t="s">
        <v>7</v>
      </c>
      <c r="G6" s="23">
        <f>$C$24</f>
        <v>5.8491305415994184</v>
      </c>
    </row>
    <row r="7" spans="1:9" ht="13.5" thickTop="1" x14ac:dyDescent="0.2">
      <c r="A7" s="6">
        <v>42</v>
      </c>
      <c r="B7" s="1">
        <v>11.5</v>
      </c>
      <c r="C7" s="1">
        <f t="shared" si="0"/>
        <v>1764</v>
      </c>
      <c r="D7" s="5">
        <f t="shared" si="1"/>
        <v>5.7559301539884056E-3</v>
      </c>
    </row>
    <row r="8" spans="1:9" ht="12.75" x14ac:dyDescent="0.2">
      <c r="A8" s="6">
        <v>48</v>
      </c>
      <c r="B8" s="1">
        <v>15</v>
      </c>
      <c r="C8" s="1">
        <f t="shared" si="0"/>
        <v>2304</v>
      </c>
      <c r="D8" s="5">
        <f t="shared" si="1"/>
        <v>7.5077349834631376E-3</v>
      </c>
    </row>
    <row r="9" spans="1:9" ht="12.75" x14ac:dyDescent="0.2">
      <c r="A9" s="6">
        <v>54</v>
      </c>
      <c r="B9" s="1">
        <v>18</v>
      </c>
      <c r="C9" s="1">
        <f t="shared" si="0"/>
        <v>2916</v>
      </c>
      <c r="D9" s="5">
        <f t="shared" si="1"/>
        <v>9.0092819801557648E-3</v>
      </c>
    </row>
    <row r="10" spans="1:9" ht="12.75" x14ac:dyDescent="0.2">
      <c r="A10" s="6">
        <v>60</v>
      </c>
      <c r="B10" s="1">
        <v>22</v>
      </c>
      <c r="C10" s="1">
        <f t="shared" si="0"/>
        <v>3600</v>
      </c>
      <c r="D10" s="5">
        <f t="shared" si="1"/>
        <v>1.1011344642412603E-2</v>
      </c>
    </row>
    <row r="11" spans="1:9" ht="12.75" x14ac:dyDescent="0.2">
      <c r="A11" s="6">
        <v>66</v>
      </c>
      <c r="B11" s="1">
        <v>26.5</v>
      </c>
      <c r="C11" s="1">
        <f t="shared" si="0"/>
        <v>4356</v>
      </c>
      <c r="D11" s="5">
        <f t="shared" si="1"/>
        <v>1.3263665137451544E-2</v>
      </c>
    </row>
    <row r="12" spans="1:9" ht="12.75" x14ac:dyDescent="0.2">
      <c r="A12" s="6">
        <v>72</v>
      </c>
      <c r="B12" s="1">
        <v>32.5</v>
      </c>
      <c r="C12" s="1">
        <f t="shared" si="0"/>
        <v>5184</v>
      </c>
      <c r="D12" s="5">
        <f t="shared" si="1"/>
        <v>1.6266759130836798E-2</v>
      </c>
    </row>
    <row r="13" spans="1:9" ht="13.5" thickBot="1" x14ac:dyDescent="0.25">
      <c r="A13" s="7">
        <v>78</v>
      </c>
      <c r="B13" s="8">
        <v>36.5</v>
      </c>
      <c r="C13" s="8">
        <f t="shared" si="0"/>
        <v>6084</v>
      </c>
      <c r="D13" s="16">
        <f t="shared" si="1"/>
        <v>1.8268821793093633E-2</v>
      </c>
    </row>
    <row r="14" spans="1:9" ht="15.75" customHeight="1" thickTop="1" thickBot="1" x14ac:dyDescent="0.25"/>
    <row r="15" spans="1:9" ht="17.25" customHeight="1" thickTop="1" thickBot="1" x14ac:dyDescent="0.25">
      <c r="A15" s="9" t="s">
        <v>4</v>
      </c>
      <c r="B15" s="9" t="s">
        <v>3</v>
      </c>
      <c r="C15" s="9"/>
      <c r="D15" s="9" t="s">
        <v>5</v>
      </c>
      <c r="E15" s="2"/>
    </row>
    <row r="16" spans="1:9" ht="13.5" thickTop="1" x14ac:dyDescent="0.2">
      <c r="A16" s="4">
        <v>20</v>
      </c>
      <c r="B16" s="3">
        <v>38.5</v>
      </c>
      <c r="C16" s="3">
        <f>(22* 10 ^ (-6)*A16*A16)/2</f>
        <v>4.3999999999999994E-3</v>
      </c>
      <c r="D16" s="5">
        <f>C16/B16</f>
        <v>1.1428571428571427E-4</v>
      </c>
    </row>
    <row r="17" spans="1:4" ht="13.5" thickBot="1" x14ac:dyDescent="0.25">
      <c r="A17" s="10">
        <v>20</v>
      </c>
      <c r="B17" s="11">
        <v>39</v>
      </c>
      <c r="C17" s="11">
        <f>(22*10^(-6)*A17*A17)/2</f>
        <v>4.3999999999999994E-3</v>
      </c>
      <c r="D17" s="12">
        <f>C17/B17</f>
        <v>1.128205128205128E-4</v>
      </c>
    </row>
    <row r="18" spans="1:4" ht="17.25" customHeight="1" thickTop="1" thickBot="1" x14ac:dyDescent="0.25">
      <c r="A18" s="20" t="s">
        <v>8</v>
      </c>
      <c r="B18" s="17">
        <f>AVERAGE(D16:D17)</f>
        <v>1.1355311355311354E-4</v>
      </c>
      <c r="C18" s="18"/>
      <c r="D18" s="19"/>
    </row>
    <row r="19" spans="1:4" ht="15.75" customHeight="1" thickTop="1" thickBot="1" x14ac:dyDescent="0.25"/>
    <row r="20" spans="1:4" ht="17.25" customHeight="1" thickTop="1" thickBot="1" x14ac:dyDescent="0.25">
      <c r="A20" s="13"/>
      <c r="B20" s="13"/>
      <c r="C20" s="13"/>
    </row>
    <row r="21" spans="1:4" ht="14.25" thickTop="1" thickBot="1" x14ac:dyDescent="0.25">
      <c r="A21" s="14">
        <v>42</v>
      </c>
      <c r="B21" s="15">
        <v>36</v>
      </c>
      <c r="C21" s="16">
        <f>B21/A21</f>
        <v>0.8571428571428571</v>
      </c>
    </row>
    <row r="22" spans="1:4" ht="15.75" customHeight="1" thickTop="1" thickBot="1" x14ac:dyDescent="0.25"/>
    <row r="23" spans="1:4" ht="17.25" customHeight="1" thickTop="1" thickBot="1" x14ac:dyDescent="0.25">
      <c r="A23" s="13"/>
      <c r="B23" s="13"/>
      <c r="C23" s="9" t="s">
        <v>6</v>
      </c>
    </row>
    <row r="24" spans="1:4" ht="14.25" thickTop="1" thickBot="1" x14ac:dyDescent="0.25">
      <c r="A24" s="14">
        <v>4</v>
      </c>
      <c r="B24" s="15">
        <v>4.3</v>
      </c>
      <c r="C24" s="16">
        <f>(1/(100*3.14)) * SQRT((B24/A24)*(B24/A24)*(H4*H4)+(I4*I4))</f>
        <v>5.8491305415994184</v>
      </c>
    </row>
    <row r="25" spans="1:4" ht="15.75" customHeight="1" thickTop="1" x14ac:dyDescent="0.2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Timofei Tsypyshev</cp:lastModifiedBy>
  <cp:lastPrinted>2023-10-01T15:54:26Z</cp:lastPrinted>
  <dcterms:modified xsi:type="dcterms:W3CDTF">2023-10-01T16:00:06Z</dcterms:modified>
</cp:coreProperties>
</file>