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ata\education\2 course\phisics\labs\lab o75\"/>
    </mc:Choice>
  </mc:AlternateContent>
  <xr:revisionPtr revIDLastSave="0" documentId="13_ncr:1_{D8E7D91C-EF35-4C44-8282-C3CADA69D1E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2" i="1"/>
  <c r="X5" i="1"/>
  <c r="W4" i="1"/>
  <c r="W3" i="1"/>
  <c r="T3" i="1"/>
  <c r="T4" i="1"/>
  <c r="X4" i="1" s="1"/>
  <c r="V5" i="1"/>
  <c r="S5" i="1"/>
  <c r="I9" i="1"/>
  <c r="E3" i="1"/>
  <c r="B2" i="1"/>
  <c r="C2" i="1"/>
  <c r="E2" i="1" s="1"/>
  <c r="L3" i="1"/>
  <c r="N3" i="1" s="1"/>
  <c r="L4" i="1"/>
  <c r="N4" i="1" s="1"/>
  <c r="L2" i="1"/>
  <c r="X3" i="1" l="1"/>
</calcChain>
</file>

<file path=xl/sharedStrings.xml><?xml version="1.0" encoding="utf-8"?>
<sst xmlns="http://schemas.openxmlformats.org/spreadsheetml/2006/main" count="16" uniqueCount="11">
  <si>
    <t>мм</t>
  </si>
  <si>
    <t xml:space="preserve">z2 = </t>
  </si>
  <si>
    <t>a1</t>
  </si>
  <si>
    <t>a2</t>
  </si>
  <si>
    <t>a3</t>
  </si>
  <si>
    <t>f</t>
  </si>
  <si>
    <t>/10</t>
  </si>
  <si>
    <t xml:space="preserve"> ∆m</t>
  </si>
  <si>
    <t xml:space="preserve"> λ (нм)</t>
  </si>
  <si>
    <t xml:space="preserve"> d (мм)</t>
  </si>
  <si>
    <t xml:space="preserve"> ∆d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</si>
</sst>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right"/>
    </xf>
    <xf numFmtId="0" fontId="0" fillId="0" borderId="0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13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0" fillId="0" borderId="12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22193</xdr:colOff>
      <xdr:row>0</xdr:row>
      <xdr:rowOff>0</xdr:rowOff>
    </xdr:from>
    <xdr:ext cx="5113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DA3EB9-7CE7-15C9-E6B9-5D2A2E90EC75}"/>
                </a:ext>
              </a:extLst>
            </xdr:cNvPr>
            <xdr:cNvSpPr txBox="1"/>
          </xdr:nvSpPr>
          <xdr:spPr>
            <a:xfrm>
              <a:off x="22193" y="0"/>
              <a:ext cx="511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мм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DA3EB9-7CE7-15C9-E6B9-5D2A2E90EC75}"/>
                </a:ext>
              </a:extLst>
            </xdr:cNvPr>
            <xdr:cNvSpPr txBox="1"/>
          </xdr:nvSpPr>
          <xdr:spPr>
            <a:xfrm>
              <a:off x="22193" y="0"/>
              <a:ext cx="511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</a:t>
              </a:r>
              <a:r>
                <a:rPr lang="ru-RU" sz="1100" b="0" i="0">
                  <a:latin typeface="Cambria Math" panose="02040503050406030204" pitchFamily="18" charset="0"/>
                </a:rPr>
                <a:t>_1</a:t>
              </a:r>
              <a:r>
                <a:rPr lang="en-US" sz="1100" b="0" i="0">
                  <a:latin typeface="Cambria Math" panose="02040503050406030204" pitchFamily="18" charset="0"/>
                </a:rPr>
                <a:t>  (</a:t>
              </a:r>
              <a:r>
                <a:rPr lang="ru-RU" sz="1100" b="0" i="0">
                  <a:latin typeface="Cambria Math" panose="02040503050406030204" pitchFamily="18" charset="0"/>
                </a:rPr>
                <a:t>мм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31718</xdr:colOff>
      <xdr:row>0</xdr:row>
      <xdr:rowOff>0</xdr:rowOff>
    </xdr:from>
    <xdr:ext cx="5146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711F6C-F8A1-46C3-B429-0F5E20ECD953}"/>
                </a:ext>
              </a:extLst>
            </xdr:cNvPr>
            <xdr:cNvSpPr txBox="1"/>
          </xdr:nvSpPr>
          <xdr:spPr>
            <a:xfrm>
              <a:off x="641318" y="0"/>
              <a:ext cx="5146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мм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711F6C-F8A1-46C3-B429-0F5E20ECD953}"/>
                </a:ext>
              </a:extLst>
            </xdr:cNvPr>
            <xdr:cNvSpPr txBox="1"/>
          </xdr:nvSpPr>
          <xdr:spPr>
            <a:xfrm>
              <a:off x="641318" y="0"/>
              <a:ext cx="5146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 (</a:t>
              </a:r>
              <a:r>
                <a:rPr lang="ru-RU" sz="1100" b="0" i="0">
                  <a:latin typeface="Cambria Math" panose="02040503050406030204" pitchFamily="18" charset="0"/>
                </a:rPr>
                <a:t>мм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0</xdr:row>
      <xdr:rowOff>9525</xdr:rowOff>
    </xdr:from>
    <xdr:ext cx="8481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915632F-9064-18C0-DEEC-EF3AD0945A40}"/>
                </a:ext>
              </a:extLst>
            </xdr:cNvPr>
            <xdr:cNvSpPr txBox="1"/>
          </xdr:nvSpPr>
          <xdr:spPr>
            <a:xfrm>
              <a:off x="1266825" y="9525"/>
              <a:ext cx="8481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∆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𝑑</m:t>
                  </m:r>
                </m:oMath>
              </a14:m>
              <a:r>
                <a:rPr lang="ru-RU" sz="1100"/>
                <a:t> = </a:t>
              </a:r>
              <a14:m>
                <m:oMath xmlns:m="http://schemas.openxmlformats.org/officeDocument/2006/math">
                  <m:d>
                    <m:dPr>
                      <m:begChr m:val="|"/>
                      <m:endChr m:val="|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ru-RU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ru-RU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e>
                  </m:d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915632F-9064-18C0-DEEC-EF3AD0945A40}"/>
                </a:ext>
              </a:extLst>
            </xdr:cNvPr>
            <xdr:cNvSpPr txBox="1"/>
          </xdr:nvSpPr>
          <xdr:spPr>
            <a:xfrm>
              <a:off x="1266825" y="9525"/>
              <a:ext cx="8481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∆𝑑</a:t>
              </a:r>
              <a:r>
                <a:rPr lang="ru-RU" sz="1100"/>
                <a:t> = </a:t>
              </a:r>
              <a:r>
                <a:rPr lang="en-US" sz="1100" b="0" i="0">
                  <a:latin typeface="Cambria Math" panose="02040503050406030204" pitchFamily="18" charset="0"/>
                </a:rPr>
                <a:t>|𝑍_1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𝑍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361950</xdr:colOff>
      <xdr:row>4</xdr:row>
      <xdr:rowOff>19050</xdr:rowOff>
    </xdr:from>
    <xdr:ext cx="30514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D2736D5-2B19-4184-9974-A106574CB57E}"/>
                </a:ext>
              </a:extLst>
            </xdr:cNvPr>
            <xdr:cNvSpPr txBox="1"/>
          </xdr:nvSpPr>
          <xdr:spPr>
            <a:xfrm>
              <a:off x="6096000" y="838200"/>
              <a:ext cx="305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D2736D5-2B19-4184-9974-A106574CB57E}"/>
                </a:ext>
              </a:extLst>
            </xdr:cNvPr>
            <xdr:cNvSpPr txBox="1"/>
          </xdr:nvSpPr>
          <xdr:spPr>
            <a:xfrm>
              <a:off x="6096000" y="838200"/>
              <a:ext cx="305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400050</xdr:colOff>
      <xdr:row>4</xdr:row>
      <xdr:rowOff>19050</xdr:rowOff>
    </xdr:from>
    <xdr:ext cx="3018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A8B5632-107B-4CB0-BAF8-262E59867115}"/>
                </a:ext>
              </a:extLst>
            </xdr:cNvPr>
            <xdr:cNvSpPr txBox="1"/>
          </xdr:nvSpPr>
          <xdr:spPr>
            <a:xfrm>
              <a:off x="5753100" y="838200"/>
              <a:ext cx="301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A8B5632-107B-4CB0-BAF8-262E59867115}"/>
                </a:ext>
              </a:extLst>
            </xdr:cNvPr>
            <xdr:cNvSpPr txBox="1"/>
          </xdr:nvSpPr>
          <xdr:spPr>
            <a:xfrm>
              <a:off x="5753100" y="838200"/>
              <a:ext cx="301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47625</xdr:colOff>
      <xdr:row>0</xdr:row>
      <xdr:rowOff>9525</xdr:rowOff>
    </xdr:from>
    <xdr:ext cx="44877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35987791-54D0-4593-A866-544D70B97CC8}"/>
                </a:ext>
              </a:extLst>
            </xdr:cNvPr>
            <xdr:cNvSpPr txBox="1"/>
          </xdr:nvSpPr>
          <xdr:spPr>
            <a:xfrm>
              <a:off x="1000125" y="828675"/>
              <a:ext cx="448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100" i="1">
                          <a:latin typeface="Cambria Math" panose="02040503050406030204" pitchFamily="18" charset="0"/>
                        </a:rPr>
                        <m:t>𝜌</m:t>
                      </m:r>
                    </m:e>
                    <m:sub>
                      <m:r>
                        <a:rPr lang="ru-RU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n-US" sz="1100"/>
                <a:t> (</a:t>
              </a:r>
              <a:r>
                <a:rPr lang="ru-RU" sz="1100"/>
                <a:t>мм</a:t>
              </a:r>
              <a:r>
                <a:rPr lang="en-US" sz="1100"/>
                <a:t>)</a:t>
              </a:r>
              <a:endParaRPr lang="ru-RU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35987791-54D0-4593-A866-544D70B97CC8}"/>
                </a:ext>
              </a:extLst>
            </xdr:cNvPr>
            <xdr:cNvSpPr txBox="1"/>
          </xdr:nvSpPr>
          <xdr:spPr>
            <a:xfrm>
              <a:off x="1000125" y="828675"/>
              <a:ext cx="448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/>
                <a:t> (</a:t>
              </a:r>
              <a:r>
                <a:rPr lang="ru-RU" sz="1100"/>
                <a:t>мм</a:t>
              </a:r>
              <a:r>
                <a:rPr lang="en-US" sz="1100"/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47625</xdr:colOff>
      <xdr:row>0</xdr:row>
      <xdr:rowOff>0</xdr:rowOff>
    </xdr:from>
    <xdr:ext cx="496226" cy="177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0F74D28-9ADB-40BD-93B1-A001CDEB4A72}"/>
                </a:ext>
              </a:extLst>
            </xdr:cNvPr>
            <xdr:cNvSpPr txBox="1"/>
          </xdr:nvSpPr>
          <xdr:spPr>
            <a:xfrm>
              <a:off x="2905125" y="819150"/>
              <a:ext cx="496226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sz="1100" i="1">
                        <a:latin typeface="Cambria Math" panose="02040503050406030204" pitchFamily="18" charset="0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0F74D28-9ADB-40BD-93B1-A001CDEB4A72}"/>
                </a:ext>
              </a:extLst>
            </xdr:cNvPr>
            <xdr:cNvSpPr txBox="1"/>
          </xdr:nvSpPr>
          <xdr:spPr>
            <a:xfrm>
              <a:off x="2905125" y="819150"/>
              <a:ext cx="496226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2^2−𝜌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57150</xdr:colOff>
      <xdr:row>0</xdr:row>
      <xdr:rowOff>9525</xdr:rowOff>
    </xdr:from>
    <xdr:ext cx="4455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97BB34AE-FAB3-432C-B0CB-40AECCF2BD80}"/>
                </a:ext>
              </a:extLst>
            </xdr:cNvPr>
            <xdr:cNvSpPr txBox="1"/>
          </xdr:nvSpPr>
          <xdr:spPr>
            <a:xfrm>
              <a:off x="1962150" y="828675"/>
              <a:ext cx="4455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100" i="1">
                          <a:latin typeface="Cambria Math" panose="02040503050406030204" pitchFamily="18" charset="0"/>
                        </a:rPr>
                        <m:t>𝜌</m:t>
                      </m:r>
                    </m:e>
                    <m:sub>
                      <m:r>
                        <a:rPr lang="ru-RU" sz="110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 (</a:t>
              </a:r>
              <a:r>
                <a:rPr lang="ru-RU" sz="1100"/>
                <a:t>мм</a:t>
              </a:r>
              <a:r>
                <a:rPr lang="en-US" sz="1100"/>
                <a:t>)</a:t>
              </a:r>
              <a:endParaRPr lang="ru-RU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97BB34AE-FAB3-432C-B0CB-40AECCF2BD80}"/>
                </a:ext>
              </a:extLst>
            </xdr:cNvPr>
            <xdr:cNvSpPr txBox="1"/>
          </xdr:nvSpPr>
          <xdr:spPr>
            <a:xfrm>
              <a:off x="1962150" y="828675"/>
              <a:ext cx="4455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en-US" sz="1100"/>
                <a:t> (</a:t>
              </a:r>
              <a:r>
                <a:rPr lang="ru-RU" sz="1100"/>
                <a:t>мм</a:t>
              </a:r>
              <a:r>
                <a:rPr lang="en-US" sz="1100"/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1</xdr:row>
      <xdr:rowOff>0</xdr:rowOff>
    </xdr:from>
    <xdr:ext cx="2319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F6263431-AB28-41F9-9731-6FF62791A404}"/>
                </a:ext>
              </a:extLst>
            </xdr:cNvPr>
            <xdr:cNvSpPr txBox="1"/>
          </xdr:nvSpPr>
          <xdr:spPr>
            <a:xfrm>
              <a:off x="9886950" y="209550"/>
              <a:ext cx="231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F6263431-AB28-41F9-9731-6FF62791A404}"/>
                </a:ext>
              </a:extLst>
            </xdr:cNvPr>
            <xdr:cNvSpPr txBox="1"/>
          </xdr:nvSpPr>
          <xdr:spPr>
            <a:xfrm>
              <a:off x="9886950" y="209550"/>
              <a:ext cx="231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38100</xdr:colOff>
      <xdr:row>1</xdr:row>
      <xdr:rowOff>0</xdr:rowOff>
    </xdr:from>
    <xdr:ext cx="2287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65C4ED4-92AA-43D4-A294-C3128457A035}"/>
                </a:ext>
              </a:extLst>
            </xdr:cNvPr>
            <xdr:cNvSpPr txBox="1"/>
          </xdr:nvSpPr>
          <xdr:spPr>
            <a:xfrm>
              <a:off x="10658475" y="209550"/>
              <a:ext cx="228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65C4ED4-92AA-43D4-A294-C3128457A035}"/>
                </a:ext>
              </a:extLst>
            </xdr:cNvPr>
            <xdr:cNvSpPr txBox="1"/>
          </xdr:nvSpPr>
          <xdr:spPr>
            <a:xfrm>
              <a:off x="10658475" y="209550"/>
              <a:ext cx="228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1</xdr:row>
      <xdr:rowOff>0</xdr:rowOff>
    </xdr:from>
    <xdr:ext cx="596958" cy="177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AEFCD6F-B1EB-4CE5-A86A-43986DA050DC}"/>
                </a:ext>
              </a:extLst>
            </xdr:cNvPr>
            <xdr:cNvSpPr txBox="1"/>
          </xdr:nvSpPr>
          <xdr:spPr>
            <a:xfrm>
              <a:off x="11163300" y="209550"/>
              <a:ext cx="59695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sz="1100" i="1">
                        <a:latin typeface="Cambria Math" panose="02040503050406030204" pitchFamily="18" charset="0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AEFCD6F-B1EB-4CE5-A86A-43986DA050DC}"/>
                </a:ext>
              </a:extLst>
            </xdr:cNvPr>
            <xdr:cNvSpPr txBox="1"/>
          </xdr:nvSpPr>
          <xdr:spPr>
            <a:xfrm>
              <a:off x="11163300" y="209550"/>
              <a:ext cx="59695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1^</a:t>
              </a:r>
              <a:r>
                <a:rPr lang="ru-RU" sz="1100" i="0">
                  <a:latin typeface="Cambria Math" panose="02040503050406030204" pitchFamily="18" charset="0"/>
                </a:rPr>
                <a:t>2−𝜌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1^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47625</xdr:colOff>
      <xdr:row>1</xdr:row>
      <xdr:rowOff>0</xdr:rowOff>
    </xdr:from>
    <xdr:ext cx="2319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4D66E21-8873-46B5-B3C5-56E74FEDFEE2}"/>
                </a:ext>
              </a:extLst>
            </xdr:cNvPr>
            <xdr:cNvSpPr txBox="1"/>
          </xdr:nvSpPr>
          <xdr:spPr>
            <a:xfrm>
              <a:off x="12058650" y="209550"/>
              <a:ext cx="231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4D66E21-8873-46B5-B3C5-56E74FEDFEE2}"/>
                </a:ext>
              </a:extLst>
            </xdr:cNvPr>
            <xdr:cNvSpPr txBox="1"/>
          </xdr:nvSpPr>
          <xdr:spPr>
            <a:xfrm>
              <a:off x="12058650" y="209550"/>
              <a:ext cx="231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21</xdr:col>
      <xdr:colOff>38100</xdr:colOff>
      <xdr:row>1</xdr:row>
      <xdr:rowOff>0</xdr:rowOff>
    </xdr:from>
    <xdr:ext cx="2287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D1691E5-B230-4DDA-935A-C8AC7CD16976}"/>
                </a:ext>
              </a:extLst>
            </xdr:cNvPr>
            <xdr:cNvSpPr txBox="1"/>
          </xdr:nvSpPr>
          <xdr:spPr>
            <a:xfrm>
              <a:off x="12830175" y="209550"/>
              <a:ext cx="228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D1691E5-B230-4DDA-935A-C8AC7CD16976}"/>
                </a:ext>
              </a:extLst>
            </xdr:cNvPr>
            <xdr:cNvSpPr txBox="1"/>
          </xdr:nvSpPr>
          <xdr:spPr>
            <a:xfrm>
              <a:off x="12830175" y="209550"/>
              <a:ext cx="228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22</xdr:col>
      <xdr:colOff>0</xdr:colOff>
      <xdr:row>1</xdr:row>
      <xdr:rowOff>0</xdr:rowOff>
    </xdr:from>
    <xdr:ext cx="596958" cy="177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B81DF4F2-BEA9-4044-9D69-6025C0DE0178}"/>
                </a:ext>
              </a:extLst>
            </xdr:cNvPr>
            <xdr:cNvSpPr txBox="1"/>
          </xdr:nvSpPr>
          <xdr:spPr>
            <a:xfrm>
              <a:off x="13573125" y="209550"/>
              <a:ext cx="59695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sz="1100" i="1">
                        <a:latin typeface="Cambria Math" panose="02040503050406030204" pitchFamily="18" charset="0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B81DF4F2-BEA9-4044-9D69-6025C0DE0178}"/>
                </a:ext>
              </a:extLst>
            </xdr:cNvPr>
            <xdr:cNvSpPr txBox="1"/>
          </xdr:nvSpPr>
          <xdr:spPr>
            <a:xfrm>
              <a:off x="13573125" y="209550"/>
              <a:ext cx="59695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22^</a:t>
              </a:r>
              <a:r>
                <a:rPr lang="ru-RU" sz="1100" i="0">
                  <a:latin typeface="Cambria Math" panose="02040503050406030204" pitchFamily="18" charset="0"/>
                </a:rPr>
                <a:t>2−𝜌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2^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4</xdr:row>
      <xdr:rowOff>19050</xdr:rowOff>
    </xdr:from>
    <xdr:ext cx="10547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B3182E68-56EA-99BF-4053-9702B553EDA1}"/>
                </a:ext>
              </a:extLst>
            </xdr:cNvPr>
            <xdr:cNvSpPr txBox="1"/>
          </xdr:nvSpPr>
          <xdr:spPr>
            <a:xfrm>
              <a:off x="9848850" y="828675"/>
              <a:ext cx="1054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 i="1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01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B3182E68-56EA-99BF-4053-9702B553EDA1}"/>
                </a:ext>
              </a:extLst>
            </xdr:cNvPr>
            <xdr:cNvSpPr txBox="1"/>
          </xdr:nvSpPr>
          <xdr:spPr>
            <a:xfrm>
              <a:off x="9848850" y="828675"/>
              <a:ext cx="1054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01=𝜉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ru-RU" sz="1100" i="0">
                  <a:latin typeface="Cambria Math" panose="02040503050406030204" pitchFamily="18" charset="0"/>
                </a:rPr>
                <a:t>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9525</xdr:colOff>
      <xdr:row>4</xdr:row>
      <xdr:rowOff>28575</xdr:rowOff>
    </xdr:from>
    <xdr:ext cx="10978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4D68608E-7D0F-412A-8446-FAF3DA37C341}"/>
                </a:ext>
              </a:extLst>
            </xdr:cNvPr>
            <xdr:cNvSpPr txBox="1"/>
          </xdr:nvSpPr>
          <xdr:spPr>
            <a:xfrm>
              <a:off x="12020550" y="838200"/>
              <a:ext cx="1097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 i="1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4D68608E-7D0F-412A-8446-FAF3DA37C341}"/>
                </a:ext>
              </a:extLst>
            </xdr:cNvPr>
            <xdr:cNvSpPr txBox="1"/>
          </xdr:nvSpPr>
          <xdr:spPr>
            <a:xfrm>
              <a:off x="12020550" y="838200"/>
              <a:ext cx="1097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−𝜉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123825</xdr:colOff>
      <xdr:row>0</xdr:row>
      <xdr:rowOff>28575</xdr:rowOff>
    </xdr:from>
    <xdr:ext cx="19488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FB63670-7102-672F-1543-A553E6534B9C}"/>
                </a:ext>
              </a:extLst>
            </xdr:cNvPr>
            <xdr:cNvSpPr txBox="1"/>
          </xdr:nvSpPr>
          <xdr:spPr>
            <a:xfrm>
              <a:off x="9963150" y="28575"/>
              <a:ext cx="1948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sz="1100" i="1">
                      <a:latin typeface="Cambria Math" panose="02040503050406030204" pitchFamily="18" charset="0"/>
                    </a:rPr>
                    <m:t>Первое положение зеркала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FB63670-7102-672F-1543-A553E6534B9C}"/>
                </a:ext>
              </a:extLst>
            </xdr:cNvPr>
            <xdr:cNvSpPr txBox="1"/>
          </xdr:nvSpPr>
          <xdr:spPr>
            <a:xfrm>
              <a:off x="9963150" y="28575"/>
              <a:ext cx="1948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Первое положение зеркала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0</xdr:row>
      <xdr:rowOff>19050</xdr:rowOff>
    </xdr:from>
    <xdr:ext cx="191353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4CB00317-9318-4C3C-9E43-3575BACAC7A8}"/>
                </a:ext>
              </a:extLst>
            </xdr:cNvPr>
            <xdr:cNvSpPr txBox="1"/>
          </xdr:nvSpPr>
          <xdr:spPr>
            <a:xfrm>
              <a:off x="12115800" y="19050"/>
              <a:ext cx="1913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/>
                <a:t>Второе</a:t>
              </a:r>
              <a14:m>
                <m:oMath xmlns:m="http://schemas.openxmlformats.org/officeDocument/2006/math">
                  <m:r>
                    <a:rPr lang="ru-RU" sz="1100" i="1">
                      <a:latin typeface="Cambria Math" panose="02040503050406030204" pitchFamily="18" charset="0"/>
                    </a:rPr>
                    <m:t> положение зеркала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4CB00317-9318-4C3C-9E43-3575BACAC7A8}"/>
                </a:ext>
              </a:extLst>
            </xdr:cNvPr>
            <xdr:cNvSpPr txBox="1"/>
          </xdr:nvSpPr>
          <xdr:spPr>
            <a:xfrm>
              <a:off x="12115800" y="19050"/>
              <a:ext cx="1913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/>
                <a:t>Второе</a:t>
              </a:r>
              <a:r>
                <a:rPr lang="ru-RU" sz="1100" i="0">
                  <a:latin typeface="Cambria Math" panose="02040503050406030204" pitchFamily="18" charset="0"/>
                </a:rPr>
                <a:t> положение зеркала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workbookViewId="0">
      <selection activeCell="D13" sqref="D13"/>
    </sheetView>
  </sheetViews>
  <sheetFormatPr defaultRowHeight="15" x14ac:dyDescent="0.25"/>
  <cols>
    <col min="1" max="2" width="8.7109375" customWidth="1"/>
    <col min="3" max="3" width="14.7109375" customWidth="1"/>
    <col min="4" max="5" width="6.7109375" customWidth="1"/>
    <col min="6" max="6" width="5.5703125" customWidth="1"/>
    <col min="8" max="8" width="10.7109375" customWidth="1"/>
    <col min="9" max="10" width="5.7109375" customWidth="1"/>
    <col min="11" max="11" width="10.7109375" customWidth="1"/>
    <col min="12" max="13" width="5.7109375" customWidth="1"/>
    <col min="14" max="14" width="12" bestFit="1" customWidth="1"/>
    <col min="18" max="19" width="11.7109375" customWidth="1"/>
    <col min="21" max="22" width="11.7109375" customWidth="1"/>
    <col min="24" max="24" width="11.7109375" bestFit="1" customWidth="1"/>
  </cols>
  <sheetData>
    <row r="1" spans="1:24" ht="16.5" thickTop="1" thickBot="1" x14ac:dyDescent="0.3">
      <c r="A1" s="3"/>
      <c r="B1" s="4"/>
      <c r="C1" s="4"/>
      <c r="D1" s="4" t="s">
        <v>7</v>
      </c>
      <c r="E1" s="41" t="s">
        <v>8</v>
      </c>
      <c r="F1" s="42"/>
      <c r="H1" s="3" t="s">
        <v>7</v>
      </c>
      <c r="I1" s="13"/>
      <c r="J1" s="13"/>
      <c r="K1" s="4"/>
      <c r="L1" s="13"/>
      <c r="M1" s="13"/>
      <c r="N1" s="19" t="s">
        <v>9</v>
      </c>
      <c r="R1" s="31"/>
      <c r="S1" s="31"/>
      <c r="T1" s="31"/>
      <c r="U1" s="31"/>
      <c r="V1" s="31"/>
      <c r="W1" s="31"/>
    </row>
    <row r="2" spans="1:24" ht="16.5" thickTop="1" thickBot="1" x14ac:dyDescent="0.3">
      <c r="A2" s="1">
        <v>4.8499999999999996</v>
      </c>
      <c r="B2" s="2">
        <f>A2+0.67</f>
        <v>5.52</v>
      </c>
      <c r="C2" s="2">
        <f>ABS(A2-B2)</f>
        <v>0.66999999999999993</v>
      </c>
      <c r="D2" s="2">
        <v>200</v>
      </c>
      <c r="E2" s="39">
        <f>((2*(C2))/D2)*10^(6)</f>
        <v>6699.9999999999991</v>
      </c>
      <c r="F2" s="40" t="s">
        <v>6</v>
      </c>
      <c r="H2" s="28">
        <v>1</v>
      </c>
      <c r="I2" s="14">
        <v>9</v>
      </c>
      <c r="J2" s="14"/>
      <c r="K2" s="5">
        <v>5</v>
      </c>
      <c r="L2" s="14">
        <f>I2*I2-K2*K2</f>
        <v>56</v>
      </c>
      <c r="M2" s="14"/>
      <c r="N2" s="23">
        <f xml:space="preserve"> $E$3*10^(-6) * ($I$9*10)^2 * H2 * (1/L2)</f>
        <v>5.862499999999998</v>
      </c>
      <c r="Q2" s="32" t="s">
        <v>7</v>
      </c>
      <c r="R2" s="22"/>
      <c r="S2" s="22"/>
      <c r="T2" s="33"/>
      <c r="U2" s="32"/>
      <c r="V2" s="22"/>
      <c r="W2" s="22"/>
      <c r="X2" s="33" t="s">
        <v>10</v>
      </c>
    </row>
    <row r="3" spans="1:24" ht="15.75" thickTop="1" x14ac:dyDescent="0.25">
      <c r="E3">
        <f>E2/10</f>
        <v>669.99999999999989</v>
      </c>
      <c r="H3" s="29">
        <v>2</v>
      </c>
      <c r="I3" s="20">
        <v>14</v>
      </c>
      <c r="J3" s="20"/>
      <c r="K3" s="6">
        <v>10</v>
      </c>
      <c r="L3" s="15">
        <f t="shared" ref="L3:L4" si="0">I3*I3-K3*K3</f>
        <v>96</v>
      </c>
      <c r="M3" s="15"/>
      <c r="N3" s="24">
        <f xml:space="preserve"> $E$3*10^(-6) * ($I$9*10)^2 * H3 * (1/L3)</f>
        <v>6.8395833333333309</v>
      </c>
      <c r="Q3" s="35">
        <v>1</v>
      </c>
      <c r="R3" s="36">
        <v>8</v>
      </c>
      <c r="S3" s="36">
        <v>4</v>
      </c>
      <c r="T3" s="34">
        <f>R3*R3-S3*S3</f>
        <v>48</v>
      </c>
      <c r="U3" s="35">
        <v>9</v>
      </c>
      <c r="V3" s="36">
        <v>5</v>
      </c>
      <c r="W3" s="36">
        <f>U3*U3-V3*V3</f>
        <v>56</v>
      </c>
      <c r="X3" s="34">
        <f xml:space="preserve"> $E$3*10^(-6) * ($I$9*10)^2 * Q3 * (1/T3 - 1/W3)</f>
        <v>0.97708333333333297</v>
      </c>
    </row>
    <row r="4" spans="1:24" ht="15.75" thickBot="1" x14ac:dyDescent="0.3">
      <c r="H4" s="30">
        <v>3</v>
      </c>
      <c r="I4" s="20">
        <v>19</v>
      </c>
      <c r="J4" s="20"/>
      <c r="K4" s="21">
        <v>15</v>
      </c>
      <c r="L4" s="20">
        <f t="shared" si="0"/>
        <v>136</v>
      </c>
      <c r="M4" s="20"/>
      <c r="N4" s="24">
        <f xml:space="preserve"> $E$3*10^(-6) * ($I$9*10)^2 * H4 * (1/L4)</f>
        <v>7.2419117647058799</v>
      </c>
      <c r="Q4" s="37">
        <v>2</v>
      </c>
      <c r="R4" s="21">
        <v>13</v>
      </c>
      <c r="S4" s="21">
        <v>4</v>
      </c>
      <c r="T4" s="38">
        <f>R4*R4-S4*S4</f>
        <v>153</v>
      </c>
      <c r="U4" s="30">
        <v>14</v>
      </c>
      <c r="V4" s="7">
        <v>5</v>
      </c>
      <c r="W4" s="7">
        <f>U4*U4-V4*V4</f>
        <v>171</v>
      </c>
      <c r="X4" s="24">
        <f xml:space="preserve"> $E$3*10^(-6) * ($I$9*10)^2 * Q4 * (1/T4 - 1/W4)</f>
        <v>0.4517371861025114</v>
      </c>
    </row>
    <row r="5" spans="1:24" ht="15.75" thickBot="1" x14ac:dyDescent="0.3">
      <c r="A5" s="16"/>
      <c r="B5" s="16"/>
      <c r="C5" s="16"/>
      <c r="D5" s="16"/>
      <c r="E5" s="16"/>
      <c r="H5" s="11"/>
      <c r="I5" s="26">
        <v>4.87</v>
      </c>
      <c r="J5" s="9" t="s">
        <v>0</v>
      </c>
      <c r="K5" s="10"/>
      <c r="L5" s="27">
        <v>4.8499999999999996</v>
      </c>
      <c r="M5" s="9" t="s">
        <v>0</v>
      </c>
      <c r="N5" s="25">
        <f>I5-L5</f>
        <v>2.0000000000000462E-2</v>
      </c>
      <c r="R5" s="8"/>
      <c r="S5" s="26">
        <f>4.87-4.85</f>
        <v>2.0000000000000462E-2</v>
      </c>
      <c r="T5" s="9" t="s">
        <v>0</v>
      </c>
      <c r="U5" s="10"/>
      <c r="V5" s="26">
        <f>4.89-4.85</f>
        <v>4.0000000000000036E-2</v>
      </c>
      <c r="W5" s="9" t="s">
        <v>0</v>
      </c>
      <c r="X5" s="25">
        <f>V5-S5</f>
        <v>1.9999999999999574E-2</v>
      </c>
    </row>
    <row r="6" spans="1:24" ht="15.75" thickTop="1" x14ac:dyDescent="0.25">
      <c r="A6" s="12"/>
      <c r="B6" s="12"/>
      <c r="C6" s="12"/>
      <c r="D6" s="12"/>
      <c r="E6" s="12"/>
    </row>
    <row r="7" spans="1:24" x14ac:dyDescent="0.25">
      <c r="A7" s="12"/>
      <c r="B7" s="12"/>
      <c r="C7" s="12"/>
      <c r="D7" s="12"/>
      <c r="E7" s="12"/>
      <c r="I7" t="s">
        <v>2</v>
      </c>
      <c r="J7" t="s">
        <v>3</v>
      </c>
      <c r="K7" t="s">
        <v>4</v>
      </c>
      <c r="L7" t="s">
        <v>5</v>
      </c>
    </row>
    <row r="8" spans="1:24" x14ac:dyDescent="0.25">
      <c r="A8" s="12"/>
      <c r="B8" s="12"/>
      <c r="C8" s="12"/>
      <c r="D8" s="12"/>
      <c r="E8" s="12"/>
      <c r="I8">
        <v>25</v>
      </c>
      <c r="J8">
        <v>4</v>
      </c>
      <c r="K8">
        <v>43</v>
      </c>
      <c r="L8">
        <v>2</v>
      </c>
    </row>
    <row r="9" spans="1:24" x14ac:dyDescent="0.25">
      <c r="A9" s="17"/>
      <c r="B9" s="18"/>
      <c r="C9" s="12"/>
      <c r="D9" s="18"/>
      <c r="E9" s="12"/>
      <c r="H9" t="s">
        <v>1</v>
      </c>
      <c r="I9">
        <f>I8+J8+K8-L8</f>
        <v>70</v>
      </c>
    </row>
  </sheetData>
  <mergeCells count="11">
    <mergeCell ref="E1:F1"/>
    <mergeCell ref="L1:M1"/>
    <mergeCell ref="L2:M2"/>
    <mergeCell ref="L3:M3"/>
    <mergeCell ref="L4:M4"/>
    <mergeCell ref="R1:T1"/>
    <mergeCell ref="U1:W1"/>
    <mergeCell ref="I1:J1"/>
    <mergeCell ref="I2:J2"/>
    <mergeCell ref="I3:J3"/>
    <mergeCell ref="I4:J4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Timofei Tsypyshev</cp:lastModifiedBy>
  <cp:lastPrinted>2023-12-24T15:08:22Z</cp:lastPrinted>
  <dcterms:created xsi:type="dcterms:W3CDTF">2015-06-05T18:19:34Z</dcterms:created>
  <dcterms:modified xsi:type="dcterms:W3CDTF">2023-12-24T16:00:37Z</dcterms:modified>
</cp:coreProperties>
</file>