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tt\ExcelExport\Wijmo5\ExcelIO\Import\"/>
    </mc:Choice>
  </mc:AlternateContent>
  <bookViews>
    <workbookView xWindow="480" yWindow="60" windowWidth="18195" windowHeight="8505"/>
  </bookViews>
  <sheets>
    <sheet name="Robert King" sheetId="1" r:id="rId1"/>
    <sheet name="John Taylor" sheetId="2" r:id="rId2"/>
    <sheet name="Gregory Allen" sheetId="3" r:id="rId3"/>
  </sheets>
  <calcPr calcId="152511"/>
</workbook>
</file>

<file path=xl/calcChain.xml><?xml version="1.0" encoding="utf-8"?>
<calcChain xmlns="http://schemas.openxmlformats.org/spreadsheetml/2006/main">
  <c r="I20" i="3" l="1"/>
  <c r="H20" i="3"/>
  <c r="G20" i="3"/>
  <c r="F20" i="3"/>
  <c r="E20" i="3"/>
  <c r="D20" i="3"/>
  <c r="K19" i="3"/>
  <c r="K18" i="3"/>
  <c r="K17" i="3"/>
  <c r="K16" i="3"/>
  <c r="K15" i="3"/>
  <c r="K14" i="3"/>
  <c r="K13" i="3"/>
  <c r="K12" i="3"/>
  <c r="K11" i="3"/>
  <c r="K20" i="3" s="1"/>
  <c r="K23" i="3" s="1"/>
  <c r="K21" i="3" s="1"/>
  <c r="K4" i="3"/>
  <c r="K3" i="3"/>
  <c r="I19" i="2"/>
  <c r="H19" i="2"/>
  <c r="G19" i="2"/>
  <c r="F19" i="2"/>
  <c r="E19" i="2"/>
  <c r="D19" i="2"/>
  <c r="K18" i="2"/>
  <c r="K17" i="2"/>
  <c r="K16" i="2"/>
  <c r="K15" i="2"/>
  <c r="K14" i="2"/>
  <c r="K13" i="2"/>
  <c r="K12" i="2"/>
  <c r="K11" i="2"/>
  <c r="K19" i="2" s="1"/>
  <c r="K22" i="2" s="1"/>
  <c r="K20" i="2" s="1"/>
  <c r="K4" i="2"/>
  <c r="K3" i="2"/>
  <c r="I20" i="1"/>
  <c r="H20" i="1"/>
  <c r="G20" i="1"/>
  <c r="F20" i="1"/>
  <c r="E20" i="1"/>
  <c r="D20" i="1"/>
  <c r="K19" i="1"/>
  <c r="K18" i="1"/>
  <c r="K17" i="1"/>
  <c r="K16" i="1"/>
  <c r="K15" i="1"/>
  <c r="K14" i="1"/>
  <c r="K13" i="1"/>
  <c r="K12" i="1"/>
  <c r="K11" i="1"/>
  <c r="K20" i="1" s="1"/>
  <c r="K23" i="1" s="1"/>
  <c r="K21" i="1" s="1"/>
  <c r="K4" i="1"/>
  <c r="K3" i="1"/>
</calcChain>
</file>

<file path=xl/sharedStrings.xml><?xml version="1.0" encoding="utf-8"?>
<sst xmlns="http://schemas.openxmlformats.org/spreadsheetml/2006/main" count="137" uniqueCount="42">
  <si>
    <t>For Office Use Only</t>
  </si>
  <si>
    <t>Expense Report</t>
  </si>
  <si>
    <t>PURPOSE:</t>
  </si>
  <si>
    <t>On business</t>
  </si>
  <si>
    <t>Attachment:</t>
  </si>
  <si>
    <t>PAY PERIOD:</t>
  </si>
  <si>
    <t>From</t>
  </si>
  <si>
    <t>To</t>
  </si>
  <si>
    <t>EMPLOYEE IMFORMATION:</t>
  </si>
  <si>
    <t>Name</t>
  </si>
  <si>
    <t>Gregory Allen</t>
  </si>
  <si>
    <t>Position</t>
  </si>
  <si>
    <t>Sales Representative</t>
  </si>
  <si>
    <t>SSN</t>
  </si>
  <si>
    <t>A23927</t>
  </si>
  <si>
    <t>Department</t>
  </si>
  <si>
    <t>Sales</t>
  </si>
  <si>
    <t>Manager</t>
  </si>
  <si>
    <t>Andrew Fuller</t>
  </si>
  <si>
    <t>Employee ID</t>
  </si>
  <si>
    <t>E294989</t>
  </si>
  <si>
    <t>Date</t>
  </si>
  <si>
    <t>Decsription</t>
  </si>
  <si>
    <t>Hotel</t>
  </si>
  <si>
    <t>Transport</t>
  </si>
  <si>
    <t>Fuel</t>
  </si>
  <si>
    <t>Meal</t>
  </si>
  <si>
    <t>Misc</t>
  </si>
  <si>
    <t>Parking (per hour)</t>
  </si>
  <si>
    <t>Parking (hours)</t>
  </si>
  <si>
    <t>Total</t>
  </si>
  <si>
    <t>Customer visit</t>
  </si>
  <si>
    <t>Subtotal</t>
  </si>
  <si>
    <t>Cash Advance</t>
  </si>
  <si>
    <t>APPROVED:</t>
  </si>
  <si>
    <t>NOTES:</t>
  </si>
  <si>
    <t>John Taylor</t>
  </si>
  <si>
    <t>A83745</t>
  </si>
  <si>
    <t>E3667093</t>
  </si>
  <si>
    <t>Robert King</t>
  </si>
  <si>
    <t>A37830</t>
  </si>
  <si>
    <t>E892659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</si>
</sst>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#,##0.00\ &quot;₽&quot;;\-#,##0.00\ &quot;₽&quot;"/>
    <numFmt numFmtId="164" formatCode="00"/>
    <numFmt numFmtId="165" formatCode="mm\-dd\-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808097"/>
      <name val="Calibri"/>
      <family val="2"/>
    </font>
    <font>
      <b/>
      <sz val="24"/>
      <color rgb="FF808097"/>
      <name val="Calibri"/>
      <family val="2"/>
    </font>
    <font>
      <i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AD9CD"/>
        <bgColor indexed="64"/>
      </patternFill>
    </fill>
    <fill>
      <patternFill patternType="solid">
        <fgColor rgb="FFF4B19B"/>
        <bgColor indexed="64"/>
      </patternFill>
    </fill>
    <fill>
      <patternFill patternType="solid">
        <fgColor rgb="FFE1E1E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14" fontId="0" fillId="0" borderId="0" xfId="0" applyNumberFormat="1"/>
    <xf numFmtId="0" fontId="1" fillId="3" borderId="0" xfId="0" applyFont="1" applyFill="1" applyAlignment="1"/>
    <xf numFmtId="0" fontId="1" fillId="2" borderId="0" xfId="0" applyFont="1" applyFill="1"/>
    <xf numFmtId="0" fontId="1" fillId="3" borderId="0" xfId="0" applyFont="1" applyFill="1"/>
    <xf numFmtId="165" fontId="0" fillId="4" borderId="0" xfId="0" applyNumberFormat="1" applyFill="1"/>
    <xf numFmtId="0" fontId="0" fillId="4" borderId="0" xfId="0" applyFill="1"/>
    <xf numFmtId="7" fontId="0" fillId="4" borderId="0" xfId="0" applyNumberFormat="1" applyFill="1"/>
    <xf numFmtId="164" fontId="0" fillId="4" borderId="0" xfId="0" applyNumberFormat="1" applyFill="1"/>
    <xf numFmtId="0" fontId="1" fillId="3" borderId="0" xfId="0" applyFont="1" applyFill="1" applyAlignment="1">
      <alignment horizontal="center"/>
    </xf>
    <xf numFmtId="7" fontId="1" fillId="3" borderId="0" xfId="0" applyNumberFormat="1" applyFont="1" applyFill="1" applyAlignment="1">
      <alignment horizontal="right"/>
    </xf>
    <xf numFmtId="0" fontId="1" fillId="0" borderId="0" xfId="0" applyFont="1" applyAlignment="1">
      <alignment horizontal="right"/>
    </xf>
    <xf numFmtId="7" fontId="0" fillId="0" borderId="0" xfId="0" applyNumberFormat="1"/>
    <xf numFmtId="0" fontId="0" fillId="2" borderId="0" xfId="0" applyFill="1"/>
    <xf numFmtId="0" fontId="4" fillId="5" borderId="0" xfId="0" applyFont="1" applyFill="1"/>
    <xf numFmtId="0" fontId="0" fillId="0" borderId="0" xfId="0"/>
    <xf numFmtId="0" fontId="3" fillId="0" borderId="0" xfId="0" applyFont="1"/>
    <xf numFmtId="0" fontId="2" fillId="0" borderId="0" xfId="0" applyFont="1"/>
    <xf numFmtId="7" fontId="1" fillId="3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"/>
  <sheetViews>
    <sheetView tabSelected="1" workbookViewId="0">
      <selection activeCell="G14" sqref="G14"/>
    </sheetView>
  </sheetViews>
  <sheetFormatPr defaultRowHeight="15" x14ac:dyDescent="0.25"/>
  <cols>
    <col min="1" max="1" width="1.7109375" style="17" bestFit="1" customWidth="1"/>
    <col min="2" max="2" width="13.5703125" bestFit="1" customWidth="1"/>
    <col min="3" max="3" width="27.85546875" bestFit="1" customWidth="1"/>
    <col min="4" max="5" width="11.42578125" bestFit="1" customWidth="1"/>
    <col min="7" max="8" width="11.42578125" bestFit="1" customWidth="1"/>
    <col min="9" max="10" width="17.85546875" bestFit="1" customWidth="1"/>
    <col min="11" max="11" width="11.42578125" bestFit="1" customWidth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18" t="s">
        <v>0</v>
      </c>
      <c r="J1" s="19"/>
      <c r="K1" s="19"/>
    </row>
    <row r="2" spans="1:11" ht="33.75" customHeight="1" x14ac:dyDescent="0.5">
      <c r="A2" s="1"/>
      <c r="B2" s="20" t="s">
        <v>1</v>
      </c>
      <c r="C2" s="19"/>
      <c r="D2" s="19"/>
    </row>
    <row r="3" spans="1:11" x14ac:dyDescent="0.25">
      <c r="A3" s="1"/>
      <c r="B3" s="3" t="s">
        <v>2</v>
      </c>
      <c r="C3" s="2" t="s">
        <v>3</v>
      </c>
      <c r="D3" s="2"/>
      <c r="E3" s="2"/>
      <c r="F3" s="3" t="s">
        <v>4</v>
      </c>
      <c r="G3" s="2" t="b">
        <v>1</v>
      </c>
      <c r="H3" s="2"/>
      <c r="I3" s="3" t="s">
        <v>5</v>
      </c>
      <c r="J3" s="4" t="s">
        <v>6</v>
      </c>
      <c r="K3" s="5">
        <f>MIN($B$11:$B$19)</f>
        <v>42228.946461851854</v>
      </c>
    </row>
    <row r="4" spans="1:11" x14ac:dyDescent="0.25">
      <c r="A4" s="1"/>
      <c r="B4" s="2"/>
      <c r="C4" s="2"/>
      <c r="D4" s="2"/>
      <c r="E4" s="2"/>
      <c r="F4" s="2"/>
      <c r="G4" s="2"/>
      <c r="H4" s="2"/>
      <c r="I4" s="2"/>
      <c r="J4" s="4" t="s">
        <v>7</v>
      </c>
      <c r="K4" s="5">
        <f>MAX($B$11:$B$19)</f>
        <v>42247.946461851854</v>
      </c>
    </row>
    <row r="6" spans="1:11" x14ac:dyDescent="0.25">
      <c r="A6" s="1"/>
      <c r="B6" s="21" t="s">
        <v>8</v>
      </c>
      <c r="C6" s="19"/>
    </row>
    <row r="7" spans="1:11" x14ac:dyDescent="0.25">
      <c r="A7" s="1"/>
      <c r="B7" s="4" t="s">
        <v>9</v>
      </c>
      <c r="C7" s="2" t="s">
        <v>39</v>
      </c>
      <c r="D7" s="2"/>
      <c r="E7" s="2"/>
      <c r="F7" s="4" t="s">
        <v>11</v>
      </c>
      <c r="G7" s="2" t="s">
        <v>12</v>
      </c>
      <c r="H7" s="2"/>
      <c r="I7" s="2"/>
      <c r="J7" s="4" t="s">
        <v>13</v>
      </c>
      <c r="K7" s="2" t="s">
        <v>40</v>
      </c>
    </row>
    <row r="8" spans="1:11" x14ac:dyDescent="0.25">
      <c r="A8" s="1"/>
      <c r="B8" s="4" t="s">
        <v>15</v>
      </c>
      <c r="C8" s="2" t="s">
        <v>16</v>
      </c>
      <c r="D8" s="2"/>
      <c r="E8" s="2"/>
      <c r="F8" s="4" t="s">
        <v>17</v>
      </c>
      <c r="G8" s="2" t="s">
        <v>18</v>
      </c>
      <c r="H8" s="2"/>
      <c r="I8" s="2"/>
      <c r="J8" s="4" t="s">
        <v>19</v>
      </c>
      <c r="K8" s="2" t="s">
        <v>41</v>
      </c>
    </row>
    <row r="10" spans="1:11" s="13" customFormat="1" x14ac:dyDescent="0.25">
      <c r="A10" s="7"/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 t="s">
        <v>26</v>
      </c>
      <c r="H10" s="8" t="s">
        <v>27</v>
      </c>
      <c r="I10" s="8" t="s">
        <v>28</v>
      </c>
      <c r="J10" s="8" t="s">
        <v>29</v>
      </c>
      <c r="K10" s="8" t="s">
        <v>30</v>
      </c>
    </row>
    <row r="11" spans="1:11" x14ac:dyDescent="0.25">
      <c r="A11" s="1"/>
      <c r="B11" s="9">
        <v>42228.946461851854</v>
      </c>
      <c r="C11" s="10" t="s">
        <v>31</v>
      </c>
      <c r="D11" s="11">
        <v>224.38461587016974</v>
      </c>
      <c r="E11" s="11">
        <v>58.989111464102159</v>
      </c>
      <c r="F11" s="11">
        <v>27.861678340255413</v>
      </c>
      <c r="G11" s="11">
        <v>107.8644115883924</v>
      </c>
      <c r="H11" s="11">
        <v>142.43512224325977</v>
      </c>
      <c r="I11" s="11">
        <v>3.75</v>
      </c>
      <c r="J11" s="12">
        <v>10</v>
      </c>
      <c r="K11" s="11">
        <f t="shared" ref="K11:K19" si="0">SUM(D11:H11)+I11*J11</f>
        <v>599.03493950617951</v>
      </c>
    </row>
    <row r="12" spans="1:11" x14ac:dyDescent="0.25">
      <c r="A12" s="1"/>
      <c r="B12" s="9">
        <v>42229.946461851854</v>
      </c>
      <c r="C12" s="10" t="s">
        <v>31</v>
      </c>
      <c r="D12" s="11">
        <v>167.03304890858851</v>
      </c>
      <c r="E12" s="11">
        <v>70.999521398013769</v>
      </c>
      <c r="F12" s="11">
        <v>33.854859578744559</v>
      </c>
      <c r="G12" s="11">
        <v>179.75774443022618</v>
      </c>
      <c r="H12" s="11">
        <v>30.205504755668255</v>
      </c>
      <c r="I12" s="11">
        <v>3.75</v>
      </c>
      <c r="J12" s="12">
        <v>23</v>
      </c>
      <c r="K12" s="11">
        <f t="shared" si="0"/>
        <v>568.1006790712413</v>
      </c>
    </row>
    <row r="13" spans="1:11" x14ac:dyDescent="0.25">
      <c r="A13" s="1"/>
      <c r="B13" s="9">
        <v>42231.946461851854</v>
      </c>
      <c r="C13" s="10" t="s">
        <v>31</v>
      </c>
      <c r="D13" s="11">
        <v>203.89700843640586</v>
      </c>
      <c r="E13" s="11">
        <v>15.910205340887774</v>
      </c>
      <c r="F13" s="11">
        <v>24.16095502767557</v>
      </c>
      <c r="G13" s="11">
        <v>81.252459291572961</v>
      </c>
      <c r="H13" s="11">
        <v>96.920088369925026</v>
      </c>
      <c r="I13" s="11">
        <v>3.75</v>
      </c>
      <c r="J13" s="12">
        <v>21</v>
      </c>
      <c r="K13" s="11">
        <f t="shared" si="0"/>
        <v>500.89071646646721</v>
      </c>
    </row>
    <row r="14" spans="1:11" x14ac:dyDescent="0.25">
      <c r="A14" s="1"/>
      <c r="B14" s="9">
        <v>42234.946461851854</v>
      </c>
      <c r="C14" s="10" t="s">
        <v>31</v>
      </c>
      <c r="D14" s="11">
        <v>99.639884590675507</v>
      </c>
      <c r="E14" s="11">
        <v>116.31783044256655</v>
      </c>
      <c r="F14" s="11">
        <v>13.270718418476395</v>
      </c>
      <c r="G14" s="11">
        <v>100.1575548044477</v>
      </c>
      <c r="H14" s="11">
        <v>209.10176939231988</v>
      </c>
      <c r="I14" s="11">
        <v>3.75</v>
      </c>
      <c r="J14" s="12">
        <v>16</v>
      </c>
      <c r="K14" s="11">
        <f t="shared" si="0"/>
        <v>598.48775764848597</v>
      </c>
    </row>
    <row r="15" spans="1:11" x14ac:dyDescent="0.25">
      <c r="A15" s="1"/>
      <c r="B15" s="9">
        <v>42238.946461851854</v>
      </c>
      <c r="C15" s="10" t="s">
        <v>31</v>
      </c>
      <c r="D15" s="11">
        <v>133.70019069377111</v>
      </c>
      <c r="E15" s="11">
        <v>112.28532516194899</v>
      </c>
      <c r="F15" s="11">
        <v>35.212169582109176</v>
      </c>
      <c r="G15" s="11">
        <v>88.417865557584662</v>
      </c>
      <c r="H15" s="11">
        <v>212.43404948509553</v>
      </c>
      <c r="I15" s="11">
        <v>3.75</v>
      </c>
      <c r="J15" s="12">
        <v>23</v>
      </c>
      <c r="K15" s="11">
        <f t="shared" si="0"/>
        <v>668.29960048050953</v>
      </c>
    </row>
    <row r="16" spans="1:11" x14ac:dyDescent="0.25">
      <c r="A16" s="1"/>
      <c r="B16" s="9">
        <v>42239.946461851854</v>
      </c>
      <c r="C16" s="10" t="s">
        <v>31</v>
      </c>
      <c r="D16" s="11">
        <v>163.02401494768094</v>
      </c>
      <c r="E16" s="11">
        <v>53.636962456860971</v>
      </c>
      <c r="F16" s="11">
        <v>19.651270394924826</v>
      </c>
      <c r="G16" s="11">
        <v>105.57932538798553</v>
      </c>
      <c r="H16" s="11">
        <v>132.80368424855916</v>
      </c>
      <c r="I16" s="11">
        <v>3.75</v>
      </c>
      <c r="J16" s="12">
        <v>13</v>
      </c>
      <c r="K16" s="11">
        <f t="shared" si="0"/>
        <v>523.4452574360115</v>
      </c>
    </row>
    <row r="17" spans="1:11" x14ac:dyDescent="0.25">
      <c r="A17" s="1"/>
      <c r="B17" s="9">
        <v>42243.946461851854</v>
      </c>
      <c r="C17" s="10" t="s">
        <v>31</v>
      </c>
      <c r="D17" s="11">
        <v>218.87168569392844</v>
      </c>
      <c r="E17" s="11">
        <v>88.383987899187701</v>
      </c>
      <c r="F17" s="11">
        <v>22.267724103767115</v>
      </c>
      <c r="G17" s="11">
        <v>52.880593217335175</v>
      </c>
      <c r="H17" s="11">
        <v>103.60102906545083</v>
      </c>
      <c r="I17" s="11">
        <v>3.75</v>
      </c>
      <c r="J17" s="12">
        <v>20</v>
      </c>
      <c r="K17" s="11">
        <f t="shared" si="0"/>
        <v>561.00501997966933</v>
      </c>
    </row>
    <row r="18" spans="1:11" x14ac:dyDescent="0.25">
      <c r="A18" s="1"/>
      <c r="B18" s="9">
        <v>42245.946461851854</v>
      </c>
      <c r="C18" s="10" t="s">
        <v>31</v>
      </c>
      <c r="D18" s="11">
        <v>92.434890626746053</v>
      </c>
      <c r="E18" s="11">
        <v>157.52886745752619</v>
      </c>
      <c r="F18" s="11">
        <v>25.03596706331227</v>
      </c>
      <c r="G18" s="11">
        <v>185.47741031218462</v>
      </c>
      <c r="H18" s="11">
        <v>43.911631170457269</v>
      </c>
      <c r="I18" s="11">
        <v>3.75</v>
      </c>
      <c r="J18" s="12">
        <v>8</v>
      </c>
      <c r="K18" s="11">
        <f t="shared" si="0"/>
        <v>534.38876663022643</v>
      </c>
    </row>
    <row r="19" spans="1:11" x14ac:dyDescent="0.25">
      <c r="A19" s="1"/>
      <c r="B19" s="9">
        <v>42247.946461851854</v>
      </c>
      <c r="C19" s="10" t="s">
        <v>31</v>
      </c>
      <c r="D19" s="11">
        <v>132.93645478348731</v>
      </c>
      <c r="E19" s="11">
        <v>62.315646162455096</v>
      </c>
      <c r="F19" s="11">
        <v>27.533073207239084</v>
      </c>
      <c r="G19" s="11">
        <v>169.54483380397664</v>
      </c>
      <c r="H19" s="11">
        <v>152.07694620834346</v>
      </c>
      <c r="I19" s="11">
        <v>3.75</v>
      </c>
      <c r="J19" s="12">
        <v>12</v>
      </c>
      <c r="K19" s="11">
        <f t="shared" si="0"/>
        <v>589.40695416550159</v>
      </c>
    </row>
    <row r="20" spans="1:11" x14ac:dyDescent="0.25">
      <c r="A20" s="1"/>
      <c r="B20" s="13" t="s">
        <v>30</v>
      </c>
      <c r="C20" s="13"/>
      <c r="D20" s="14">
        <f>SUM(D11:D19)</f>
        <v>1435.9217945514533</v>
      </c>
      <c r="E20" s="14">
        <f>SUM(E11:E19)</f>
        <v>736.36745778354918</v>
      </c>
      <c r="F20" s="14">
        <f>SUM(F11:F19)</f>
        <v>228.84841571650443</v>
      </c>
      <c r="G20" s="14">
        <f>SUM(G11:G19)</f>
        <v>1070.9321983937061</v>
      </c>
      <c r="H20" s="14">
        <f>SUM(H11:H19)</f>
        <v>1123.4898249390792</v>
      </c>
      <c r="I20" s="22">
        <f>SUMPRODUCT(H11:H19,I11:I19)</f>
        <v>4213.0868435215461</v>
      </c>
      <c r="J20" s="19"/>
      <c r="K20" s="14">
        <f>SUM(K11:K19)</f>
        <v>5143.0596913842928</v>
      </c>
    </row>
    <row r="21" spans="1:11" x14ac:dyDescent="0.25">
      <c r="A21" s="1"/>
      <c r="B21" s="2"/>
      <c r="C21" s="2"/>
      <c r="D21" s="2"/>
      <c r="E21" s="2"/>
      <c r="F21" s="2"/>
      <c r="G21" s="2"/>
      <c r="H21" s="2"/>
      <c r="I21" s="2"/>
      <c r="J21" s="15" t="s">
        <v>32</v>
      </c>
      <c r="K21" s="16">
        <f>K23-K22</f>
        <v>4143.0596913842928</v>
      </c>
    </row>
    <row r="22" spans="1:11" x14ac:dyDescent="0.25">
      <c r="A22" s="1"/>
      <c r="B22" s="2"/>
      <c r="C22" s="2"/>
      <c r="D22" s="2"/>
      <c r="E22" s="2"/>
      <c r="F22" s="2"/>
      <c r="G22" s="2"/>
      <c r="H22" s="2"/>
      <c r="I22" s="2"/>
      <c r="J22" s="15" t="s">
        <v>33</v>
      </c>
      <c r="K22" s="16">
        <v>1000</v>
      </c>
    </row>
    <row r="23" spans="1:11" x14ac:dyDescent="0.25">
      <c r="A23" s="1"/>
      <c r="B23" s="2"/>
      <c r="C23" s="2"/>
      <c r="D23" s="2"/>
      <c r="E23" s="2"/>
      <c r="F23" s="2"/>
      <c r="G23" s="2"/>
      <c r="H23" s="2"/>
      <c r="I23" s="2"/>
      <c r="J23" s="15" t="s">
        <v>30</v>
      </c>
      <c r="K23" s="16">
        <f>K20</f>
        <v>5143.0596913842928</v>
      </c>
    </row>
    <row r="24" spans="1:11" x14ac:dyDescent="0.25">
      <c r="A24" s="1"/>
      <c r="B24" s="3" t="s">
        <v>34</v>
      </c>
      <c r="C24" s="2"/>
      <c r="D24" s="2"/>
      <c r="E24" s="3" t="s">
        <v>35</v>
      </c>
    </row>
  </sheetData>
  <mergeCells count="4">
    <mergeCell ref="I1:K1"/>
    <mergeCell ref="B2:D2"/>
    <mergeCell ref="B6:C6"/>
    <mergeCell ref="I20:J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3"/>
  <sheetViews>
    <sheetView workbookViewId="0"/>
  </sheetViews>
  <sheetFormatPr defaultRowHeight="15" x14ac:dyDescent="0.25"/>
  <cols>
    <col min="1" max="1" width="1.7109375" style="17" bestFit="1" customWidth="1"/>
    <col min="2" max="2" width="13.5703125" bestFit="1" customWidth="1"/>
    <col min="3" max="3" width="27.85546875" bestFit="1" customWidth="1"/>
    <col min="4" max="5" width="11.42578125" bestFit="1" customWidth="1"/>
    <col min="7" max="8" width="11.42578125" bestFit="1" customWidth="1"/>
    <col min="9" max="10" width="17.85546875" bestFit="1" customWidth="1"/>
    <col min="11" max="11" width="11.42578125" bestFit="1" customWidth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18" t="s">
        <v>0</v>
      </c>
      <c r="J1" s="19"/>
      <c r="K1" s="19"/>
    </row>
    <row r="2" spans="1:11" ht="33.75" customHeight="1" x14ac:dyDescent="0.5">
      <c r="A2" s="1"/>
      <c r="B2" s="20" t="s">
        <v>1</v>
      </c>
      <c r="C2" s="19"/>
      <c r="D2" s="19"/>
    </row>
    <row r="3" spans="1:11" x14ac:dyDescent="0.25">
      <c r="A3" s="1"/>
      <c r="B3" s="3" t="s">
        <v>2</v>
      </c>
      <c r="C3" s="2" t="s">
        <v>3</v>
      </c>
      <c r="D3" s="2"/>
      <c r="E3" s="2"/>
      <c r="F3" s="3" t="s">
        <v>4</v>
      </c>
      <c r="G3" s="2" t="b">
        <v>0</v>
      </c>
      <c r="H3" s="2"/>
      <c r="I3" s="3" t="s">
        <v>5</v>
      </c>
      <c r="J3" s="4" t="s">
        <v>6</v>
      </c>
      <c r="K3" s="5">
        <f>MIN($B$11:$B$18)</f>
        <v>42228.946461851854</v>
      </c>
    </row>
    <row r="4" spans="1:11" x14ac:dyDescent="0.25">
      <c r="A4" s="1"/>
      <c r="B4" s="2"/>
      <c r="C4" s="2"/>
      <c r="D4" s="2"/>
      <c r="E4" s="2"/>
      <c r="F4" s="2"/>
      <c r="G4" s="2"/>
      <c r="H4" s="2"/>
      <c r="I4" s="2"/>
      <c r="J4" s="4" t="s">
        <v>7</v>
      </c>
      <c r="K4" s="5">
        <f>MAX($B$11:$B$18)</f>
        <v>42247.946461851854</v>
      </c>
    </row>
    <row r="6" spans="1:11" x14ac:dyDescent="0.25">
      <c r="A6" s="1"/>
      <c r="B6" s="21" t="s">
        <v>8</v>
      </c>
      <c r="C6" s="19"/>
    </row>
    <row r="7" spans="1:11" x14ac:dyDescent="0.25">
      <c r="A7" s="1"/>
      <c r="B7" s="4" t="s">
        <v>9</v>
      </c>
      <c r="C7" s="2" t="s">
        <v>36</v>
      </c>
      <c r="D7" s="2"/>
      <c r="E7" s="2"/>
      <c r="F7" s="4" t="s">
        <v>11</v>
      </c>
      <c r="G7" s="2" t="s">
        <v>12</v>
      </c>
      <c r="H7" s="2"/>
      <c r="I7" s="2"/>
      <c r="J7" s="4" t="s">
        <v>13</v>
      </c>
      <c r="K7" s="2" t="s">
        <v>37</v>
      </c>
    </row>
    <row r="8" spans="1:11" x14ac:dyDescent="0.25">
      <c r="A8" s="1"/>
      <c r="B8" s="4" t="s">
        <v>15</v>
      </c>
      <c r="C8" s="2" t="s">
        <v>16</v>
      </c>
      <c r="D8" s="2"/>
      <c r="E8" s="2"/>
      <c r="F8" s="4" t="s">
        <v>17</v>
      </c>
      <c r="G8" s="2" t="s">
        <v>18</v>
      </c>
      <c r="H8" s="2"/>
      <c r="I8" s="2"/>
      <c r="J8" s="4" t="s">
        <v>19</v>
      </c>
      <c r="K8" s="2" t="s">
        <v>38</v>
      </c>
    </row>
    <row r="10" spans="1:11" s="13" customFormat="1" x14ac:dyDescent="0.25">
      <c r="A10" s="7"/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 t="s">
        <v>26</v>
      </c>
      <c r="H10" s="8" t="s">
        <v>27</v>
      </c>
      <c r="I10" s="8" t="s">
        <v>28</v>
      </c>
      <c r="J10" s="8" t="s">
        <v>29</v>
      </c>
      <c r="K10" s="8" t="s">
        <v>30</v>
      </c>
    </row>
    <row r="11" spans="1:11" x14ac:dyDescent="0.25">
      <c r="A11" s="1"/>
      <c r="B11" s="9">
        <v>42228.946461851854</v>
      </c>
      <c r="C11" s="10" t="s">
        <v>31</v>
      </c>
      <c r="D11" s="11">
        <v>161.75179941033684</v>
      </c>
      <c r="E11" s="11">
        <v>111.74463516808898</v>
      </c>
      <c r="F11" s="11">
        <v>45.440551746618723</v>
      </c>
      <c r="G11" s="11">
        <v>196.49208972110347</v>
      </c>
      <c r="H11" s="11">
        <v>22.359050200821496</v>
      </c>
      <c r="I11" s="11">
        <v>3.75</v>
      </c>
      <c r="J11" s="12">
        <v>17</v>
      </c>
      <c r="K11" s="11">
        <f t="shared" ref="K11:K18" si="0">SUM(D11:H11)+I11*J11</f>
        <v>601.53812624696945</v>
      </c>
    </row>
    <row r="12" spans="1:11" x14ac:dyDescent="0.25">
      <c r="A12" s="1"/>
      <c r="B12" s="9">
        <v>42232.946461851854</v>
      </c>
      <c r="C12" s="10" t="s">
        <v>31</v>
      </c>
      <c r="D12" s="11">
        <v>194.96485147588737</v>
      </c>
      <c r="E12" s="11">
        <v>49.069310289166111</v>
      </c>
      <c r="F12" s="11">
        <v>35.395558671979352</v>
      </c>
      <c r="G12" s="11">
        <v>94.725099256668173</v>
      </c>
      <c r="H12" s="11">
        <v>125.50931882635039</v>
      </c>
      <c r="I12" s="11">
        <v>3.75</v>
      </c>
      <c r="J12" s="12">
        <v>9</v>
      </c>
      <c r="K12" s="11">
        <f t="shared" si="0"/>
        <v>533.41413852005144</v>
      </c>
    </row>
    <row r="13" spans="1:11" x14ac:dyDescent="0.25">
      <c r="A13" s="1"/>
      <c r="B13" s="9">
        <v>42236.946461851854</v>
      </c>
      <c r="C13" s="10" t="s">
        <v>31</v>
      </c>
      <c r="D13" s="11">
        <v>57.659196731170496</v>
      </c>
      <c r="E13" s="11">
        <v>93.798276429040342</v>
      </c>
      <c r="F13" s="11">
        <v>16.384458808759845</v>
      </c>
      <c r="G13" s="11">
        <v>195.35848177318005</v>
      </c>
      <c r="H13" s="11">
        <v>28.121672495184889</v>
      </c>
      <c r="I13" s="11">
        <v>3.75</v>
      </c>
      <c r="J13" s="12">
        <v>23</v>
      </c>
      <c r="K13" s="11">
        <f t="shared" si="0"/>
        <v>477.57208623733567</v>
      </c>
    </row>
    <row r="14" spans="1:11" x14ac:dyDescent="0.25">
      <c r="A14" s="1"/>
      <c r="B14" s="9">
        <v>42239.946461851854</v>
      </c>
      <c r="C14" s="10" t="s">
        <v>31</v>
      </c>
      <c r="D14" s="11">
        <v>140.21730300510129</v>
      </c>
      <c r="E14" s="11">
        <v>155.95146001103109</v>
      </c>
      <c r="F14" s="11">
        <v>42.79275357652552</v>
      </c>
      <c r="G14" s="11">
        <v>161.64644863662625</v>
      </c>
      <c r="H14" s="11">
        <v>122.87613693458491</v>
      </c>
      <c r="I14" s="11">
        <v>3.75</v>
      </c>
      <c r="J14" s="12">
        <v>18</v>
      </c>
      <c r="K14" s="11">
        <f t="shared" si="0"/>
        <v>690.98410216386901</v>
      </c>
    </row>
    <row r="15" spans="1:11" x14ac:dyDescent="0.25">
      <c r="A15" s="1"/>
      <c r="B15" s="9">
        <v>42239.946461851854</v>
      </c>
      <c r="C15" s="10" t="s">
        <v>31</v>
      </c>
      <c r="D15" s="11">
        <v>46.020205968571965</v>
      </c>
      <c r="E15" s="11">
        <v>53.742583191535459</v>
      </c>
      <c r="F15" s="11">
        <v>15.888664110008213</v>
      </c>
      <c r="G15" s="11">
        <v>194.63792737098905</v>
      </c>
      <c r="H15" s="11">
        <v>182.41628117244667</v>
      </c>
      <c r="I15" s="11">
        <v>3.75</v>
      </c>
      <c r="J15" s="12">
        <v>23</v>
      </c>
      <c r="K15" s="11">
        <f t="shared" si="0"/>
        <v>578.95566181355139</v>
      </c>
    </row>
    <row r="16" spans="1:11" x14ac:dyDescent="0.25">
      <c r="A16" s="1"/>
      <c r="B16" s="9">
        <v>42242.946461851854</v>
      </c>
      <c r="C16" s="10" t="s">
        <v>31</v>
      </c>
      <c r="D16" s="11">
        <v>37.518456923656267</v>
      </c>
      <c r="E16" s="11">
        <v>102.08314778441364</v>
      </c>
      <c r="F16" s="11">
        <v>20.812635719876525</v>
      </c>
      <c r="G16" s="11">
        <v>66.911633515981066</v>
      </c>
      <c r="H16" s="11">
        <v>42.301583853537309</v>
      </c>
      <c r="I16" s="11">
        <v>3.75</v>
      </c>
      <c r="J16" s="12">
        <v>15</v>
      </c>
      <c r="K16" s="11">
        <f t="shared" si="0"/>
        <v>325.87745779746479</v>
      </c>
    </row>
    <row r="17" spans="1:11" x14ac:dyDescent="0.25">
      <c r="A17" s="1"/>
      <c r="B17" s="9">
        <v>42244.946461851854</v>
      </c>
      <c r="C17" s="10" t="s">
        <v>31</v>
      </c>
      <c r="D17" s="11">
        <v>183.37220311913072</v>
      </c>
      <c r="E17" s="11">
        <v>90.927239817554977</v>
      </c>
      <c r="F17" s="11">
        <v>17.968266567089977</v>
      </c>
      <c r="G17" s="11">
        <v>118.80812416330356</v>
      </c>
      <c r="H17" s="11">
        <v>3.3735129950281739</v>
      </c>
      <c r="I17" s="11">
        <v>3.75</v>
      </c>
      <c r="J17" s="12">
        <v>24</v>
      </c>
      <c r="K17" s="11">
        <f t="shared" si="0"/>
        <v>504.44934666210742</v>
      </c>
    </row>
    <row r="18" spans="1:11" x14ac:dyDescent="0.25">
      <c r="A18" s="1"/>
      <c r="B18" s="9">
        <v>42247.946461851854</v>
      </c>
      <c r="C18" s="10" t="s">
        <v>31</v>
      </c>
      <c r="D18" s="11">
        <v>67.164393782434402</v>
      </c>
      <c r="E18" s="11">
        <v>91.75875333753801</v>
      </c>
      <c r="F18" s="11">
        <v>8.6568675101008576</v>
      </c>
      <c r="G18" s="11">
        <v>70.875138940506019</v>
      </c>
      <c r="H18" s="11">
        <v>90.036400978262577</v>
      </c>
      <c r="I18" s="11">
        <v>3.75</v>
      </c>
      <c r="J18" s="12">
        <v>23</v>
      </c>
      <c r="K18" s="11">
        <f t="shared" si="0"/>
        <v>414.74155454884186</v>
      </c>
    </row>
    <row r="19" spans="1:11" x14ac:dyDescent="0.25">
      <c r="A19" s="1"/>
      <c r="B19" s="13" t="s">
        <v>30</v>
      </c>
      <c r="C19" s="13"/>
      <c r="D19" s="14">
        <f>SUM(D11:D18)</f>
        <v>888.66841041628936</v>
      </c>
      <c r="E19" s="14">
        <f>SUM(E11:E18)</f>
        <v>749.07540602836866</v>
      </c>
      <c r="F19" s="14">
        <f>SUM(F11:F18)</f>
        <v>203.33975671095905</v>
      </c>
      <c r="G19" s="14">
        <f>SUM(G11:G18)</f>
        <v>1099.4549433783577</v>
      </c>
      <c r="H19" s="14">
        <f>SUM(H11:H18)</f>
        <v>616.99395745621644</v>
      </c>
      <c r="I19" s="22">
        <f>SUMPRODUCT(H11:H18,I11:I18)</f>
        <v>2313.7273404608118</v>
      </c>
      <c r="J19" s="19"/>
      <c r="K19" s="14">
        <f>SUM(K11:K18)</f>
        <v>4127.5324739901907</v>
      </c>
    </row>
    <row r="20" spans="1:11" x14ac:dyDescent="0.25">
      <c r="A20" s="1"/>
      <c r="B20" s="2"/>
      <c r="C20" s="2"/>
      <c r="D20" s="2"/>
      <c r="E20" s="2"/>
      <c r="F20" s="2"/>
      <c r="G20" s="2"/>
      <c r="H20" s="2"/>
      <c r="I20" s="2"/>
      <c r="J20" s="15" t="s">
        <v>32</v>
      </c>
      <c r="K20" s="16">
        <f>K22-K21</f>
        <v>3327.5324739901907</v>
      </c>
    </row>
    <row r="21" spans="1:11" x14ac:dyDescent="0.25">
      <c r="A21" s="1"/>
      <c r="B21" s="2"/>
      <c r="C21" s="2"/>
      <c r="D21" s="2"/>
      <c r="E21" s="2"/>
      <c r="F21" s="2"/>
      <c r="G21" s="2"/>
      <c r="H21" s="2"/>
      <c r="I21" s="2"/>
      <c r="J21" s="15" t="s">
        <v>33</v>
      </c>
      <c r="K21" s="16">
        <v>800</v>
      </c>
    </row>
    <row r="22" spans="1:11" x14ac:dyDescent="0.25">
      <c r="A22" s="1"/>
      <c r="B22" s="2"/>
      <c r="C22" s="2"/>
      <c r="D22" s="2"/>
      <c r="E22" s="2"/>
      <c r="F22" s="2"/>
      <c r="G22" s="2"/>
      <c r="H22" s="2"/>
      <c r="I22" s="2"/>
      <c r="J22" s="15" t="s">
        <v>30</v>
      </c>
      <c r="K22" s="16">
        <f>K19</f>
        <v>4127.5324739901907</v>
      </c>
    </row>
    <row r="23" spans="1:11" x14ac:dyDescent="0.25">
      <c r="A23" s="1"/>
      <c r="B23" s="3" t="s">
        <v>34</v>
      </c>
      <c r="C23" s="2"/>
      <c r="D23" s="2"/>
      <c r="E23" s="3" t="s">
        <v>35</v>
      </c>
    </row>
  </sheetData>
  <mergeCells count="4">
    <mergeCell ref="I1:K1"/>
    <mergeCell ref="B2:D2"/>
    <mergeCell ref="B6:C6"/>
    <mergeCell ref="I19:J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24"/>
  <sheetViews>
    <sheetView workbookViewId="0"/>
  </sheetViews>
  <sheetFormatPr defaultRowHeight="15" x14ac:dyDescent="0.25"/>
  <cols>
    <col min="1" max="1" width="1.7109375" style="17" bestFit="1" customWidth="1"/>
    <col min="2" max="2" width="13.5703125" bestFit="1" customWidth="1"/>
    <col min="3" max="3" width="27.85546875" bestFit="1" customWidth="1"/>
    <col min="4" max="5" width="11.42578125" bestFit="1" customWidth="1"/>
    <col min="7" max="8" width="11.42578125" bestFit="1" customWidth="1"/>
    <col min="9" max="10" width="17.85546875" bestFit="1" customWidth="1"/>
    <col min="11" max="11" width="11.42578125" bestFit="1" customWidth="1"/>
  </cols>
  <sheetData>
    <row r="1" spans="1:11" x14ac:dyDescent="0.25">
      <c r="A1" s="1"/>
      <c r="B1" s="2"/>
      <c r="C1" s="2"/>
      <c r="D1" s="2"/>
      <c r="E1" s="2"/>
      <c r="F1" s="2"/>
      <c r="G1" s="2"/>
      <c r="H1" s="2"/>
      <c r="I1" s="18" t="s">
        <v>0</v>
      </c>
      <c r="J1" s="19"/>
      <c r="K1" s="19"/>
    </row>
    <row r="2" spans="1:11" ht="33.75" customHeight="1" x14ac:dyDescent="0.5">
      <c r="A2" s="1"/>
      <c r="B2" s="20" t="s">
        <v>1</v>
      </c>
      <c r="C2" s="19"/>
      <c r="D2" s="19"/>
    </row>
    <row r="3" spans="1:11" x14ac:dyDescent="0.25">
      <c r="A3" s="1"/>
      <c r="B3" s="3" t="s">
        <v>2</v>
      </c>
      <c r="C3" s="2" t="s">
        <v>3</v>
      </c>
      <c r="D3" s="2"/>
      <c r="E3" s="2"/>
      <c r="F3" s="3" t="s">
        <v>4</v>
      </c>
      <c r="G3" s="2" t="b">
        <v>1</v>
      </c>
      <c r="H3" s="2"/>
      <c r="I3" s="3" t="s">
        <v>5</v>
      </c>
      <c r="J3" s="4" t="s">
        <v>6</v>
      </c>
      <c r="K3" s="5">
        <f>MIN($B$11:$B$19)</f>
        <v>42228.946461851854</v>
      </c>
    </row>
    <row r="4" spans="1:11" x14ac:dyDescent="0.25">
      <c r="A4" s="1"/>
      <c r="B4" s="2"/>
      <c r="C4" s="2"/>
      <c r="D4" s="2"/>
      <c r="E4" s="2"/>
      <c r="F4" s="2"/>
      <c r="G4" s="2"/>
      <c r="H4" s="2"/>
      <c r="I4" s="2"/>
      <c r="J4" s="4" t="s">
        <v>7</v>
      </c>
      <c r="K4" s="5">
        <f>MAX($B$11:$B$19)</f>
        <v>42245.946461851854</v>
      </c>
    </row>
    <row r="6" spans="1:11" x14ac:dyDescent="0.25">
      <c r="A6" s="1"/>
      <c r="B6" s="21" t="s">
        <v>8</v>
      </c>
      <c r="C6" s="19"/>
    </row>
    <row r="7" spans="1:11" x14ac:dyDescent="0.25">
      <c r="A7" s="1"/>
      <c r="B7" s="4" t="s">
        <v>9</v>
      </c>
      <c r="C7" s="2" t="s">
        <v>10</v>
      </c>
      <c r="D7" s="2"/>
      <c r="E7" s="2"/>
      <c r="F7" s="4" t="s">
        <v>11</v>
      </c>
      <c r="G7" s="2" t="s">
        <v>12</v>
      </c>
      <c r="H7" s="2"/>
      <c r="I7" s="2"/>
      <c r="J7" s="4" t="s">
        <v>13</v>
      </c>
      <c r="K7" s="2" t="s">
        <v>14</v>
      </c>
    </row>
    <row r="8" spans="1:11" x14ac:dyDescent="0.25">
      <c r="A8" s="1"/>
      <c r="B8" s="4" t="s">
        <v>15</v>
      </c>
      <c r="C8" s="2" t="s">
        <v>16</v>
      </c>
      <c r="D8" s="2"/>
      <c r="E8" s="2"/>
      <c r="F8" s="4" t="s">
        <v>17</v>
      </c>
      <c r="G8" s="2" t="s">
        <v>18</v>
      </c>
      <c r="H8" s="2"/>
      <c r="I8" s="2"/>
      <c r="J8" s="4" t="s">
        <v>19</v>
      </c>
      <c r="K8" s="2" t="s">
        <v>20</v>
      </c>
    </row>
    <row r="10" spans="1:11" s="6" customFormat="1" x14ac:dyDescent="0.25">
      <c r="A10" s="7"/>
      <c r="B10" s="8" t="s">
        <v>21</v>
      </c>
      <c r="C10" s="8" t="s">
        <v>22</v>
      </c>
      <c r="D10" s="8" t="s">
        <v>23</v>
      </c>
      <c r="E10" s="8" t="s">
        <v>24</v>
      </c>
      <c r="F10" s="8" t="s">
        <v>25</v>
      </c>
      <c r="G10" s="8" t="s">
        <v>26</v>
      </c>
      <c r="H10" s="8" t="s">
        <v>27</v>
      </c>
      <c r="I10" s="8" t="s">
        <v>28</v>
      </c>
      <c r="J10" s="8" t="s">
        <v>29</v>
      </c>
      <c r="K10" s="8" t="s">
        <v>30</v>
      </c>
    </row>
    <row r="11" spans="1:11" x14ac:dyDescent="0.25">
      <c r="A11" s="1"/>
      <c r="B11" s="9">
        <v>42228.946461851854</v>
      </c>
      <c r="C11" s="10" t="s">
        <v>31</v>
      </c>
      <c r="D11" s="11">
        <v>38.974748109448612</v>
      </c>
      <c r="E11" s="11">
        <v>47.6143524503347</v>
      </c>
      <c r="F11" s="11">
        <v>44.161654414099097</v>
      </c>
      <c r="G11" s="11">
        <v>158.82664377502016</v>
      </c>
      <c r="H11" s="11">
        <v>118.34224370218419</v>
      </c>
      <c r="I11" s="11">
        <v>3.75</v>
      </c>
      <c r="J11" s="12">
        <v>8</v>
      </c>
      <c r="K11" s="11">
        <f t="shared" ref="K11:K19" si="0">SUM(D11:H11)+I11*J11</f>
        <v>437.91964245108676</v>
      </c>
    </row>
    <row r="12" spans="1:11" x14ac:dyDescent="0.25">
      <c r="A12" s="1"/>
      <c r="B12" s="9">
        <v>42228.946461851854</v>
      </c>
      <c r="C12" s="10" t="s">
        <v>31</v>
      </c>
      <c r="D12" s="11">
        <v>65.363332696387374</v>
      </c>
      <c r="E12" s="11">
        <v>128.52283971871475</v>
      </c>
      <c r="F12" s="11">
        <v>0.21213339527258179</v>
      </c>
      <c r="G12" s="11">
        <v>101.13721233267906</v>
      </c>
      <c r="H12" s="11">
        <v>22.696835054259992</v>
      </c>
      <c r="I12" s="11">
        <v>3.75</v>
      </c>
      <c r="J12" s="12">
        <v>23</v>
      </c>
      <c r="K12" s="11">
        <f t="shared" si="0"/>
        <v>404.18235319731377</v>
      </c>
    </row>
    <row r="13" spans="1:11" x14ac:dyDescent="0.25">
      <c r="A13" s="1"/>
      <c r="B13" s="9">
        <v>42230.946461851854</v>
      </c>
      <c r="C13" s="10" t="s">
        <v>31</v>
      </c>
      <c r="D13" s="11">
        <v>157.334920504455</v>
      </c>
      <c r="E13" s="11">
        <v>101.37275729468604</v>
      </c>
      <c r="F13" s="11">
        <v>19.815950721118099</v>
      </c>
      <c r="G13" s="11">
        <v>77.22945469870848</v>
      </c>
      <c r="H13" s="11">
        <v>30.156218588823801</v>
      </c>
      <c r="I13" s="11">
        <v>3.75</v>
      </c>
      <c r="J13" s="12">
        <v>11</v>
      </c>
      <c r="K13" s="11">
        <f t="shared" si="0"/>
        <v>427.15930180779139</v>
      </c>
    </row>
    <row r="14" spans="1:11" x14ac:dyDescent="0.25">
      <c r="A14" s="1"/>
      <c r="B14" s="9">
        <v>42232.946461851854</v>
      </c>
      <c r="C14" s="10" t="s">
        <v>31</v>
      </c>
      <c r="D14" s="11">
        <v>185.16976902030692</v>
      </c>
      <c r="E14" s="11">
        <v>107.44841092216471</v>
      </c>
      <c r="F14" s="11">
        <v>22.594720333529406</v>
      </c>
      <c r="G14" s="11">
        <v>52.069427923036088</v>
      </c>
      <c r="H14" s="11">
        <v>79.612980052936948</v>
      </c>
      <c r="I14" s="11">
        <v>3.75</v>
      </c>
      <c r="J14" s="12">
        <v>22</v>
      </c>
      <c r="K14" s="11">
        <f t="shared" si="0"/>
        <v>529.39530825197403</v>
      </c>
    </row>
    <row r="15" spans="1:11" x14ac:dyDescent="0.25">
      <c r="A15" s="1"/>
      <c r="B15" s="9">
        <v>42235.946461851854</v>
      </c>
      <c r="C15" s="10" t="s">
        <v>31</v>
      </c>
      <c r="D15" s="11">
        <v>126.87754949075926</v>
      </c>
      <c r="E15" s="11">
        <v>145.55958660019903</v>
      </c>
      <c r="F15" s="11">
        <v>12.656063973197561</v>
      </c>
      <c r="G15" s="11">
        <v>92.651159943175116</v>
      </c>
      <c r="H15" s="11">
        <v>122.22619119851895</v>
      </c>
      <c r="I15" s="11">
        <v>3.75</v>
      </c>
      <c r="J15" s="12">
        <v>14</v>
      </c>
      <c r="K15" s="11">
        <f t="shared" si="0"/>
        <v>552.47055120584992</v>
      </c>
    </row>
    <row r="16" spans="1:11" x14ac:dyDescent="0.25">
      <c r="A16" s="1"/>
      <c r="B16" s="9">
        <v>42237.946461851854</v>
      </c>
      <c r="C16" s="10" t="s">
        <v>31</v>
      </c>
      <c r="D16" s="11">
        <v>203.00498992225056</v>
      </c>
      <c r="E16" s="11">
        <v>29.374771235051988</v>
      </c>
      <c r="F16" s="11">
        <v>9.371471283927951</v>
      </c>
      <c r="G16" s="11">
        <v>111.89855697714745</v>
      </c>
      <c r="H16" s="11">
        <v>63.639007472549437</v>
      </c>
      <c r="I16" s="11">
        <v>3.75</v>
      </c>
      <c r="J16" s="12">
        <v>11</v>
      </c>
      <c r="K16" s="11">
        <f t="shared" si="0"/>
        <v>458.53879689092742</v>
      </c>
    </row>
    <row r="17" spans="1:11" x14ac:dyDescent="0.25">
      <c r="A17" s="1"/>
      <c r="B17" s="9">
        <v>42240.946461851854</v>
      </c>
      <c r="C17" s="10" t="s">
        <v>31</v>
      </c>
      <c r="D17" s="11">
        <v>93.836744173878429</v>
      </c>
      <c r="E17" s="11">
        <v>120.28048267974791</v>
      </c>
      <c r="F17" s="11">
        <v>15.340929213113766</v>
      </c>
      <c r="G17" s="11">
        <v>114.5299611561706</v>
      </c>
      <c r="H17" s="11">
        <v>72.995629494808256</v>
      </c>
      <c r="I17" s="11">
        <v>3.75</v>
      </c>
      <c r="J17" s="12">
        <v>12</v>
      </c>
      <c r="K17" s="11">
        <f t="shared" si="0"/>
        <v>461.98374671771893</v>
      </c>
    </row>
    <row r="18" spans="1:11" x14ac:dyDescent="0.25">
      <c r="A18" s="1"/>
      <c r="B18" s="9">
        <v>42243.946461851854</v>
      </c>
      <c r="C18" s="10" t="s">
        <v>31</v>
      </c>
      <c r="D18" s="11">
        <v>51.186243113998394</v>
      </c>
      <c r="E18" s="11">
        <v>62.392153071453095</v>
      </c>
      <c r="F18" s="11">
        <v>28.964001042022403</v>
      </c>
      <c r="G18" s="11">
        <v>140.71131541495214</v>
      </c>
      <c r="H18" s="11">
        <v>57.602828933056699</v>
      </c>
      <c r="I18" s="11">
        <v>3.75</v>
      </c>
      <c r="J18" s="12">
        <v>10</v>
      </c>
      <c r="K18" s="11">
        <f t="shared" si="0"/>
        <v>378.35654157548271</v>
      </c>
    </row>
    <row r="19" spans="1:11" x14ac:dyDescent="0.25">
      <c r="A19" s="1"/>
      <c r="B19" s="9">
        <v>42245.946461851854</v>
      </c>
      <c r="C19" s="10" t="s">
        <v>31</v>
      </c>
      <c r="D19" s="11">
        <v>76.419250873001914</v>
      </c>
      <c r="E19" s="11">
        <v>146.5453295539314</v>
      </c>
      <c r="F19" s="11">
        <v>29.74885996881374</v>
      </c>
      <c r="G19" s="11">
        <v>150.46617841433903</v>
      </c>
      <c r="H19" s="11">
        <v>166.02868811536095</v>
      </c>
      <c r="I19" s="11">
        <v>3.75</v>
      </c>
      <c r="J19" s="12">
        <v>21</v>
      </c>
      <c r="K19" s="11">
        <f t="shared" si="0"/>
        <v>647.958306925447</v>
      </c>
    </row>
    <row r="20" spans="1:11" x14ac:dyDescent="0.25">
      <c r="A20" s="1"/>
      <c r="B20" s="13" t="s">
        <v>30</v>
      </c>
      <c r="C20" s="13"/>
      <c r="D20" s="14">
        <f>SUM(D11:D19)</f>
        <v>998.16754790448658</v>
      </c>
      <c r="E20" s="14">
        <f>SUM(E11:E19)</f>
        <v>889.11068352628365</v>
      </c>
      <c r="F20" s="14">
        <f>SUM(F11:F19)</f>
        <v>182.8657843450946</v>
      </c>
      <c r="G20" s="14">
        <f>SUM(G11:G19)</f>
        <v>999.51991063522814</v>
      </c>
      <c r="H20" s="14">
        <f>SUM(H11:H19)</f>
        <v>733.3006226124993</v>
      </c>
      <c r="I20" s="22">
        <f>SUMPRODUCT(H11:H19,I11:I19)</f>
        <v>2749.8773347968718</v>
      </c>
      <c r="J20" s="19"/>
      <c r="K20" s="14">
        <f>SUM(K11:K19)</f>
        <v>4297.9645490235926</v>
      </c>
    </row>
    <row r="21" spans="1:11" x14ac:dyDescent="0.25">
      <c r="A21" s="1"/>
      <c r="B21" s="2"/>
      <c r="C21" s="2"/>
      <c r="D21" s="2"/>
      <c r="E21" s="2"/>
      <c r="F21" s="2"/>
      <c r="G21" s="2"/>
      <c r="H21" s="2"/>
      <c r="I21" s="2"/>
      <c r="J21" s="15" t="s">
        <v>32</v>
      </c>
      <c r="K21" s="16">
        <f>K23-K22</f>
        <v>3097.9645490235926</v>
      </c>
    </row>
    <row r="22" spans="1:11" x14ac:dyDescent="0.25">
      <c r="A22" s="1"/>
      <c r="B22" s="2"/>
      <c r="C22" s="2"/>
      <c r="D22" s="2"/>
      <c r="E22" s="2"/>
      <c r="F22" s="2"/>
      <c r="G22" s="2"/>
      <c r="H22" s="2"/>
      <c r="I22" s="2"/>
      <c r="J22" s="15" t="s">
        <v>33</v>
      </c>
      <c r="K22" s="16">
        <v>1200</v>
      </c>
    </row>
    <row r="23" spans="1:11" x14ac:dyDescent="0.25">
      <c r="A23" s="1"/>
      <c r="B23" s="2"/>
      <c r="C23" s="2"/>
      <c r="D23" s="2"/>
      <c r="E23" s="2"/>
      <c r="F23" s="2"/>
      <c r="G23" s="2"/>
      <c r="H23" s="2"/>
      <c r="I23" s="2"/>
      <c r="J23" s="15" t="s">
        <v>30</v>
      </c>
      <c r="K23" s="16">
        <f>K20</f>
        <v>4297.9645490235926</v>
      </c>
    </row>
    <row r="24" spans="1:11" x14ac:dyDescent="0.25">
      <c r="A24" s="1"/>
      <c r="B24" s="3" t="s">
        <v>34</v>
      </c>
      <c r="C24" s="2"/>
      <c r="D24" s="2"/>
      <c r="E24" s="3" t="s">
        <v>35</v>
      </c>
    </row>
  </sheetData>
  <mergeCells count="4">
    <mergeCell ref="I1:K1"/>
    <mergeCell ref="B2:D2"/>
    <mergeCell ref="B6:C6"/>
    <mergeCell ref="I20:J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Robert King</vt:lpstr>
      <vt:lpstr>John Taylor</vt:lpstr>
      <vt:lpstr>Gregory Allen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XLSX.js</dc:creator>
  <cp:lastModifiedBy>Alex</cp:lastModifiedBy>
  <dcterms:created xsi:type="dcterms:W3CDTF">2015-10-11T19:42:56Z</dcterms:created>
  <dcterms:modified xsi:type="dcterms:W3CDTF">2015-10-11T19:48:07Z</dcterms:modified>
</cp:coreProperties>
</file>