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백업하자백업\교육거래업체\국가기간전략사업\2019\시간표\"/>
    </mc:Choice>
  </mc:AlternateContent>
  <bookViews>
    <workbookView xWindow="9465" yWindow="225" windowWidth="9315" windowHeight="8820"/>
  </bookViews>
  <sheets>
    <sheet name="언리얼게임프로그래밍(국기)" sheetId="2" r:id="rId1"/>
  </sheets>
  <definedNames>
    <definedName name="_xlnm.Print_Area" localSheetId="0">'언리얼게임프로그래밍(국기)'!$A$1:$L$362</definedName>
  </definedNames>
  <calcPr calcId="152511"/>
</workbook>
</file>

<file path=xl/calcChain.xml><?xml version="1.0" encoding="utf-8"?>
<calcChain xmlns="http://schemas.openxmlformats.org/spreadsheetml/2006/main">
  <c r="B364" i="2" l="1"/>
  <c r="E8" i="2" l="1"/>
  <c r="G8" i="2" s="1"/>
  <c r="I8" i="2" s="1"/>
  <c r="K8" i="2" s="1"/>
  <c r="C26" i="2"/>
  <c r="E26" i="2" s="1"/>
  <c r="G26" i="2" s="1"/>
  <c r="I26" i="2" s="1"/>
  <c r="K26" i="2" s="1"/>
  <c r="B21" i="2" l="1"/>
  <c r="G21" i="2"/>
  <c r="G3" i="2"/>
  <c r="B3" i="2"/>
  <c r="C44" i="2"/>
  <c r="C62" i="2" l="1"/>
  <c r="E44" i="2"/>
  <c r="G44" i="2" s="1"/>
  <c r="I44" i="2" s="1"/>
  <c r="K44" i="2" s="1"/>
  <c r="G39" i="2" l="1"/>
  <c r="B39" i="2"/>
  <c r="C80" i="2"/>
  <c r="E62" i="2"/>
  <c r="G62" i="2" s="1"/>
  <c r="I62" i="2" s="1"/>
  <c r="K62" i="2" s="1"/>
  <c r="E80" i="2" l="1"/>
  <c r="G80" i="2" s="1"/>
  <c r="I80" i="2" s="1"/>
  <c r="K80" i="2" s="1"/>
  <c r="C98" i="2"/>
  <c r="G57" i="2"/>
  <c r="B57" i="2"/>
  <c r="C116" i="2" l="1"/>
  <c r="E98" i="2"/>
  <c r="G98" i="2" s="1"/>
  <c r="I98" i="2" s="1"/>
  <c r="K98" i="2" s="1"/>
  <c r="B75" i="2"/>
  <c r="G75" i="2"/>
  <c r="C134" i="2" l="1"/>
  <c r="E116" i="2"/>
  <c r="G116" i="2" s="1"/>
  <c r="I116" i="2" s="1"/>
  <c r="K116" i="2" s="1"/>
  <c r="B93" i="2"/>
  <c r="G93" i="2"/>
  <c r="G111" i="2" l="1"/>
  <c r="B111" i="2"/>
  <c r="E134" i="2"/>
  <c r="G134" i="2" s="1"/>
  <c r="I134" i="2" s="1"/>
  <c r="K134" i="2" s="1"/>
  <c r="C152" i="2"/>
  <c r="E152" i="2" l="1"/>
  <c r="G152" i="2" s="1"/>
  <c r="I152" i="2" s="1"/>
  <c r="K152" i="2" s="1"/>
  <c r="C170" i="2"/>
  <c r="G129" i="2"/>
  <c r="B129" i="2"/>
  <c r="C188" i="2" l="1"/>
  <c r="E170" i="2"/>
  <c r="G170" i="2" s="1"/>
  <c r="I170" i="2" s="1"/>
  <c r="K170" i="2" s="1"/>
  <c r="B147" i="2"/>
  <c r="G147" i="2"/>
  <c r="B165" i="2" l="1"/>
  <c r="G165" i="2"/>
  <c r="C206" i="2"/>
  <c r="E188" i="2"/>
  <c r="G188" i="2" s="1"/>
  <c r="I188" i="2" s="1"/>
  <c r="K188" i="2" s="1"/>
  <c r="E206" i="2" l="1"/>
  <c r="G206" i="2" s="1"/>
  <c r="I206" i="2" s="1"/>
  <c r="K206" i="2" s="1"/>
  <c r="C224" i="2"/>
  <c r="G183" i="2"/>
  <c r="B183" i="2"/>
  <c r="G201" i="2" l="1"/>
  <c r="B201" i="2"/>
  <c r="E224" i="2"/>
  <c r="G224" i="2" s="1"/>
  <c r="I224" i="2" s="1"/>
  <c r="K224" i="2" s="1"/>
  <c r="C242" i="2"/>
  <c r="E242" i="2" l="1"/>
  <c r="G242" i="2" s="1"/>
  <c r="I242" i="2" s="1"/>
  <c r="K242" i="2" s="1"/>
  <c r="C260" i="2"/>
  <c r="B219" i="2"/>
  <c r="G219" i="2"/>
  <c r="B237" i="2" l="1"/>
  <c r="G237" i="2"/>
  <c r="C278" i="2"/>
  <c r="E260" i="2"/>
  <c r="G260" i="2" s="1"/>
  <c r="I260" i="2" s="1"/>
  <c r="K260" i="2" s="1"/>
  <c r="E278" i="2" l="1"/>
  <c r="G278" i="2" s="1"/>
  <c r="I278" i="2" s="1"/>
  <c r="K278" i="2" s="1"/>
  <c r="B273" i="2" s="1"/>
  <c r="C296" i="2"/>
  <c r="C314" i="2" s="1"/>
  <c r="G273" i="2"/>
  <c r="G255" i="2"/>
  <c r="B255" i="2"/>
  <c r="E314" i="2" l="1"/>
  <c r="G314" i="2" s="1"/>
  <c r="I314" i="2" s="1"/>
  <c r="K314" i="2" s="1"/>
  <c r="C332" i="2"/>
  <c r="E296" i="2"/>
  <c r="G296" i="2" s="1"/>
  <c r="I296" i="2" s="1"/>
  <c r="K296" i="2" s="1"/>
  <c r="E332" i="2" l="1"/>
  <c r="G332" i="2" s="1"/>
  <c r="I332" i="2" s="1"/>
  <c r="K332" i="2" s="1"/>
  <c r="C350" i="2"/>
  <c r="E350" i="2" s="1"/>
  <c r="G350" i="2" s="1"/>
  <c r="I350" i="2" s="1"/>
  <c r="K350" i="2" s="1"/>
  <c r="G327" i="2"/>
  <c r="B327" i="2"/>
  <c r="B309" i="2"/>
  <c r="G309" i="2"/>
  <c r="Q12" i="2"/>
  <c r="G291" i="2"/>
  <c r="Q8" i="2" s="1"/>
  <c r="B291" i="2"/>
  <c r="Q15" i="2" s="1"/>
  <c r="E372" i="2" l="1"/>
  <c r="Q10" i="2"/>
  <c r="B345" i="2"/>
  <c r="G345" i="2"/>
  <c r="E369" i="2"/>
  <c r="E368" i="2"/>
  <c r="E371" i="2"/>
  <c r="E366" i="2"/>
  <c r="E370" i="2"/>
  <c r="E367" i="2"/>
  <c r="Q11" i="2"/>
  <c r="Q9" i="2"/>
  <c r="Q17" i="2"/>
  <c r="Q7" i="2"/>
  <c r="Q16" i="2"/>
  <c r="Q13" i="2"/>
  <c r="E364" i="2" l="1"/>
  <c r="Q26" i="2"/>
  <c r="Q25" i="2" l="1"/>
  <c r="Q20" i="2"/>
  <c r="Q24" i="2"/>
  <c r="Q19" i="2"/>
  <c r="Q23" i="2"/>
  <c r="Q18" i="2"/>
  <c r="Q22" i="2"/>
  <c r="Q21" i="2"/>
  <c r="Q14" i="2"/>
</calcChain>
</file>

<file path=xl/comments1.xml><?xml version="1.0" encoding="utf-8"?>
<comments xmlns="http://schemas.openxmlformats.org/spreadsheetml/2006/main">
  <authors>
    <author>이은선</author>
  </authors>
  <commentList>
    <comment ref="C9" authorId="0" shapeId="0">
      <text>
        <r>
          <rPr>
            <b/>
            <sz val="9"/>
            <color indexed="81"/>
            <rFont val="돋움"/>
            <family val="3"/>
            <charset val="129"/>
          </rPr>
          <t>교과목명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돋움"/>
            <family val="3"/>
            <charset val="129"/>
          </rPr>
          <t xml:space="preserve">능력단위
</t>
        </r>
      </text>
    </comment>
    <comment ref="C10" authorId="0" shapeId="0">
      <text>
        <r>
          <rPr>
            <b/>
            <sz val="9"/>
            <color indexed="81"/>
            <rFont val="돋움"/>
            <family val="3"/>
            <charset val="129"/>
          </rPr>
          <t>능력단위요소명</t>
        </r>
      </text>
    </comment>
  </commentList>
</comments>
</file>

<file path=xl/sharedStrings.xml><?xml version="1.0" encoding="utf-8"?>
<sst xmlns="http://schemas.openxmlformats.org/spreadsheetml/2006/main" count="2012" uniqueCount="92">
  <si>
    <t>훈련장소 :</t>
    <phoneticPr fontId="2" type="noConversion"/>
  </si>
  <si>
    <t>교시</t>
    <phoneticPr fontId="2" type="noConversion"/>
  </si>
  <si>
    <t>시간</t>
    <phoneticPr fontId="2" type="noConversion"/>
  </si>
  <si>
    <t>[과목별 집계]</t>
    <phoneticPr fontId="2" type="noConversion"/>
  </si>
  <si>
    <t>과목수</t>
    <phoneticPr fontId="2" type="noConversion"/>
  </si>
  <si>
    <t>과목명</t>
    <phoneticPr fontId="2" type="noConversion"/>
  </si>
  <si>
    <t>STL3</t>
    <phoneticPr fontId="2" type="noConversion"/>
  </si>
  <si>
    <t>훈련교사:강희운/장세윤</t>
    <phoneticPr fontId="1" type="noConversion"/>
  </si>
  <si>
    <t>월요일</t>
    <phoneticPr fontId="1" type="noConversion"/>
  </si>
  <si>
    <t>화요일</t>
    <phoneticPr fontId="1" type="noConversion"/>
  </si>
  <si>
    <t>수요일</t>
    <phoneticPr fontId="1" type="noConversion"/>
  </si>
  <si>
    <t>목요일</t>
    <phoneticPr fontId="1" type="noConversion"/>
  </si>
  <si>
    <t>금요일</t>
    <phoneticPr fontId="1" type="noConversion"/>
  </si>
  <si>
    <t>13:00
~
13:50</t>
    <phoneticPr fontId="2" type="noConversion"/>
  </si>
  <si>
    <t>14:00
~
14:50</t>
    <phoneticPr fontId="2" type="noConversion"/>
  </si>
  <si>
    <t>15:00
~
15:50</t>
    <phoneticPr fontId="2" type="noConversion"/>
  </si>
  <si>
    <t>16:00
~
16:50</t>
    <phoneticPr fontId="2" type="noConversion"/>
  </si>
  <si>
    <t>17:00
~
17:50</t>
    <phoneticPr fontId="2" type="noConversion"/>
  </si>
  <si>
    <t>응용 프로그래밍</t>
    <phoneticPr fontId="1" type="noConversion"/>
  </si>
  <si>
    <t>그래픽 프로그래밍</t>
    <phoneticPr fontId="1" type="noConversion"/>
  </si>
  <si>
    <t>서버 프로그래밍</t>
    <phoneticPr fontId="1" type="noConversion"/>
  </si>
  <si>
    <t>웹 프로그래밍</t>
    <phoneticPr fontId="1" type="noConversion"/>
  </si>
  <si>
    <t>기본알고리즘</t>
    <phoneticPr fontId="1" type="noConversion"/>
  </si>
  <si>
    <t>강희운</t>
    <phoneticPr fontId="1" type="noConversion"/>
  </si>
  <si>
    <t>훈련시간</t>
    <phoneticPr fontId="2" type="noConversion"/>
  </si>
  <si>
    <t>합계</t>
    <phoneticPr fontId="2" type="noConversion"/>
  </si>
  <si>
    <t>장세윤</t>
    <phoneticPr fontId="1" type="noConversion"/>
  </si>
  <si>
    <t>담당</t>
    <phoneticPr fontId="1" type="noConversion"/>
  </si>
  <si>
    <t>능력단위</t>
    <phoneticPr fontId="1" type="noConversion"/>
  </si>
  <si>
    <t>0803020526_16v3</t>
    <phoneticPr fontId="1" type="noConversion"/>
  </si>
  <si>
    <t>데이터베이스 프로그래밍</t>
    <phoneticPr fontId="1" type="noConversion"/>
  </si>
  <si>
    <t>0803020527_16v3</t>
    <phoneticPr fontId="1" type="noConversion"/>
  </si>
  <si>
    <t>0803020531_16v3</t>
    <phoneticPr fontId="1" type="noConversion"/>
  </si>
  <si>
    <t>0803020532_16v3</t>
    <phoneticPr fontId="1" type="noConversion"/>
  </si>
  <si>
    <t>0803020533_16v3</t>
    <phoneticPr fontId="1" type="noConversion"/>
  </si>
  <si>
    <t>0803020534_16v3</t>
    <phoneticPr fontId="1" type="noConversion"/>
  </si>
  <si>
    <t>게임 수학과 물리 구현하기</t>
    <phoneticPr fontId="1" type="noConversion"/>
  </si>
  <si>
    <t xml:space="preserve">게임 자료구조 구현하기 </t>
    <phoneticPr fontId="1" type="noConversion"/>
  </si>
  <si>
    <t>게임 알고리즘 작성하기</t>
    <phoneticPr fontId="1" type="noConversion"/>
  </si>
  <si>
    <t>게임 2D 그래픽 프로그램 구현하기</t>
    <phoneticPr fontId="1" type="noConversion"/>
  </si>
  <si>
    <t>게임 3D 그래픽 프로그램 구현하기</t>
    <phoneticPr fontId="1" type="noConversion"/>
  </si>
  <si>
    <t>상용 게임엔진 활용하기</t>
    <phoneticPr fontId="1" type="noConversion"/>
  </si>
  <si>
    <t>상용 게임엔진 응용 프로그램 구현하기</t>
    <phoneticPr fontId="1" type="noConversion"/>
  </si>
  <si>
    <t>VR 게임 프로그램 구현하기</t>
    <phoneticPr fontId="1" type="noConversion"/>
  </si>
  <si>
    <t>게임 데이터베이스 구현하기</t>
    <phoneticPr fontId="1" type="noConversion"/>
  </si>
  <si>
    <t>게임 데이터베이스 설계하기</t>
    <phoneticPr fontId="1" type="noConversion"/>
  </si>
  <si>
    <t>게임 데이터베이스 응용프로그램 구현하기</t>
    <phoneticPr fontId="1" type="noConversion"/>
  </si>
  <si>
    <t>능력단위명</t>
    <phoneticPr fontId="1" type="noConversion"/>
  </si>
  <si>
    <t>게임 알고리즘</t>
    <phoneticPr fontId="1" type="noConversion"/>
  </si>
  <si>
    <t>게임 그래픽 프로그래밍</t>
    <phoneticPr fontId="1" type="noConversion"/>
  </si>
  <si>
    <t>게임 응용 프로그래밍</t>
    <phoneticPr fontId="1" type="noConversion"/>
  </si>
  <si>
    <t>게임 데이터베이스 프로그래밍</t>
    <phoneticPr fontId="1" type="noConversion"/>
  </si>
  <si>
    <t>게임 웹 프로그래밍</t>
    <phoneticPr fontId="1" type="noConversion"/>
  </si>
  <si>
    <t>게임 서버 프로그래밍</t>
    <phoneticPr fontId="1" type="noConversion"/>
  </si>
  <si>
    <t>게임 셰이더 프로그램 구현하기</t>
    <phoneticPr fontId="1" type="noConversion"/>
  </si>
  <si>
    <t>테크노마트 
정기휴무</t>
    <phoneticPr fontId="1" type="noConversion"/>
  </si>
  <si>
    <t>광복절</t>
    <phoneticPr fontId="1" type="noConversion"/>
  </si>
  <si>
    <t>추석 연휴</t>
    <phoneticPr fontId="1" type="noConversion"/>
  </si>
  <si>
    <t>게임 자료구조 구현하기</t>
  </si>
  <si>
    <t>게임 알고리즘 작성하기</t>
  </si>
  <si>
    <t>기본 알고리즘</t>
    <phoneticPr fontId="9" type="noConversion"/>
  </si>
  <si>
    <t>게임 셰이더 프로그램 구현하기</t>
  </si>
  <si>
    <t>그래픽 프로그래밍</t>
    <phoneticPr fontId="9" type="noConversion"/>
  </si>
  <si>
    <t>상용 게임엔진 활용하기</t>
  </si>
  <si>
    <t xml:space="preserve">응용 프로그래밍 </t>
    <phoneticPr fontId="9" type="noConversion"/>
  </si>
  <si>
    <t>데이터베이스 프로그래밍</t>
  </si>
  <si>
    <t>웹 프로그래밍</t>
  </si>
  <si>
    <t>서버 프로그래밍</t>
  </si>
  <si>
    <t>게임 수학과 물리 구현하기</t>
    <phoneticPr fontId="9" type="noConversion"/>
  </si>
  <si>
    <t>게임 자료구조 구현하기</t>
    <phoneticPr fontId="1" type="noConversion"/>
  </si>
  <si>
    <r>
      <t xml:space="preserve">게임 </t>
    </r>
    <r>
      <rPr>
        <sz val="10"/>
        <color rgb="FF000000"/>
        <rFont val="휴먼고딕"/>
        <family val="3"/>
        <charset val="129"/>
      </rPr>
      <t xml:space="preserve">2D </t>
    </r>
    <r>
      <rPr>
        <sz val="10"/>
        <color rgb="FF000000"/>
        <rFont val="맑은 고딕"/>
        <family val="3"/>
        <charset val="129"/>
        <scheme val="minor"/>
      </rPr>
      <t>그래픽 프로그램 구현하기</t>
    </r>
    <phoneticPr fontId="9" type="noConversion"/>
  </si>
  <si>
    <r>
      <t xml:space="preserve">게임 </t>
    </r>
    <r>
      <rPr>
        <sz val="10"/>
        <color rgb="FF000000"/>
        <rFont val="휴먼고딕"/>
        <family val="3"/>
        <charset val="129"/>
      </rPr>
      <t xml:space="preserve">3D </t>
    </r>
    <r>
      <rPr>
        <sz val="10"/>
        <color rgb="FF000000"/>
        <rFont val="맑은 고딕"/>
        <family val="3"/>
        <charset val="129"/>
        <scheme val="minor"/>
      </rPr>
      <t>그래픽 프로그램 구현하기</t>
    </r>
    <phoneticPr fontId="9" type="noConversion"/>
  </si>
  <si>
    <t>상용 게임엔진 응용 프로그램 구현하기</t>
    <phoneticPr fontId="9" type="noConversion"/>
  </si>
  <si>
    <r>
      <t xml:space="preserve">VR </t>
    </r>
    <r>
      <rPr>
        <sz val="10"/>
        <color rgb="FF000000"/>
        <rFont val="맑은 고딕"/>
        <family val="3"/>
        <charset val="129"/>
        <scheme val="minor"/>
      </rPr>
      <t>게임 프로그램 구현하기</t>
    </r>
    <phoneticPr fontId="9" type="noConversion"/>
  </si>
  <si>
    <t>게임 데이터베이스 설계하기</t>
    <phoneticPr fontId="9" type="noConversion"/>
  </si>
  <si>
    <t>게임 데이터베이스 구현하기</t>
    <phoneticPr fontId="9" type="noConversion"/>
  </si>
  <si>
    <t>게임 데이터베이스 응용프로그램 구현하기</t>
    <phoneticPr fontId="9" type="noConversion"/>
  </si>
  <si>
    <t>게임 웹서비스 설계하기</t>
    <phoneticPr fontId="9" type="noConversion"/>
  </si>
  <si>
    <t>게임 웹서비스 구현하기</t>
    <phoneticPr fontId="9" type="noConversion"/>
  </si>
  <si>
    <t>게임 웹서비스 응용프로그램 구현하기</t>
    <phoneticPr fontId="9" type="noConversion"/>
  </si>
  <si>
    <t>게임 서버 시스템 설계하기</t>
    <phoneticPr fontId="9" type="noConversion"/>
  </si>
  <si>
    <t>네트워크 프로그램 구현하기</t>
    <phoneticPr fontId="9" type="noConversion"/>
  </si>
  <si>
    <t>게임 서버 응용 프로그램 구현하기</t>
    <phoneticPr fontId="9" type="noConversion"/>
  </si>
  <si>
    <t>서버 프로그래밍</t>
    <phoneticPr fontId="9" type="noConversion"/>
  </si>
  <si>
    <t>강희운</t>
    <phoneticPr fontId="9" type="noConversion"/>
  </si>
  <si>
    <t>포트폴리오</t>
    <phoneticPr fontId="9" type="noConversion"/>
  </si>
  <si>
    <t>포트폴리오 실습</t>
    <phoneticPr fontId="9" type="noConversion"/>
  </si>
  <si>
    <t xml:space="preserve">포트폴리오 </t>
    <phoneticPr fontId="9" type="noConversion"/>
  </si>
  <si>
    <t>비NCS</t>
    <phoneticPr fontId="9" type="noConversion"/>
  </si>
  <si>
    <t>개천절</t>
    <phoneticPr fontId="1" type="noConversion"/>
  </si>
  <si>
    <t>12:00
~
12:50</t>
    <phoneticPr fontId="2" type="noConversion"/>
  </si>
  <si>
    <t>언리얼 게임프로그래밍 전문가 양성과정(2019.06.10~ 10.25)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</si>
</sst>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&quot;년&quot;\ m&quot;월&quot;"/>
    <numFmt numFmtId="177" formatCode="\ #\ &quot;주&quot;&quot;차&quot;\ &quot;시&quot;&quot;간&quot;&quot;표&quot;"/>
    <numFmt numFmtId="178" formatCode="&quot;훈&quot;&quot;련&quot;&quot;장&quot;&quot;소&quot;\ \:\ @"/>
    <numFmt numFmtId="179" formatCode="&quot;훈&quot;&quot;련&quot;&quot;교&quot;&quot;사&quot;\ \:\ @"/>
    <numFmt numFmtId="180" formatCode="aaaa"/>
    <numFmt numFmtId="181" formatCode="m&quot;월&quot;\ d&quot;일&quot;;@"/>
    <numFmt numFmtId="182" formatCode="hh:mm"/>
  </numFmts>
  <fonts count="15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2"/>
      <color indexed="8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8"/>
      <color indexed="8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바탕"/>
      <family val="1"/>
      <charset val="129"/>
    </font>
    <font>
      <sz val="10"/>
      <color rgb="FF000000"/>
      <name val="휴먼고딕"/>
      <family val="3"/>
      <charset val="129"/>
    </font>
    <font>
      <sz val="10"/>
      <color rgb="FF000000"/>
      <name val="바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5" fillId="0" borderId="0" xfId="0" applyNumberFormat="1" applyFont="1" applyAlignment="1">
      <alignment vertical="center"/>
    </xf>
    <xf numFmtId="178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9" fontId="5" fillId="0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Continuous" vertical="center"/>
    </xf>
    <xf numFmtId="0" fontId="6" fillId="0" borderId="0" xfId="0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left" vertical="center"/>
    </xf>
    <xf numFmtId="177" fontId="6" fillId="0" borderId="0" xfId="0" applyNumberFormat="1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right" vertical="center"/>
    </xf>
    <xf numFmtId="182" fontId="6" fillId="0" borderId="2" xfId="0" applyNumberFormat="1" applyFont="1" applyBorder="1" applyAlignment="1">
      <alignment horizontal="center" vertical="center" wrapText="1"/>
    </xf>
    <xf numFmtId="182" fontId="6" fillId="0" borderId="3" xfId="0" applyNumberFormat="1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77" fontId="8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8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distributed" textRotation="255" justifyLastLine="1"/>
    </xf>
    <xf numFmtId="180" fontId="6" fillId="2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372"/>
  <sheetViews>
    <sheetView tabSelected="1" view="pageBreakPreview" zoomScale="85" zoomScaleNormal="100" zoomScaleSheetLayoutView="85" workbookViewId="0">
      <pane ySplit="1" topLeftCell="A2" activePane="bottomLeft" state="frozen"/>
      <selection pane="bottomLeft" activeCell="E376" sqref="E376"/>
    </sheetView>
  </sheetViews>
  <sheetFormatPr defaultColWidth="9" defaultRowHeight="25.5" customHeight="1" x14ac:dyDescent="0.3"/>
  <cols>
    <col min="1" max="1" width="2.875" style="5" customWidth="1"/>
    <col min="2" max="2" width="6.375" style="5" customWidth="1"/>
    <col min="3" max="3" width="11.5" style="5" customWidth="1"/>
    <col min="4" max="4" width="3.125" style="5" customWidth="1"/>
    <col min="5" max="5" width="11.5" style="5" customWidth="1"/>
    <col min="6" max="6" width="3.125" style="5" customWidth="1"/>
    <col min="7" max="7" width="11.5" style="5" customWidth="1"/>
    <col min="8" max="8" width="3.125" style="5" customWidth="1"/>
    <col min="9" max="9" width="11.5" style="5" customWidth="1"/>
    <col min="10" max="10" width="3.125" style="5" customWidth="1"/>
    <col min="11" max="11" width="11.5" style="5" customWidth="1"/>
    <col min="12" max="12" width="3.125" style="7" customWidth="1"/>
    <col min="13" max="13" width="9" style="5"/>
    <col min="14" max="14" width="21.125" style="5" hidden="1" customWidth="1"/>
    <col min="15" max="15" width="26.875" style="5" hidden="1" customWidth="1"/>
    <col min="16" max="17" width="0" style="5" hidden="1" customWidth="1"/>
    <col min="18" max="16384" width="9" style="5"/>
  </cols>
  <sheetData>
    <row r="1" spans="1:17" ht="25.5" customHeight="1" x14ac:dyDescent="0.3">
      <c r="A1" s="62" t="s">
        <v>91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7" ht="8.25" customHeight="1" x14ac:dyDescent="0.3">
      <c r="A2" s="6"/>
      <c r="B2" s="6"/>
      <c r="C2" s="6"/>
      <c r="E2" s="6"/>
      <c r="G2" s="6"/>
      <c r="I2" s="6"/>
      <c r="K2" s="6"/>
    </row>
    <row r="3" spans="1:17" s="22" customFormat="1" ht="25.5" customHeight="1" x14ac:dyDescent="0.3">
      <c r="B3" s="35">
        <f>K8</f>
        <v>43630</v>
      </c>
      <c r="C3" s="35"/>
      <c r="D3" s="35"/>
      <c r="E3" s="35"/>
      <c r="F3" s="35"/>
      <c r="G3" s="40">
        <f>IF(DAY(K8)&gt;=28,5,IF(DAY(K8)&gt;=21,4,IF(DAY(K8)&gt;=14,3,IF(DAY(K8)&gt;=7,2,1))))</f>
        <v>3</v>
      </c>
      <c r="H3" s="40"/>
      <c r="I3" s="40"/>
      <c r="J3" s="40"/>
      <c r="K3" s="40"/>
      <c r="L3" s="21"/>
      <c r="N3" s="24"/>
    </row>
    <row r="4" spans="1:17" ht="4.5" customHeight="1" x14ac:dyDescent="0.3">
      <c r="B4" s="8"/>
      <c r="C4" s="8"/>
      <c r="D4" s="9"/>
      <c r="E4" s="8"/>
      <c r="F4" s="9"/>
      <c r="G4" s="10"/>
      <c r="H4" s="11"/>
      <c r="I4" s="10"/>
      <c r="J4" s="11"/>
      <c r="K4" s="10"/>
    </row>
    <row r="5" spans="1:17" ht="17.25" customHeight="1" x14ac:dyDescent="0.3">
      <c r="A5" s="41" t="s">
        <v>0</v>
      </c>
      <c r="B5" s="41"/>
      <c r="C5" s="1" t="s">
        <v>6</v>
      </c>
      <c r="D5" s="2"/>
      <c r="E5" s="3"/>
      <c r="J5" s="3"/>
      <c r="K5" s="3" t="s">
        <v>7</v>
      </c>
      <c r="L5" s="4"/>
      <c r="O5" s="30"/>
      <c r="P5" s="31"/>
    </row>
    <row r="6" spans="1:17" ht="6.75" customHeight="1" x14ac:dyDescent="0.3"/>
    <row r="7" spans="1:17" ht="25.5" customHeight="1" x14ac:dyDescent="0.3">
      <c r="A7" s="50" t="s">
        <v>1</v>
      </c>
      <c r="B7" s="50" t="s">
        <v>2</v>
      </c>
      <c r="C7" s="51" t="s">
        <v>8</v>
      </c>
      <c r="D7" s="51"/>
      <c r="E7" s="51" t="s">
        <v>9</v>
      </c>
      <c r="F7" s="51"/>
      <c r="G7" s="51" t="s">
        <v>10</v>
      </c>
      <c r="H7" s="51"/>
      <c r="I7" s="51" t="s">
        <v>11</v>
      </c>
      <c r="J7" s="51"/>
      <c r="K7" s="51" t="s">
        <v>12</v>
      </c>
      <c r="L7" s="51"/>
      <c r="N7" s="5" t="s">
        <v>60</v>
      </c>
      <c r="O7" s="26" t="s">
        <v>68</v>
      </c>
      <c r="P7" s="27">
        <v>12</v>
      </c>
      <c r="Q7" s="5">
        <f>COUNTIF($A$1:$L$326,"게임 수학과 물리 구현하기")</f>
        <v>12</v>
      </c>
    </row>
    <row r="8" spans="1:17" ht="25.5" customHeight="1" x14ac:dyDescent="0.3">
      <c r="A8" s="50"/>
      <c r="B8" s="50"/>
      <c r="C8" s="49">
        <v>43626</v>
      </c>
      <c r="D8" s="49"/>
      <c r="E8" s="49">
        <f>C8+1</f>
        <v>43627</v>
      </c>
      <c r="F8" s="49"/>
      <c r="G8" s="49">
        <f>E8+1</f>
        <v>43628</v>
      </c>
      <c r="H8" s="49"/>
      <c r="I8" s="49">
        <f>G8+1</f>
        <v>43629</v>
      </c>
      <c r="J8" s="49"/>
      <c r="K8" s="49">
        <f>I8+1</f>
        <v>43630</v>
      </c>
      <c r="L8" s="49"/>
      <c r="O8" s="26" t="s">
        <v>58</v>
      </c>
      <c r="P8" s="27">
        <v>42</v>
      </c>
      <c r="Q8" s="5">
        <f>COUNTIF($A$1:$L$326,"게임 자료구조 구현하기")</f>
        <v>42</v>
      </c>
    </row>
    <row r="9" spans="1:17" ht="33" customHeight="1" x14ac:dyDescent="0.3">
      <c r="A9" s="43">
        <v>1</v>
      </c>
      <c r="B9" s="36" t="s">
        <v>90</v>
      </c>
      <c r="C9" s="12" t="s">
        <v>22</v>
      </c>
      <c r="D9" s="52" t="s">
        <v>23</v>
      </c>
      <c r="E9" s="13" t="s">
        <v>22</v>
      </c>
      <c r="F9" s="45" t="s">
        <v>23</v>
      </c>
      <c r="G9" s="13" t="s">
        <v>22</v>
      </c>
      <c r="H9" s="45" t="s">
        <v>23</v>
      </c>
      <c r="I9" s="13" t="s">
        <v>22</v>
      </c>
      <c r="J9" s="45" t="s">
        <v>23</v>
      </c>
      <c r="K9" s="13" t="s">
        <v>22</v>
      </c>
      <c r="L9" s="45" t="s">
        <v>23</v>
      </c>
      <c r="O9" s="26" t="s">
        <v>59</v>
      </c>
      <c r="P9" s="27">
        <v>36</v>
      </c>
      <c r="Q9" s="5">
        <f>COUNTIF($A$1:$L$326,"게임 알고리즘 작성하기")</f>
        <v>30</v>
      </c>
    </row>
    <row r="10" spans="1:17" ht="53.25" customHeight="1" x14ac:dyDescent="0.3">
      <c r="A10" s="44"/>
      <c r="B10" s="37"/>
      <c r="C10" s="12" t="s">
        <v>36</v>
      </c>
      <c r="D10" s="53"/>
      <c r="E10" s="13" t="s">
        <v>36</v>
      </c>
      <c r="F10" s="46"/>
      <c r="G10" s="13" t="s">
        <v>37</v>
      </c>
      <c r="H10" s="46"/>
      <c r="I10" s="13" t="s">
        <v>69</v>
      </c>
      <c r="J10" s="46"/>
      <c r="K10" s="13" t="s">
        <v>69</v>
      </c>
      <c r="L10" s="46"/>
      <c r="N10" s="5" t="s">
        <v>62</v>
      </c>
      <c r="O10" s="26" t="s">
        <v>70</v>
      </c>
      <c r="P10" s="27">
        <v>24</v>
      </c>
      <c r="Q10" s="5">
        <f>COUNTIF($A$1:$L$326,"게임 2D 그래픽 프로그램 구현하기")</f>
        <v>24</v>
      </c>
    </row>
    <row r="11" spans="1:17" ht="33" customHeight="1" x14ac:dyDescent="0.3">
      <c r="A11" s="43">
        <v>2</v>
      </c>
      <c r="B11" s="36" t="s">
        <v>13</v>
      </c>
      <c r="C11" s="13" t="s">
        <v>22</v>
      </c>
      <c r="D11" s="45" t="s">
        <v>23</v>
      </c>
      <c r="E11" s="13" t="s">
        <v>22</v>
      </c>
      <c r="F11" s="45" t="s">
        <v>23</v>
      </c>
      <c r="G11" s="13" t="s">
        <v>22</v>
      </c>
      <c r="H11" s="45" t="s">
        <v>23</v>
      </c>
      <c r="I11" s="13" t="s">
        <v>22</v>
      </c>
      <c r="J11" s="45" t="s">
        <v>23</v>
      </c>
      <c r="K11" s="13" t="s">
        <v>22</v>
      </c>
      <c r="L11" s="45" t="s">
        <v>23</v>
      </c>
      <c r="O11" s="26" t="s">
        <v>71</v>
      </c>
      <c r="P11" s="27">
        <v>54</v>
      </c>
      <c r="Q11" s="5">
        <f>COUNTIF($A$1:$L$326,"게임 3D 그래픽 프로그램 구현하기")</f>
        <v>54</v>
      </c>
    </row>
    <row r="12" spans="1:17" ht="53.25" customHeight="1" x14ac:dyDescent="0.3">
      <c r="A12" s="44"/>
      <c r="B12" s="37"/>
      <c r="C12" s="13" t="s">
        <v>36</v>
      </c>
      <c r="D12" s="46"/>
      <c r="E12" s="13" t="s">
        <v>36</v>
      </c>
      <c r="F12" s="46"/>
      <c r="G12" s="13" t="s">
        <v>37</v>
      </c>
      <c r="H12" s="46"/>
      <c r="I12" s="13" t="s">
        <v>69</v>
      </c>
      <c r="J12" s="46"/>
      <c r="K12" s="13" t="s">
        <v>69</v>
      </c>
      <c r="L12" s="46"/>
      <c r="O12" s="26" t="s">
        <v>61</v>
      </c>
      <c r="P12" s="27">
        <v>12</v>
      </c>
      <c r="Q12" s="5">
        <f>COUNTIF(A1:L326,"게임 수학과 물리 구현하기")</f>
        <v>12</v>
      </c>
    </row>
    <row r="13" spans="1:17" ht="33" customHeight="1" x14ac:dyDescent="0.3">
      <c r="A13" s="43">
        <v>3</v>
      </c>
      <c r="B13" s="36" t="s">
        <v>14</v>
      </c>
      <c r="C13" s="13" t="s">
        <v>22</v>
      </c>
      <c r="D13" s="45" t="s">
        <v>23</v>
      </c>
      <c r="E13" s="13" t="s">
        <v>22</v>
      </c>
      <c r="F13" s="45" t="s">
        <v>23</v>
      </c>
      <c r="G13" s="13" t="s">
        <v>22</v>
      </c>
      <c r="H13" s="45" t="s">
        <v>23</v>
      </c>
      <c r="I13" s="13" t="s">
        <v>22</v>
      </c>
      <c r="J13" s="45" t="s">
        <v>23</v>
      </c>
      <c r="K13" s="13" t="s">
        <v>22</v>
      </c>
      <c r="L13" s="45" t="s">
        <v>23</v>
      </c>
      <c r="N13" s="5" t="s">
        <v>64</v>
      </c>
      <c r="O13" s="26" t="s">
        <v>63</v>
      </c>
      <c r="P13" s="27">
        <v>24</v>
      </c>
      <c r="Q13" s="5">
        <f>COUNTIF(A1:L326,"상용 게임엔진 활용하기")</f>
        <v>24</v>
      </c>
    </row>
    <row r="14" spans="1:17" ht="53.25" customHeight="1" x14ac:dyDescent="0.3">
      <c r="A14" s="44"/>
      <c r="B14" s="37"/>
      <c r="C14" s="13" t="s">
        <v>36</v>
      </c>
      <c r="D14" s="46"/>
      <c r="E14" s="13" t="s">
        <v>36</v>
      </c>
      <c r="F14" s="46"/>
      <c r="G14" s="13" t="s">
        <v>37</v>
      </c>
      <c r="H14" s="46"/>
      <c r="I14" s="13" t="s">
        <v>69</v>
      </c>
      <c r="J14" s="46"/>
      <c r="K14" s="13" t="s">
        <v>69</v>
      </c>
      <c r="L14" s="46"/>
      <c r="O14" s="26" t="s">
        <v>72</v>
      </c>
      <c r="P14" s="27">
        <v>60</v>
      </c>
      <c r="Q14" s="5">
        <f>COUNTIF(A8:L369,"상용 게임엔진 응용 프로그램 구현하기")</f>
        <v>60</v>
      </c>
    </row>
    <row r="15" spans="1:17" ht="33" customHeight="1" x14ac:dyDescent="0.3">
      <c r="A15" s="43">
        <v>4</v>
      </c>
      <c r="B15" s="36" t="s">
        <v>15</v>
      </c>
      <c r="C15" s="13" t="s">
        <v>22</v>
      </c>
      <c r="D15" s="45" t="s">
        <v>23</v>
      </c>
      <c r="E15" s="13" t="s">
        <v>22</v>
      </c>
      <c r="F15" s="45" t="s">
        <v>23</v>
      </c>
      <c r="G15" s="13" t="s">
        <v>22</v>
      </c>
      <c r="H15" s="45" t="s">
        <v>23</v>
      </c>
      <c r="I15" s="13" t="s">
        <v>22</v>
      </c>
      <c r="J15" s="45" t="s">
        <v>23</v>
      </c>
      <c r="K15" s="13" t="s">
        <v>22</v>
      </c>
      <c r="L15" s="45" t="s">
        <v>23</v>
      </c>
      <c r="O15" s="28" t="s">
        <v>73</v>
      </c>
      <c r="P15" s="27">
        <v>6</v>
      </c>
      <c r="Q15" s="5">
        <f>COUNTIF(A1:L326,"VR 게임 프로그램 구현하기")</f>
        <v>6</v>
      </c>
    </row>
    <row r="16" spans="1:17" ht="53.25" customHeight="1" x14ac:dyDescent="0.3">
      <c r="A16" s="44"/>
      <c r="B16" s="37"/>
      <c r="C16" s="13" t="s">
        <v>36</v>
      </c>
      <c r="D16" s="46"/>
      <c r="E16" s="13" t="s">
        <v>36</v>
      </c>
      <c r="F16" s="46"/>
      <c r="G16" s="13" t="s">
        <v>37</v>
      </c>
      <c r="H16" s="46"/>
      <c r="I16" s="13" t="s">
        <v>69</v>
      </c>
      <c r="J16" s="46"/>
      <c r="K16" s="13" t="s">
        <v>69</v>
      </c>
      <c r="L16" s="46"/>
      <c r="N16" s="29" t="s">
        <v>65</v>
      </c>
      <c r="O16" s="26" t="s">
        <v>74</v>
      </c>
      <c r="P16" s="27">
        <v>6</v>
      </c>
      <c r="Q16" s="5">
        <f>COUNTIF(A1:L326,"게임 데이터베이스 설계하기")</f>
        <v>6</v>
      </c>
    </row>
    <row r="17" spans="1:17" ht="33" customHeight="1" x14ac:dyDescent="0.3">
      <c r="A17" s="42">
        <v>5</v>
      </c>
      <c r="B17" s="36" t="s">
        <v>16</v>
      </c>
      <c r="C17" s="13" t="s">
        <v>22</v>
      </c>
      <c r="D17" s="45" t="s">
        <v>23</v>
      </c>
      <c r="E17" s="13" t="s">
        <v>22</v>
      </c>
      <c r="F17" s="45" t="s">
        <v>23</v>
      </c>
      <c r="G17" s="13" t="s">
        <v>22</v>
      </c>
      <c r="H17" s="45" t="s">
        <v>23</v>
      </c>
      <c r="I17" s="13" t="s">
        <v>22</v>
      </c>
      <c r="J17" s="45" t="s">
        <v>23</v>
      </c>
      <c r="K17" s="13" t="s">
        <v>22</v>
      </c>
      <c r="L17" s="45" t="s">
        <v>23</v>
      </c>
      <c r="O17" s="26" t="s">
        <v>75</v>
      </c>
      <c r="P17" s="27">
        <v>18</v>
      </c>
      <c r="Q17" s="5">
        <f>COUNTIF(A1:L326,"게임 데이터베이스 구현하기")</f>
        <v>18</v>
      </c>
    </row>
    <row r="18" spans="1:17" ht="53.25" customHeight="1" x14ac:dyDescent="0.3">
      <c r="A18" s="42"/>
      <c r="B18" s="37"/>
      <c r="C18" s="13" t="s">
        <v>36</v>
      </c>
      <c r="D18" s="46"/>
      <c r="E18" s="13" t="s">
        <v>36</v>
      </c>
      <c r="F18" s="46"/>
      <c r="G18" s="13" t="s">
        <v>37</v>
      </c>
      <c r="H18" s="46"/>
      <c r="I18" s="13" t="s">
        <v>69</v>
      </c>
      <c r="J18" s="46"/>
      <c r="K18" s="13" t="s">
        <v>69</v>
      </c>
      <c r="L18" s="46"/>
      <c r="O18" s="26" t="s">
        <v>76</v>
      </c>
      <c r="P18" s="27">
        <v>21</v>
      </c>
      <c r="Q18" s="5">
        <f>COUNTIF(A12:L373,"게임 데이터베이스 응용프로그램 구현하기")</f>
        <v>21</v>
      </c>
    </row>
    <row r="19" spans="1:17" ht="33" customHeight="1" x14ac:dyDescent="0.3">
      <c r="A19" s="42">
        <v>6</v>
      </c>
      <c r="B19" s="36" t="s">
        <v>17</v>
      </c>
      <c r="C19" s="13" t="s">
        <v>22</v>
      </c>
      <c r="D19" s="45" t="s">
        <v>23</v>
      </c>
      <c r="E19" s="13" t="s">
        <v>22</v>
      </c>
      <c r="F19" s="45" t="s">
        <v>23</v>
      </c>
      <c r="G19" s="13" t="s">
        <v>22</v>
      </c>
      <c r="H19" s="45" t="s">
        <v>23</v>
      </c>
      <c r="I19" s="13" t="s">
        <v>22</v>
      </c>
      <c r="J19" s="45" t="s">
        <v>23</v>
      </c>
      <c r="K19" s="13" t="s">
        <v>22</v>
      </c>
      <c r="L19" s="45" t="s">
        <v>23</v>
      </c>
      <c r="N19" s="29" t="s">
        <v>66</v>
      </c>
      <c r="O19" s="26" t="s">
        <v>77</v>
      </c>
      <c r="P19" s="27">
        <v>6</v>
      </c>
      <c r="Q19" s="5">
        <f>COUNTIF(A13:L374,"게임 웹서비스 설계하기")</f>
        <v>6</v>
      </c>
    </row>
    <row r="20" spans="1:17" ht="53.25" customHeight="1" x14ac:dyDescent="0.3">
      <c r="A20" s="42"/>
      <c r="B20" s="37"/>
      <c r="C20" s="13" t="s">
        <v>36</v>
      </c>
      <c r="D20" s="46"/>
      <c r="E20" s="13" t="s">
        <v>36</v>
      </c>
      <c r="F20" s="46"/>
      <c r="G20" s="13" t="s">
        <v>37</v>
      </c>
      <c r="H20" s="46"/>
      <c r="I20" s="13" t="s">
        <v>69</v>
      </c>
      <c r="J20" s="46"/>
      <c r="K20" s="13" t="s">
        <v>69</v>
      </c>
      <c r="L20" s="46"/>
      <c r="O20" s="26" t="s">
        <v>78</v>
      </c>
      <c r="P20" s="27">
        <v>15</v>
      </c>
      <c r="Q20" s="5">
        <f>COUNTIF(A14:L375,"게임 웹서비스 구현하기")</f>
        <v>15</v>
      </c>
    </row>
    <row r="21" spans="1:17" s="22" customFormat="1" ht="25.5" customHeight="1" x14ac:dyDescent="0.3">
      <c r="B21" s="35">
        <f>K26</f>
        <v>43637</v>
      </c>
      <c r="C21" s="35"/>
      <c r="D21" s="35"/>
      <c r="E21" s="35"/>
      <c r="F21" s="35"/>
      <c r="G21" s="40">
        <f>IF(DAY(K26)&gt;=28,5,IF(DAY(K26)&gt;=21,4,IF(DAY(K26)&gt;=14,3,IF(DAY(K26)&gt;=7,2,1))))</f>
        <v>4</v>
      </c>
      <c r="H21" s="40"/>
      <c r="I21" s="40"/>
      <c r="J21" s="40"/>
      <c r="K21" s="40"/>
      <c r="L21" s="21"/>
      <c r="N21" s="24"/>
      <c r="O21" s="26" t="s">
        <v>79</v>
      </c>
      <c r="P21" s="27">
        <v>24</v>
      </c>
      <c r="Q21" s="5">
        <f>COUNTIF(A15:L376,"게임 웹서비스 응용프로그램 구현하기")</f>
        <v>24</v>
      </c>
    </row>
    <row r="22" spans="1:17" ht="4.5" customHeight="1" x14ac:dyDescent="0.3">
      <c r="B22" s="8"/>
      <c r="C22" s="8"/>
      <c r="D22" s="9"/>
      <c r="E22" s="8"/>
      <c r="F22" s="9"/>
      <c r="G22" s="10"/>
      <c r="H22" s="11"/>
      <c r="I22" s="10"/>
      <c r="J22" s="11"/>
      <c r="K22" s="10"/>
      <c r="Q22" s="5">
        <f>COUNTIF(A16:L377,"게임 수학과 물리 구현하기")</f>
        <v>6</v>
      </c>
    </row>
    <row r="23" spans="1:17" ht="17.25" customHeight="1" x14ac:dyDescent="0.3">
      <c r="A23" s="41" t="s">
        <v>0</v>
      </c>
      <c r="B23" s="41"/>
      <c r="C23" s="1" t="s">
        <v>6</v>
      </c>
      <c r="D23" s="2"/>
      <c r="E23" s="3"/>
      <c r="K23" s="5" t="s">
        <v>7</v>
      </c>
      <c r="L23" s="4"/>
      <c r="N23" s="29" t="s">
        <v>67</v>
      </c>
      <c r="O23" s="26" t="s">
        <v>80</v>
      </c>
      <c r="P23" s="27">
        <v>18</v>
      </c>
      <c r="Q23" s="5">
        <f>COUNTIF(A17:L378,"게임 서버 시스템 설계하기")</f>
        <v>18</v>
      </c>
    </row>
    <row r="24" spans="1:17" ht="6.75" customHeight="1" x14ac:dyDescent="0.3">
      <c r="O24" s="26" t="s">
        <v>81</v>
      </c>
      <c r="P24" s="27">
        <v>36</v>
      </c>
      <c r="Q24" s="5">
        <f>COUNTIF(A18:L379,"네트워크 프로그램 구현하기")</f>
        <v>36</v>
      </c>
    </row>
    <row r="25" spans="1:17" s="14" customFormat="1" ht="25.5" customHeight="1" x14ac:dyDescent="0.3">
      <c r="A25" s="50" t="s">
        <v>1</v>
      </c>
      <c r="B25" s="50" t="s">
        <v>2</v>
      </c>
      <c r="C25" s="51" t="s">
        <v>8</v>
      </c>
      <c r="D25" s="51"/>
      <c r="E25" s="51" t="s">
        <v>9</v>
      </c>
      <c r="F25" s="51"/>
      <c r="G25" s="51" t="s">
        <v>10</v>
      </c>
      <c r="H25" s="51"/>
      <c r="I25" s="51" t="s">
        <v>11</v>
      </c>
      <c r="J25" s="51"/>
      <c r="K25" s="51" t="s">
        <v>12</v>
      </c>
      <c r="L25" s="51"/>
      <c r="O25" s="26" t="s">
        <v>82</v>
      </c>
      <c r="P25" s="27">
        <v>36</v>
      </c>
      <c r="Q25" s="5">
        <f>COUNTIF(A19:L380,"게임 서버 응용 프로그램 구현하기")</f>
        <v>36</v>
      </c>
    </row>
    <row r="26" spans="1:17" s="14" customFormat="1" ht="25.5" customHeight="1" x14ac:dyDescent="0.3">
      <c r="A26" s="50"/>
      <c r="B26" s="50"/>
      <c r="C26" s="49">
        <f>C8+DAY(7)</f>
        <v>43633</v>
      </c>
      <c r="D26" s="49"/>
      <c r="E26" s="49">
        <f>C26+1</f>
        <v>43634</v>
      </c>
      <c r="F26" s="49"/>
      <c r="G26" s="49">
        <f>E26+1</f>
        <v>43635</v>
      </c>
      <c r="H26" s="49"/>
      <c r="I26" s="49">
        <f>G26+1</f>
        <v>43636</v>
      </c>
      <c r="J26" s="49"/>
      <c r="K26" s="49">
        <f>I26+1</f>
        <v>43637</v>
      </c>
      <c r="L26" s="49"/>
      <c r="O26" s="14" t="s">
        <v>86</v>
      </c>
      <c r="P26" s="27">
        <v>90</v>
      </c>
      <c r="Q26" s="5">
        <f>COUNTIF(A20:L381,"포트폴리오 실습")</f>
        <v>90</v>
      </c>
    </row>
    <row r="27" spans="1:17" ht="33" customHeight="1" x14ac:dyDescent="0.3">
      <c r="A27" s="43">
        <v>1</v>
      </c>
      <c r="B27" s="36" t="s">
        <v>90</v>
      </c>
      <c r="C27" s="13" t="s">
        <v>22</v>
      </c>
      <c r="D27" s="45" t="s">
        <v>23</v>
      </c>
      <c r="E27" s="13" t="s">
        <v>22</v>
      </c>
      <c r="F27" s="45" t="s">
        <v>23</v>
      </c>
      <c r="G27" s="13" t="s">
        <v>22</v>
      </c>
      <c r="H27" s="45" t="s">
        <v>23</v>
      </c>
      <c r="I27" s="13" t="s">
        <v>22</v>
      </c>
      <c r="J27" s="45" t="s">
        <v>23</v>
      </c>
      <c r="K27" s="13" t="s">
        <v>22</v>
      </c>
      <c r="L27" s="45" t="s">
        <v>23</v>
      </c>
    </row>
    <row r="28" spans="1:17" ht="53.25" customHeight="1" x14ac:dyDescent="0.3">
      <c r="A28" s="44"/>
      <c r="B28" s="37"/>
      <c r="C28" s="13" t="s">
        <v>69</v>
      </c>
      <c r="D28" s="46"/>
      <c r="E28" s="13" t="s">
        <v>69</v>
      </c>
      <c r="F28" s="46"/>
      <c r="G28" s="13" t="s">
        <v>69</v>
      </c>
      <c r="H28" s="46"/>
      <c r="I28" s="13" t="s">
        <v>69</v>
      </c>
      <c r="J28" s="46"/>
      <c r="K28" s="13" t="s">
        <v>69</v>
      </c>
      <c r="L28" s="46"/>
    </row>
    <row r="29" spans="1:17" ht="33" customHeight="1" x14ac:dyDescent="0.3">
      <c r="A29" s="43">
        <v>2</v>
      </c>
      <c r="B29" s="36" t="s">
        <v>13</v>
      </c>
      <c r="C29" s="13" t="s">
        <v>22</v>
      </c>
      <c r="D29" s="45" t="s">
        <v>23</v>
      </c>
      <c r="E29" s="13" t="s">
        <v>22</v>
      </c>
      <c r="F29" s="45" t="s">
        <v>23</v>
      </c>
      <c r="G29" s="13" t="s">
        <v>22</v>
      </c>
      <c r="H29" s="45" t="s">
        <v>23</v>
      </c>
      <c r="I29" s="13" t="s">
        <v>22</v>
      </c>
      <c r="J29" s="45" t="s">
        <v>23</v>
      </c>
      <c r="K29" s="13" t="s">
        <v>22</v>
      </c>
      <c r="L29" s="45" t="s">
        <v>23</v>
      </c>
    </row>
    <row r="30" spans="1:17" ht="53.25" customHeight="1" x14ac:dyDescent="0.3">
      <c r="A30" s="44"/>
      <c r="B30" s="37"/>
      <c r="C30" s="13" t="s">
        <v>69</v>
      </c>
      <c r="D30" s="46"/>
      <c r="E30" s="13" t="s">
        <v>69</v>
      </c>
      <c r="F30" s="46"/>
      <c r="G30" s="13" t="s">
        <v>69</v>
      </c>
      <c r="H30" s="46"/>
      <c r="I30" s="13" t="s">
        <v>69</v>
      </c>
      <c r="J30" s="46"/>
      <c r="K30" s="13" t="s">
        <v>69</v>
      </c>
      <c r="L30" s="46"/>
    </row>
    <row r="31" spans="1:17" ht="33" customHeight="1" x14ac:dyDescent="0.3">
      <c r="A31" s="43">
        <v>3</v>
      </c>
      <c r="B31" s="36" t="s">
        <v>14</v>
      </c>
      <c r="C31" s="13" t="s">
        <v>22</v>
      </c>
      <c r="D31" s="45" t="s">
        <v>23</v>
      </c>
      <c r="E31" s="13" t="s">
        <v>22</v>
      </c>
      <c r="F31" s="45" t="s">
        <v>23</v>
      </c>
      <c r="G31" s="13" t="s">
        <v>22</v>
      </c>
      <c r="H31" s="45" t="s">
        <v>23</v>
      </c>
      <c r="I31" s="13" t="s">
        <v>22</v>
      </c>
      <c r="J31" s="45" t="s">
        <v>23</v>
      </c>
      <c r="K31" s="13" t="s">
        <v>22</v>
      </c>
      <c r="L31" s="45" t="s">
        <v>23</v>
      </c>
    </row>
    <row r="32" spans="1:17" ht="53.25" customHeight="1" x14ac:dyDescent="0.3">
      <c r="A32" s="44"/>
      <c r="B32" s="37"/>
      <c r="C32" s="13" t="s">
        <v>69</v>
      </c>
      <c r="D32" s="46"/>
      <c r="E32" s="13" t="s">
        <v>69</v>
      </c>
      <c r="F32" s="46"/>
      <c r="G32" s="13" t="s">
        <v>69</v>
      </c>
      <c r="H32" s="46"/>
      <c r="I32" s="13" t="s">
        <v>69</v>
      </c>
      <c r="J32" s="46"/>
      <c r="K32" s="13" t="s">
        <v>69</v>
      </c>
      <c r="L32" s="46"/>
    </row>
    <row r="33" spans="1:14" ht="33" customHeight="1" x14ac:dyDescent="0.3">
      <c r="A33" s="43">
        <v>4</v>
      </c>
      <c r="B33" s="36" t="s">
        <v>15</v>
      </c>
      <c r="C33" s="13" t="s">
        <v>22</v>
      </c>
      <c r="D33" s="45" t="s">
        <v>23</v>
      </c>
      <c r="E33" s="13" t="s">
        <v>22</v>
      </c>
      <c r="F33" s="45" t="s">
        <v>23</v>
      </c>
      <c r="G33" s="13" t="s">
        <v>22</v>
      </c>
      <c r="H33" s="45" t="s">
        <v>23</v>
      </c>
      <c r="I33" s="13" t="s">
        <v>22</v>
      </c>
      <c r="J33" s="45" t="s">
        <v>23</v>
      </c>
      <c r="K33" s="13" t="s">
        <v>22</v>
      </c>
      <c r="L33" s="45" t="s">
        <v>23</v>
      </c>
    </row>
    <row r="34" spans="1:14" ht="53.25" customHeight="1" x14ac:dyDescent="0.3">
      <c r="A34" s="44"/>
      <c r="B34" s="37"/>
      <c r="C34" s="13" t="s">
        <v>69</v>
      </c>
      <c r="D34" s="46"/>
      <c r="E34" s="13" t="s">
        <v>69</v>
      </c>
      <c r="F34" s="46"/>
      <c r="G34" s="13" t="s">
        <v>69</v>
      </c>
      <c r="H34" s="46"/>
      <c r="I34" s="13" t="s">
        <v>69</v>
      </c>
      <c r="J34" s="46"/>
      <c r="K34" s="13" t="s">
        <v>69</v>
      </c>
      <c r="L34" s="46"/>
    </row>
    <row r="35" spans="1:14" ht="33" customHeight="1" x14ac:dyDescent="0.3">
      <c r="A35" s="42">
        <v>5</v>
      </c>
      <c r="B35" s="36" t="s">
        <v>16</v>
      </c>
      <c r="C35" s="13" t="s">
        <v>22</v>
      </c>
      <c r="D35" s="45" t="s">
        <v>23</v>
      </c>
      <c r="E35" s="13" t="s">
        <v>22</v>
      </c>
      <c r="F35" s="45" t="s">
        <v>23</v>
      </c>
      <c r="G35" s="13" t="s">
        <v>22</v>
      </c>
      <c r="H35" s="45" t="s">
        <v>23</v>
      </c>
      <c r="I35" s="13" t="s">
        <v>22</v>
      </c>
      <c r="J35" s="45" t="s">
        <v>23</v>
      </c>
      <c r="K35" s="13" t="s">
        <v>22</v>
      </c>
      <c r="L35" s="45" t="s">
        <v>23</v>
      </c>
    </row>
    <row r="36" spans="1:14" ht="53.25" customHeight="1" x14ac:dyDescent="0.3">
      <c r="A36" s="42"/>
      <c r="B36" s="37"/>
      <c r="C36" s="13" t="s">
        <v>69</v>
      </c>
      <c r="D36" s="46"/>
      <c r="E36" s="13" t="s">
        <v>69</v>
      </c>
      <c r="F36" s="46"/>
      <c r="G36" s="13" t="s">
        <v>69</v>
      </c>
      <c r="H36" s="46"/>
      <c r="I36" s="13" t="s">
        <v>69</v>
      </c>
      <c r="J36" s="46"/>
      <c r="K36" s="13" t="s">
        <v>69</v>
      </c>
      <c r="L36" s="46"/>
    </row>
    <row r="37" spans="1:14" ht="33" customHeight="1" x14ac:dyDescent="0.3">
      <c r="A37" s="42">
        <v>6</v>
      </c>
      <c r="B37" s="36" t="s">
        <v>17</v>
      </c>
      <c r="C37" s="13" t="s">
        <v>22</v>
      </c>
      <c r="D37" s="45" t="s">
        <v>23</v>
      </c>
      <c r="E37" s="13" t="s">
        <v>22</v>
      </c>
      <c r="F37" s="45" t="s">
        <v>23</v>
      </c>
      <c r="G37" s="13" t="s">
        <v>22</v>
      </c>
      <c r="H37" s="45" t="s">
        <v>23</v>
      </c>
      <c r="I37" s="13" t="s">
        <v>22</v>
      </c>
      <c r="J37" s="45" t="s">
        <v>23</v>
      </c>
      <c r="K37" s="13" t="s">
        <v>22</v>
      </c>
      <c r="L37" s="45" t="s">
        <v>23</v>
      </c>
    </row>
    <row r="38" spans="1:14" ht="53.25" customHeight="1" x14ac:dyDescent="0.3">
      <c r="A38" s="42"/>
      <c r="B38" s="37"/>
      <c r="C38" s="13" t="s">
        <v>69</v>
      </c>
      <c r="D38" s="46"/>
      <c r="E38" s="13" t="s">
        <v>69</v>
      </c>
      <c r="F38" s="46"/>
      <c r="G38" s="13" t="s">
        <v>69</v>
      </c>
      <c r="H38" s="46"/>
      <c r="I38" s="13" t="s">
        <v>69</v>
      </c>
      <c r="J38" s="46"/>
      <c r="K38" s="13" t="s">
        <v>69</v>
      </c>
      <c r="L38" s="46"/>
    </row>
    <row r="39" spans="1:14" s="22" customFormat="1" ht="25.5" customHeight="1" x14ac:dyDescent="0.3">
      <c r="B39" s="35">
        <f>K44</f>
        <v>43644</v>
      </c>
      <c r="C39" s="35"/>
      <c r="D39" s="35"/>
      <c r="E39" s="35"/>
      <c r="F39" s="35"/>
      <c r="G39" s="40">
        <f>IF(DAY(K44)&gt;=28,5,IF(DAY(K44)&gt;=21,4,IF(DAY(K44)&gt;=14,3,IF(DAY(K44)&gt;=7,2,1))))</f>
        <v>5</v>
      </c>
      <c r="H39" s="40"/>
      <c r="I39" s="40"/>
      <c r="J39" s="40"/>
      <c r="K39" s="40"/>
      <c r="L39" s="21"/>
      <c r="N39" s="24"/>
    </row>
    <row r="40" spans="1:14" ht="4.5" customHeight="1" x14ac:dyDescent="0.3">
      <c r="B40" s="8"/>
      <c r="C40" s="8"/>
      <c r="D40" s="9"/>
      <c r="E40" s="8"/>
      <c r="F40" s="9"/>
      <c r="G40" s="10"/>
      <c r="H40" s="11"/>
      <c r="I40" s="10"/>
      <c r="J40" s="11"/>
      <c r="K40" s="10"/>
    </row>
    <row r="41" spans="1:14" ht="17.25" customHeight="1" x14ac:dyDescent="0.3">
      <c r="A41" s="41" t="s">
        <v>0</v>
      </c>
      <c r="B41" s="41"/>
      <c r="C41" s="1" t="s">
        <v>6</v>
      </c>
      <c r="D41" s="2"/>
      <c r="E41" s="3"/>
      <c r="K41" s="5" t="s">
        <v>7</v>
      </c>
      <c r="L41" s="4"/>
    </row>
    <row r="42" spans="1:14" ht="6.75" customHeight="1" x14ac:dyDescent="0.3"/>
    <row r="43" spans="1:14" s="14" customFormat="1" ht="25.5" customHeight="1" x14ac:dyDescent="0.3">
      <c r="A43" s="50" t="s">
        <v>1</v>
      </c>
      <c r="B43" s="50" t="s">
        <v>2</v>
      </c>
      <c r="C43" s="51" t="s">
        <v>8</v>
      </c>
      <c r="D43" s="51"/>
      <c r="E43" s="51" t="s">
        <v>9</v>
      </c>
      <c r="F43" s="51"/>
      <c r="G43" s="51" t="s">
        <v>10</v>
      </c>
      <c r="H43" s="51"/>
      <c r="I43" s="51" t="s">
        <v>11</v>
      </c>
      <c r="J43" s="51"/>
      <c r="K43" s="51" t="s">
        <v>12</v>
      </c>
      <c r="L43" s="51"/>
    </row>
    <row r="44" spans="1:14" s="14" customFormat="1" ht="25.5" customHeight="1" x14ac:dyDescent="0.3">
      <c r="A44" s="50"/>
      <c r="B44" s="50"/>
      <c r="C44" s="49">
        <f>C26+DAY(7)</f>
        <v>43640</v>
      </c>
      <c r="D44" s="49"/>
      <c r="E44" s="49">
        <f>C44+1</f>
        <v>43641</v>
      </c>
      <c r="F44" s="49"/>
      <c r="G44" s="49">
        <f>E44+1</f>
        <v>43642</v>
      </c>
      <c r="H44" s="49"/>
      <c r="I44" s="49">
        <f>G44+1</f>
        <v>43643</v>
      </c>
      <c r="J44" s="49"/>
      <c r="K44" s="49">
        <f>I44+1</f>
        <v>43644</v>
      </c>
      <c r="L44" s="49"/>
    </row>
    <row r="45" spans="1:14" ht="33" customHeight="1" x14ac:dyDescent="0.3">
      <c r="A45" s="43">
        <v>1</v>
      </c>
      <c r="B45" s="36" t="s">
        <v>90</v>
      </c>
      <c r="C45" s="13" t="s">
        <v>22</v>
      </c>
      <c r="D45" s="45" t="s">
        <v>23</v>
      </c>
      <c r="E45" s="54" t="s">
        <v>55</v>
      </c>
      <c r="F45" s="55"/>
      <c r="G45" s="13" t="s">
        <v>22</v>
      </c>
      <c r="H45" s="45" t="s">
        <v>23</v>
      </c>
      <c r="I45" s="13" t="s">
        <v>22</v>
      </c>
      <c r="J45" s="45" t="s">
        <v>23</v>
      </c>
      <c r="K45" s="13" t="s">
        <v>22</v>
      </c>
      <c r="L45" s="45" t="s">
        <v>23</v>
      </c>
    </row>
    <row r="46" spans="1:14" ht="53.25" customHeight="1" x14ac:dyDescent="0.3">
      <c r="A46" s="44"/>
      <c r="B46" s="37"/>
      <c r="C46" s="13" t="s">
        <v>38</v>
      </c>
      <c r="D46" s="46"/>
      <c r="E46" s="56"/>
      <c r="F46" s="57"/>
      <c r="G46" s="13" t="s">
        <v>38</v>
      </c>
      <c r="H46" s="46"/>
      <c r="I46" s="13" t="s">
        <v>38</v>
      </c>
      <c r="J46" s="46"/>
      <c r="K46" s="13" t="s">
        <v>38</v>
      </c>
      <c r="L46" s="46"/>
    </row>
    <row r="47" spans="1:14" ht="33" customHeight="1" x14ac:dyDescent="0.3">
      <c r="A47" s="43">
        <v>2</v>
      </c>
      <c r="B47" s="36" t="s">
        <v>13</v>
      </c>
      <c r="C47" s="13" t="s">
        <v>22</v>
      </c>
      <c r="D47" s="45" t="s">
        <v>23</v>
      </c>
      <c r="E47" s="56"/>
      <c r="F47" s="57"/>
      <c r="G47" s="13" t="s">
        <v>22</v>
      </c>
      <c r="H47" s="45" t="s">
        <v>23</v>
      </c>
      <c r="I47" s="13" t="s">
        <v>22</v>
      </c>
      <c r="J47" s="45" t="s">
        <v>23</v>
      </c>
      <c r="K47" s="13" t="s">
        <v>22</v>
      </c>
      <c r="L47" s="45" t="s">
        <v>23</v>
      </c>
    </row>
    <row r="48" spans="1:14" ht="53.25" customHeight="1" x14ac:dyDescent="0.3">
      <c r="A48" s="44"/>
      <c r="B48" s="37"/>
      <c r="C48" s="13" t="s">
        <v>38</v>
      </c>
      <c r="D48" s="46"/>
      <c r="E48" s="56"/>
      <c r="F48" s="57"/>
      <c r="G48" s="13" t="s">
        <v>38</v>
      </c>
      <c r="H48" s="46"/>
      <c r="I48" s="13" t="s">
        <v>38</v>
      </c>
      <c r="J48" s="46"/>
      <c r="K48" s="13" t="s">
        <v>38</v>
      </c>
      <c r="L48" s="46"/>
    </row>
    <row r="49" spans="1:14" ht="33" customHeight="1" x14ac:dyDescent="0.3">
      <c r="A49" s="43">
        <v>3</v>
      </c>
      <c r="B49" s="36" t="s">
        <v>14</v>
      </c>
      <c r="C49" s="13" t="s">
        <v>22</v>
      </c>
      <c r="D49" s="45" t="s">
        <v>23</v>
      </c>
      <c r="E49" s="56"/>
      <c r="F49" s="57"/>
      <c r="G49" s="13" t="s">
        <v>22</v>
      </c>
      <c r="H49" s="45" t="s">
        <v>23</v>
      </c>
      <c r="I49" s="13" t="s">
        <v>22</v>
      </c>
      <c r="J49" s="45" t="s">
        <v>23</v>
      </c>
      <c r="K49" s="13" t="s">
        <v>22</v>
      </c>
      <c r="L49" s="45" t="s">
        <v>23</v>
      </c>
    </row>
    <row r="50" spans="1:14" ht="53.25" customHeight="1" x14ac:dyDescent="0.3">
      <c r="A50" s="44"/>
      <c r="B50" s="37"/>
      <c r="C50" s="13" t="s">
        <v>38</v>
      </c>
      <c r="D50" s="46"/>
      <c r="E50" s="56"/>
      <c r="F50" s="57"/>
      <c r="G50" s="13" t="s">
        <v>38</v>
      </c>
      <c r="H50" s="46"/>
      <c r="I50" s="13" t="s">
        <v>38</v>
      </c>
      <c r="J50" s="46"/>
      <c r="K50" s="13" t="s">
        <v>38</v>
      </c>
      <c r="L50" s="46"/>
    </row>
    <row r="51" spans="1:14" ht="33" customHeight="1" x14ac:dyDescent="0.3">
      <c r="A51" s="43">
        <v>4</v>
      </c>
      <c r="B51" s="36" t="s">
        <v>15</v>
      </c>
      <c r="C51" s="13" t="s">
        <v>22</v>
      </c>
      <c r="D51" s="45" t="s">
        <v>23</v>
      </c>
      <c r="E51" s="56"/>
      <c r="F51" s="57"/>
      <c r="G51" s="13" t="s">
        <v>22</v>
      </c>
      <c r="H51" s="45" t="s">
        <v>23</v>
      </c>
      <c r="I51" s="13" t="s">
        <v>22</v>
      </c>
      <c r="J51" s="45" t="s">
        <v>23</v>
      </c>
      <c r="K51" s="13" t="s">
        <v>22</v>
      </c>
      <c r="L51" s="45" t="s">
        <v>23</v>
      </c>
    </row>
    <row r="52" spans="1:14" ht="53.25" customHeight="1" x14ac:dyDescent="0.3">
      <c r="A52" s="44"/>
      <c r="B52" s="37"/>
      <c r="C52" s="13" t="s">
        <v>38</v>
      </c>
      <c r="D52" s="46"/>
      <c r="E52" s="56"/>
      <c r="F52" s="57"/>
      <c r="G52" s="13" t="s">
        <v>38</v>
      </c>
      <c r="H52" s="46"/>
      <c r="I52" s="13" t="s">
        <v>38</v>
      </c>
      <c r="J52" s="46"/>
      <c r="K52" s="13" t="s">
        <v>38</v>
      </c>
      <c r="L52" s="46"/>
    </row>
    <row r="53" spans="1:14" ht="33" customHeight="1" x14ac:dyDescent="0.3">
      <c r="A53" s="42">
        <v>5</v>
      </c>
      <c r="B53" s="36" t="s">
        <v>16</v>
      </c>
      <c r="C53" s="13" t="s">
        <v>22</v>
      </c>
      <c r="D53" s="45" t="s">
        <v>23</v>
      </c>
      <c r="E53" s="56"/>
      <c r="F53" s="57"/>
      <c r="G53" s="13" t="s">
        <v>22</v>
      </c>
      <c r="H53" s="45" t="s">
        <v>23</v>
      </c>
      <c r="I53" s="13" t="s">
        <v>22</v>
      </c>
      <c r="J53" s="45" t="s">
        <v>23</v>
      </c>
      <c r="K53" s="13" t="s">
        <v>22</v>
      </c>
      <c r="L53" s="45" t="s">
        <v>23</v>
      </c>
    </row>
    <row r="54" spans="1:14" ht="53.25" customHeight="1" x14ac:dyDescent="0.3">
      <c r="A54" s="42"/>
      <c r="B54" s="37"/>
      <c r="C54" s="13" t="s">
        <v>38</v>
      </c>
      <c r="D54" s="46"/>
      <c r="E54" s="56"/>
      <c r="F54" s="57"/>
      <c r="G54" s="13" t="s">
        <v>38</v>
      </c>
      <c r="H54" s="46"/>
      <c r="I54" s="13" t="s">
        <v>38</v>
      </c>
      <c r="J54" s="46"/>
      <c r="K54" s="13" t="s">
        <v>38</v>
      </c>
      <c r="L54" s="46"/>
    </row>
    <row r="55" spans="1:14" ht="33" customHeight="1" x14ac:dyDescent="0.3">
      <c r="A55" s="42">
        <v>6</v>
      </c>
      <c r="B55" s="36" t="s">
        <v>17</v>
      </c>
      <c r="C55" s="13" t="s">
        <v>22</v>
      </c>
      <c r="D55" s="45" t="s">
        <v>23</v>
      </c>
      <c r="E55" s="56"/>
      <c r="F55" s="57"/>
      <c r="G55" s="13" t="s">
        <v>22</v>
      </c>
      <c r="H55" s="45" t="s">
        <v>23</v>
      </c>
      <c r="I55" s="13" t="s">
        <v>22</v>
      </c>
      <c r="J55" s="45" t="s">
        <v>23</v>
      </c>
      <c r="K55" s="13" t="s">
        <v>22</v>
      </c>
      <c r="L55" s="45" t="s">
        <v>23</v>
      </c>
    </row>
    <row r="56" spans="1:14" ht="53.25" customHeight="1" x14ac:dyDescent="0.3">
      <c r="A56" s="42"/>
      <c r="B56" s="37"/>
      <c r="C56" s="13" t="s">
        <v>38</v>
      </c>
      <c r="D56" s="46"/>
      <c r="E56" s="58"/>
      <c r="F56" s="59"/>
      <c r="G56" s="13" t="s">
        <v>38</v>
      </c>
      <c r="H56" s="46"/>
      <c r="I56" s="13" t="s">
        <v>38</v>
      </c>
      <c r="J56" s="46"/>
      <c r="K56" s="13" t="s">
        <v>38</v>
      </c>
      <c r="L56" s="46"/>
    </row>
    <row r="57" spans="1:14" s="22" customFormat="1" ht="25.5" customHeight="1" x14ac:dyDescent="0.3">
      <c r="B57" s="35">
        <f>K62</f>
        <v>43651</v>
      </c>
      <c r="C57" s="35"/>
      <c r="D57" s="35"/>
      <c r="E57" s="35"/>
      <c r="F57" s="35"/>
      <c r="G57" s="40">
        <f>IF(DAY(K62)&gt;=28,5,IF(DAY(K62)&gt;=21,4,IF(DAY(K62)&gt;=14,3,IF(DAY(K62)&gt;=7,2,1))))</f>
        <v>1</v>
      </c>
      <c r="H57" s="40"/>
      <c r="I57" s="40"/>
      <c r="J57" s="40"/>
      <c r="K57" s="40"/>
      <c r="L57" s="21"/>
      <c r="N57" s="24"/>
    </row>
    <row r="58" spans="1:14" ht="4.5" customHeight="1" x14ac:dyDescent="0.3">
      <c r="B58" s="8"/>
      <c r="C58" s="8"/>
      <c r="D58" s="9"/>
      <c r="E58" s="8"/>
      <c r="F58" s="9"/>
      <c r="G58" s="10"/>
      <c r="H58" s="11"/>
      <c r="I58" s="10"/>
      <c r="J58" s="11"/>
      <c r="K58" s="10"/>
    </row>
    <row r="59" spans="1:14" ht="17.25" customHeight="1" x14ac:dyDescent="0.3">
      <c r="A59" s="41" t="s">
        <v>0</v>
      </c>
      <c r="B59" s="41"/>
      <c r="C59" s="1" t="s">
        <v>6</v>
      </c>
      <c r="D59" s="2"/>
      <c r="E59" s="3"/>
      <c r="K59" s="5" t="s">
        <v>7</v>
      </c>
      <c r="L59" s="4"/>
    </row>
    <row r="60" spans="1:14" ht="6.75" customHeight="1" x14ac:dyDescent="0.3"/>
    <row r="61" spans="1:14" s="14" customFormat="1" ht="25.5" customHeight="1" x14ac:dyDescent="0.3">
      <c r="A61" s="50" t="s">
        <v>1</v>
      </c>
      <c r="B61" s="50" t="s">
        <v>2</v>
      </c>
      <c r="C61" s="51" t="s">
        <v>8</v>
      </c>
      <c r="D61" s="51"/>
      <c r="E61" s="51" t="s">
        <v>9</v>
      </c>
      <c r="F61" s="51"/>
      <c r="G61" s="51" t="s">
        <v>10</v>
      </c>
      <c r="H61" s="51"/>
      <c r="I61" s="51" t="s">
        <v>11</v>
      </c>
      <c r="J61" s="51"/>
      <c r="K61" s="51" t="s">
        <v>12</v>
      </c>
      <c r="L61" s="51"/>
    </row>
    <row r="62" spans="1:14" s="14" customFormat="1" ht="25.5" customHeight="1" x14ac:dyDescent="0.3">
      <c r="A62" s="50"/>
      <c r="B62" s="50"/>
      <c r="C62" s="49">
        <f>C44+DAY(7)</f>
        <v>43647</v>
      </c>
      <c r="D62" s="49"/>
      <c r="E62" s="49">
        <f>C62+1</f>
        <v>43648</v>
      </c>
      <c r="F62" s="49"/>
      <c r="G62" s="49">
        <f>E62+1</f>
        <v>43649</v>
      </c>
      <c r="H62" s="49"/>
      <c r="I62" s="49">
        <f>G62+1</f>
        <v>43650</v>
      </c>
      <c r="J62" s="49"/>
      <c r="K62" s="49">
        <f>I62+1</f>
        <v>43651</v>
      </c>
      <c r="L62" s="49"/>
    </row>
    <row r="63" spans="1:14" ht="33" customHeight="1" x14ac:dyDescent="0.3">
      <c r="A63" s="43">
        <v>1</v>
      </c>
      <c r="B63" s="36" t="s">
        <v>90</v>
      </c>
      <c r="C63" s="13" t="s">
        <v>22</v>
      </c>
      <c r="D63" s="45" t="s">
        <v>23</v>
      </c>
      <c r="E63" s="32" t="s">
        <v>19</v>
      </c>
      <c r="F63" s="60" t="s">
        <v>26</v>
      </c>
      <c r="G63" s="15" t="s">
        <v>19</v>
      </c>
      <c r="H63" s="38" t="s">
        <v>26</v>
      </c>
      <c r="I63" s="15" t="s">
        <v>19</v>
      </c>
      <c r="J63" s="38" t="s">
        <v>26</v>
      </c>
      <c r="K63" s="15" t="s">
        <v>19</v>
      </c>
      <c r="L63" s="38" t="s">
        <v>26</v>
      </c>
    </row>
    <row r="64" spans="1:14" ht="53.25" customHeight="1" x14ac:dyDescent="0.3">
      <c r="A64" s="44"/>
      <c r="B64" s="37"/>
      <c r="C64" s="13" t="s">
        <v>38</v>
      </c>
      <c r="D64" s="46"/>
      <c r="E64" s="32" t="s">
        <v>39</v>
      </c>
      <c r="F64" s="61"/>
      <c r="G64" s="15" t="s">
        <v>39</v>
      </c>
      <c r="H64" s="39"/>
      <c r="I64" s="15" t="s">
        <v>39</v>
      </c>
      <c r="J64" s="39"/>
      <c r="K64" s="15" t="s">
        <v>39</v>
      </c>
      <c r="L64" s="39"/>
    </row>
    <row r="65" spans="1:14" ht="33" customHeight="1" x14ac:dyDescent="0.3">
      <c r="A65" s="43">
        <v>2</v>
      </c>
      <c r="B65" s="36" t="s">
        <v>13</v>
      </c>
      <c r="C65" s="13" t="s">
        <v>22</v>
      </c>
      <c r="D65" s="45" t="s">
        <v>23</v>
      </c>
      <c r="E65" s="15" t="s">
        <v>19</v>
      </c>
      <c r="F65" s="38" t="s">
        <v>26</v>
      </c>
      <c r="G65" s="15" t="s">
        <v>19</v>
      </c>
      <c r="H65" s="38" t="s">
        <v>26</v>
      </c>
      <c r="I65" s="15" t="s">
        <v>19</v>
      </c>
      <c r="J65" s="38" t="s">
        <v>26</v>
      </c>
      <c r="K65" s="15" t="s">
        <v>19</v>
      </c>
      <c r="L65" s="38" t="s">
        <v>26</v>
      </c>
    </row>
    <row r="66" spans="1:14" ht="53.25" customHeight="1" x14ac:dyDescent="0.3">
      <c r="A66" s="44"/>
      <c r="B66" s="37"/>
      <c r="C66" s="13" t="s">
        <v>38</v>
      </c>
      <c r="D66" s="46"/>
      <c r="E66" s="15" t="s">
        <v>39</v>
      </c>
      <c r="F66" s="39"/>
      <c r="G66" s="15" t="s">
        <v>39</v>
      </c>
      <c r="H66" s="39"/>
      <c r="I66" s="15" t="s">
        <v>39</v>
      </c>
      <c r="J66" s="39"/>
      <c r="K66" s="15" t="s">
        <v>39</v>
      </c>
      <c r="L66" s="39"/>
    </row>
    <row r="67" spans="1:14" ht="33" customHeight="1" x14ac:dyDescent="0.3">
      <c r="A67" s="43">
        <v>3</v>
      </c>
      <c r="B67" s="36" t="s">
        <v>14</v>
      </c>
      <c r="C67" s="13" t="s">
        <v>22</v>
      </c>
      <c r="D67" s="45" t="s">
        <v>23</v>
      </c>
      <c r="E67" s="15" t="s">
        <v>19</v>
      </c>
      <c r="F67" s="38" t="s">
        <v>26</v>
      </c>
      <c r="G67" s="15" t="s">
        <v>19</v>
      </c>
      <c r="H67" s="38" t="s">
        <v>26</v>
      </c>
      <c r="I67" s="15" t="s">
        <v>19</v>
      </c>
      <c r="J67" s="38" t="s">
        <v>26</v>
      </c>
      <c r="K67" s="15" t="s">
        <v>19</v>
      </c>
      <c r="L67" s="38" t="s">
        <v>26</v>
      </c>
    </row>
    <row r="68" spans="1:14" ht="53.25" customHeight="1" x14ac:dyDescent="0.3">
      <c r="A68" s="44"/>
      <c r="B68" s="37"/>
      <c r="C68" s="13" t="s">
        <v>38</v>
      </c>
      <c r="D68" s="46"/>
      <c r="E68" s="15" t="s">
        <v>39</v>
      </c>
      <c r="F68" s="39"/>
      <c r="G68" s="15" t="s">
        <v>39</v>
      </c>
      <c r="H68" s="39"/>
      <c r="I68" s="15" t="s">
        <v>39</v>
      </c>
      <c r="J68" s="39"/>
      <c r="K68" s="15" t="s">
        <v>39</v>
      </c>
      <c r="L68" s="39"/>
    </row>
    <row r="69" spans="1:14" ht="33" customHeight="1" x14ac:dyDescent="0.3">
      <c r="A69" s="43">
        <v>4</v>
      </c>
      <c r="B69" s="36" t="s">
        <v>15</v>
      </c>
      <c r="C69" s="13" t="s">
        <v>22</v>
      </c>
      <c r="D69" s="45" t="s">
        <v>23</v>
      </c>
      <c r="E69" s="15" t="s">
        <v>19</v>
      </c>
      <c r="F69" s="38" t="s">
        <v>26</v>
      </c>
      <c r="G69" s="15" t="s">
        <v>19</v>
      </c>
      <c r="H69" s="38" t="s">
        <v>26</v>
      </c>
      <c r="I69" s="15" t="s">
        <v>19</v>
      </c>
      <c r="J69" s="38" t="s">
        <v>26</v>
      </c>
      <c r="K69" s="15" t="s">
        <v>19</v>
      </c>
      <c r="L69" s="38" t="s">
        <v>26</v>
      </c>
    </row>
    <row r="70" spans="1:14" ht="53.25" customHeight="1" x14ac:dyDescent="0.3">
      <c r="A70" s="44"/>
      <c r="B70" s="37"/>
      <c r="C70" s="13" t="s">
        <v>38</v>
      </c>
      <c r="D70" s="46"/>
      <c r="E70" s="15" t="s">
        <v>39</v>
      </c>
      <c r="F70" s="39"/>
      <c r="G70" s="15" t="s">
        <v>39</v>
      </c>
      <c r="H70" s="39"/>
      <c r="I70" s="15" t="s">
        <v>39</v>
      </c>
      <c r="J70" s="39"/>
      <c r="K70" s="15" t="s">
        <v>39</v>
      </c>
      <c r="L70" s="39"/>
    </row>
    <row r="71" spans="1:14" ht="33" customHeight="1" x14ac:dyDescent="0.3">
      <c r="A71" s="42">
        <v>5</v>
      </c>
      <c r="B71" s="36" t="s">
        <v>16</v>
      </c>
      <c r="C71" s="13" t="s">
        <v>22</v>
      </c>
      <c r="D71" s="45" t="s">
        <v>23</v>
      </c>
      <c r="E71" s="15" t="s">
        <v>19</v>
      </c>
      <c r="F71" s="38" t="s">
        <v>26</v>
      </c>
      <c r="G71" s="15" t="s">
        <v>19</v>
      </c>
      <c r="H71" s="38" t="s">
        <v>26</v>
      </c>
      <c r="I71" s="15" t="s">
        <v>19</v>
      </c>
      <c r="J71" s="38" t="s">
        <v>26</v>
      </c>
      <c r="K71" s="15" t="s">
        <v>19</v>
      </c>
      <c r="L71" s="38" t="s">
        <v>26</v>
      </c>
    </row>
    <row r="72" spans="1:14" ht="53.25" customHeight="1" x14ac:dyDescent="0.3">
      <c r="A72" s="42"/>
      <c r="B72" s="37"/>
      <c r="C72" s="13" t="s">
        <v>38</v>
      </c>
      <c r="D72" s="46"/>
      <c r="E72" s="15" t="s">
        <v>39</v>
      </c>
      <c r="F72" s="39"/>
      <c r="G72" s="15" t="s">
        <v>39</v>
      </c>
      <c r="H72" s="39"/>
      <c r="I72" s="15" t="s">
        <v>39</v>
      </c>
      <c r="J72" s="39"/>
      <c r="K72" s="15" t="s">
        <v>39</v>
      </c>
      <c r="L72" s="39"/>
    </row>
    <row r="73" spans="1:14" ht="33" customHeight="1" x14ac:dyDescent="0.3">
      <c r="A73" s="42">
        <v>6</v>
      </c>
      <c r="B73" s="36" t="s">
        <v>17</v>
      </c>
      <c r="C73" s="13" t="s">
        <v>22</v>
      </c>
      <c r="D73" s="45" t="s">
        <v>23</v>
      </c>
      <c r="E73" s="15" t="s">
        <v>19</v>
      </c>
      <c r="F73" s="38" t="s">
        <v>26</v>
      </c>
      <c r="G73" s="15" t="s">
        <v>19</v>
      </c>
      <c r="H73" s="38" t="s">
        <v>26</v>
      </c>
      <c r="I73" s="15" t="s">
        <v>19</v>
      </c>
      <c r="J73" s="38" t="s">
        <v>26</v>
      </c>
      <c r="K73" s="15" t="s">
        <v>19</v>
      </c>
      <c r="L73" s="38" t="s">
        <v>26</v>
      </c>
    </row>
    <row r="74" spans="1:14" ht="53.25" customHeight="1" x14ac:dyDescent="0.3">
      <c r="A74" s="42"/>
      <c r="B74" s="37"/>
      <c r="C74" s="13" t="s">
        <v>38</v>
      </c>
      <c r="D74" s="46"/>
      <c r="E74" s="15" t="s">
        <v>39</v>
      </c>
      <c r="F74" s="39"/>
      <c r="G74" s="15" t="s">
        <v>39</v>
      </c>
      <c r="H74" s="39"/>
      <c r="I74" s="15" t="s">
        <v>39</v>
      </c>
      <c r="J74" s="39"/>
      <c r="K74" s="15" t="s">
        <v>39</v>
      </c>
      <c r="L74" s="39"/>
    </row>
    <row r="75" spans="1:14" s="22" customFormat="1" ht="25.5" customHeight="1" x14ac:dyDescent="0.3">
      <c r="B75" s="35">
        <f>K80</f>
        <v>43658</v>
      </c>
      <c r="C75" s="35"/>
      <c r="D75" s="35"/>
      <c r="E75" s="35"/>
      <c r="F75" s="35"/>
      <c r="G75" s="40">
        <f>IF(DAY(K80)&gt;=28,5,IF(DAY(K80)&gt;=21,4,IF(DAY(K80)&gt;=14,3,IF(DAY(K80)&gt;=7,2,1))))</f>
        <v>2</v>
      </c>
      <c r="H75" s="40"/>
      <c r="I75" s="40"/>
      <c r="J75" s="40"/>
      <c r="K75" s="40"/>
      <c r="L75" s="21"/>
      <c r="N75" s="33"/>
    </row>
    <row r="76" spans="1:14" ht="4.5" customHeight="1" x14ac:dyDescent="0.3">
      <c r="B76" s="8"/>
      <c r="C76" s="8"/>
      <c r="D76" s="9"/>
      <c r="E76" s="8"/>
      <c r="F76" s="9"/>
      <c r="G76" s="10"/>
      <c r="H76" s="11"/>
      <c r="I76" s="10"/>
      <c r="J76" s="11"/>
      <c r="K76" s="10"/>
    </row>
    <row r="77" spans="1:14" ht="17.25" customHeight="1" x14ac:dyDescent="0.3">
      <c r="A77" s="41" t="s">
        <v>0</v>
      </c>
      <c r="B77" s="41"/>
      <c r="C77" s="1" t="s">
        <v>6</v>
      </c>
      <c r="D77" s="2"/>
      <c r="E77" s="3"/>
      <c r="K77" s="5" t="s">
        <v>7</v>
      </c>
      <c r="L77" s="4"/>
    </row>
    <row r="78" spans="1:14" ht="6.75" customHeight="1" x14ac:dyDescent="0.3"/>
    <row r="79" spans="1:14" s="14" customFormat="1" ht="25.5" customHeight="1" x14ac:dyDescent="0.3">
      <c r="A79" s="50" t="s">
        <v>1</v>
      </c>
      <c r="B79" s="50" t="s">
        <v>2</v>
      </c>
      <c r="C79" s="51" t="s">
        <v>8</v>
      </c>
      <c r="D79" s="51"/>
      <c r="E79" s="51" t="s">
        <v>9</v>
      </c>
      <c r="F79" s="51"/>
      <c r="G79" s="51" t="s">
        <v>10</v>
      </c>
      <c r="H79" s="51"/>
      <c r="I79" s="51" t="s">
        <v>11</v>
      </c>
      <c r="J79" s="51"/>
      <c r="K79" s="51" t="s">
        <v>12</v>
      </c>
      <c r="L79" s="51"/>
    </row>
    <row r="80" spans="1:14" s="14" customFormat="1" ht="25.5" customHeight="1" x14ac:dyDescent="0.3">
      <c r="A80" s="50"/>
      <c r="B80" s="50"/>
      <c r="C80" s="49">
        <f>C62+DAY(7)</f>
        <v>43654</v>
      </c>
      <c r="D80" s="49"/>
      <c r="E80" s="49">
        <f>C80+1</f>
        <v>43655</v>
      </c>
      <c r="F80" s="49"/>
      <c r="G80" s="49">
        <f>E80+1</f>
        <v>43656</v>
      </c>
      <c r="H80" s="49"/>
      <c r="I80" s="49">
        <f>G80+1</f>
        <v>43657</v>
      </c>
      <c r="J80" s="49"/>
      <c r="K80" s="49">
        <f>I80+1</f>
        <v>43658</v>
      </c>
      <c r="L80" s="49"/>
    </row>
    <row r="81" spans="1:14" ht="33" customHeight="1" x14ac:dyDescent="0.3">
      <c r="A81" s="43">
        <v>1</v>
      </c>
      <c r="B81" s="36" t="s">
        <v>90</v>
      </c>
      <c r="C81" s="15" t="s">
        <v>19</v>
      </c>
      <c r="D81" s="38" t="s">
        <v>26</v>
      </c>
      <c r="E81" s="54" t="s">
        <v>55</v>
      </c>
      <c r="F81" s="55"/>
      <c r="G81" s="15" t="s">
        <v>19</v>
      </c>
      <c r="H81" s="38" t="s">
        <v>26</v>
      </c>
      <c r="I81" s="15" t="s">
        <v>19</v>
      </c>
      <c r="J81" s="38" t="s">
        <v>26</v>
      </c>
      <c r="K81" s="15" t="s">
        <v>19</v>
      </c>
      <c r="L81" s="38" t="s">
        <v>26</v>
      </c>
    </row>
    <row r="82" spans="1:14" ht="53.25" customHeight="1" x14ac:dyDescent="0.3">
      <c r="A82" s="44"/>
      <c r="B82" s="37"/>
      <c r="C82" s="15" t="s">
        <v>40</v>
      </c>
      <c r="D82" s="39"/>
      <c r="E82" s="56"/>
      <c r="F82" s="57"/>
      <c r="G82" s="15" t="s">
        <v>40</v>
      </c>
      <c r="H82" s="39"/>
      <c r="I82" s="15" t="s">
        <v>40</v>
      </c>
      <c r="J82" s="39"/>
      <c r="K82" s="15" t="s">
        <v>40</v>
      </c>
      <c r="L82" s="39"/>
    </row>
    <row r="83" spans="1:14" ht="33" customHeight="1" x14ac:dyDescent="0.3">
      <c r="A83" s="43">
        <v>2</v>
      </c>
      <c r="B83" s="36" t="s">
        <v>13</v>
      </c>
      <c r="C83" s="15" t="s">
        <v>19</v>
      </c>
      <c r="D83" s="38" t="s">
        <v>26</v>
      </c>
      <c r="E83" s="56"/>
      <c r="F83" s="57"/>
      <c r="G83" s="15" t="s">
        <v>19</v>
      </c>
      <c r="H83" s="38" t="s">
        <v>26</v>
      </c>
      <c r="I83" s="15" t="s">
        <v>19</v>
      </c>
      <c r="J83" s="38" t="s">
        <v>26</v>
      </c>
      <c r="K83" s="15" t="s">
        <v>19</v>
      </c>
      <c r="L83" s="38" t="s">
        <v>26</v>
      </c>
    </row>
    <row r="84" spans="1:14" ht="53.25" customHeight="1" x14ac:dyDescent="0.3">
      <c r="A84" s="44"/>
      <c r="B84" s="37"/>
      <c r="C84" s="15" t="s">
        <v>40</v>
      </c>
      <c r="D84" s="39"/>
      <c r="E84" s="56"/>
      <c r="F84" s="57"/>
      <c r="G84" s="15" t="s">
        <v>40</v>
      </c>
      <c r="H84" s="39"/>
      <c r="I84" s="15" t="s">
        <v>40</v>
      </c>
      <c r="J84" s="39"/>
      <c r="K84" s="15" t="s">
        <v>40</v>
      </c>
      <c r="L84" s="39"/>
    </row>
    <row r="85" spans="1:14" ht="33" customHeight="1" x14ac:dyDescent="0.3">
      <c r="A85" s="43">
        <v>3</v>
      </c>
      <c r="B85" s="36" t="s">
        <v>14</v>
      </c>
      <c r="C85" s="15" t="s">
        <v>19</v>
      </c>
      <c r="D85" s="38" t="s">
        <v>26</v>
      </c>
      <c r="E85" s="56"/>
      <c r="F85" s="57"/>
      <c r="G85" s="15" t="s">
        <v>19</v>
      </c>
      <c r="H85" s="38" t="s">
        <v>26</v>
      </c>
      <c r="I85" s="15" t="s">
        <v>19</v>
      </c>
      <c r="J85" s="38" t="s">
        <v>26</v>
      </c>
      <c r="K85" s="15" t="s">
        <v>19</v>
      </c>
      <c r="L85" s="38" t="s">
        <v>26</v>
      </c>
    </row>
    <row r="86" spans="1:14" ht="53.25" customHeight="1" x14ac:dyDescent="0.3">
      <c r="A86" s="44"/>
      <c r="B86" s="37"/>
      <c r="C86" s="15" t="s">
        <v>40</v>
      </c>
      <c r="D86" s="39"/>
      <c r="E86" s="56"/>
      <c r="F86" s="57"/>
      <c r="G86" s="15" t="s">
        <v>40</v>
      </c>
      <c r="H86" s="39"/>
      <c r="I86" s="15" t="s">
        <v>40</v>
      </c>
      <c r="J86" s="39"/>
      <c r="K86" s="15" t="s">
        <v>40</v>
      </c>
      <c r="L86" s="39"/>
    </row>
    <row r="87" spans="1:14" ht="33" customHeight="1" x14ac:dyDescent="0.3">
      <c r="A87" s="43">
        <v>4</v>
      </c>
      <c r="B87" s="36" t="s">
        <v>15</v>
      </c>
      <c r="C87" s="15" t="s">
        <v>19</v>
      </c>
      <c r="D87" s="38" t="s">
        <v>26</v>
      </c>
      <c r="E87" s="56"/>
      <c r="F87" s="57"/>
      <c r="G87" s="15" t="s">
        <v>19</v>
      </c>
      <c r="H87" s="38" t="s">
        <v>26</v>
      </c>
      <c r="I87" s="15" t="s">
        <v>19</v>
      </c>
      <c r="J87" s="38" t="s">
        <v>26</v>
      </c>
      <c r="K87" s="15" t="s">
        <v>19</v>
      </c>
      <c r="L87" s="38" t="s">
        <v>26</v>
      </c>
    </row>
    <row r="88" spans="1:14" ht="53.25" customHeight="1" x14ac:dyDescent="0.3">
      <c r="A88" s="44"/>
      <c r="B88" s="37"/>
      <c r="C88" s="15" t="s">
        <v>40</v>
      </c>
      <c r="D88" s="39"/>
      <c r="E88" s="56"/>
      <c r="F88" s="57"/>
      <c r="G88" s="15" t="s">
        <v>40</v>
      </c>
      <c r="H88" s="39"/>
      <c r="I88" s="15" t="s">
        <v>40</v>
      </c>
      <c r="J88" s="39"/>
      <c r="K88" s="15" t="s">
        <v>40</v>
      </c>
      <c r="L88" s="39"/>
    </row>
    <row r="89" spans="1:14" ht="33" customHeight="1" x14ac:dyDescent="0.3">
      <c r="A89" s="42">
        <v>5</v>
      </c>
      <c r="B89" s="36" t="s">
        <v>16</v>
      </c>
      <c r="C89" s="15" t="s">
        <v>19</v>
      </c>
      <c r="D89" s="38" t="s">
        <v>26</v>
      </c>
      <c r="E89" s="56"/>
      <c r="F89" s="57"/>
      <c r="G89" s="15" t="s">
        <v>19</v>
      </c>
      <c r="H89" s="38" t="s">
        <v>26</v>
      </c>
      <c r="I89" s="15" t="s">
        <v>19</v>
      </c>
      <c r="J89" s="38" t="s">
        <v>26</v>
      </c>
      <c r="K89" s="15" t="s">
        <v>19</v>
      </c>
      <c r="L89" s="38" t="s">
        <v>26</v>
      </c>
    </row>
    <row r="90" spans="1:14" ht="53.25" customHeight="1" x14ac:dyDescent="0.3">
      <c r="A90" s="42"/>
      <c r="B90" s="37"/>
      <c r="C90" s="15" t="s">
        <v>40</v>
      </c>
      <c r="D90" s="39"/>
      <c r="E90" s="56"/>
      <c r="F90" s="57"/>
      <c r="G90" s="15" t="s">
        <v>40</v>
      </c>
      <c r="H90" s="39"/>
      <c r="I90" s="15" t="s">
        <v>40</v>
      </c>
      <c r="J90" s="39"/>
      <c r="K90" s="15" t="s">
        <v>40</v>
      </c>
      <c r="L90" s="39"/>
    </row>
    <row r="91" spans="1:14" ht="33" customHeight="1" x14ac:dyDescent="0.3">
      <c r="A91" s="42">
        <v>6</v>
      </c>
      <c r="B91" s="36" t="s">
        <v>17</v>
      </c>
      <c r="C91" s="15" t="s">
        <v>19</v>
      </c>
      <c r="D91" s="38" t="s">
        <v>26</v>
      </c>
      <c r="E91" s="56"/>
      <c r="F91" s="57"/>
      <c r="G91" s="15" t="s">
        <v>19</v>
      </c>
      <c r="H91" s="38" t="s">
        <v>26</v>
      </c>
      <c r="I91" s="15" t="s">
        <v>19</v>
      </c>
      <c r="J91" s="38" t="s">
        <v>26</v>
      </c>
      <c r="K91" s="15" t="s">
        <v>19</v>
      </c>
      <c r="L91" s="38" t="s">
        <v>26</v>
      </c>
    </row>
    <row r="92" spans="1:14" ht="53.25" customHeight="1" x14ac:dyDescent="0.3">
      <c r="A92" s="42"/>
      <c r="B92" s="37"/>
      <c r="C92" s="15" t="s">
        <v>40</v>
      </c>
      <c r="D92" s="39"/>
      <c r="E92" s="58"/>
      <c r="F92" s="59"/>
      <c r="G92" s="15" t="s">
        <v>40</v>
      </c>
      <c r="H92" s="39"/>
      <c r="I92" s="15" t="s">
        <v>40</v>
      </c>
      <c r="J92" s="39"/>
      <c r="K92" s="15" t="s">
        <v>40</v>
      </c>
      <c r="L92" s="39"/>
    </row>
    <row r="93" spans="1:14" s="22" customFormat="1" ht="25.5" customHeight="1" x14ac:dyDescent="0.3">
      <c r="B93" s="35">
        <f>K98</f>
        <v>43665</v>
      </c>
      <c r="C93" s="35"/>
      <c r="D93" s="35"/>
      <c r="E93" s="35"/>
      <c r="F93" s="35"/>
      <c r="G93" s="40">
        <f>IF(DAY(K98)&gt;=28,5,IF(DAY(K98)&gt;=21,4,IF(DAY(K98)&gt;=14,3,IF(DAY(K98)&gt;=7,2,1))))</f>
        <v>3</v>
      </c>
      <c r="H93" s="40"/>
      <c r="I93" s="40"/>
      <c r="J93" s="40"/>
      <c r="K93" s="40"/>
      <c r="L93" s="21"/>
      <c r="N93" s="24"/>
    </row>
    <row r="94" spans="1:14" ht="4.5" customHeight="1" x14ac:dyDescent="0.3">
      <c r="B94" s="8"/>
      <c r="C94" s="8"/>
      <c r="D94" s="9"/>
      <c r="E94" s="8"/>
      <c r="F94" s="9"/>
      <c r="G94" s="10"/>
      <c r="H94" s="11"/>
      <c r="I94" s="10"/>
      <c r="J94" s="11"/>
      <c r="K94" s="10"/>
    </row>
    <row r="95" spans="1:14" ht="17.25" customHeight="1" x14ac:dyDescent="0.3">
      <c r="A95" s="41" t="s">
        <v>0</v>
      </c>
      <c r="B95" s="41"/>
      <c r="C95" s="1" t="s">
        <v>6</v>
      </c>
      <c r="D95" s="2"/>
      <c r="E95" s="3"/>
      <c r="K95" s="5" t="s">
        <v>7</v>
      </c>
      <c r="L95" s="4"/>
    </row>
    <row r="96" spans="1:14" ht="6.75" customHeight="1" x14ac:dyDescent="0.3"/>
    <row r="97" spans="1:14" s="14" customFormat="1" ht="25.5" customHeight="1" x14ac:dyDescent="0.3">
      <c r="A97" s="50" t="s">
        <v>1</v>
      </c>
      <c r="B97" s="50" t="s">
        <v>2</v>
      </c>
      <c r="C97" s="51" t="s">
        <v>8</v>
      </c>
      <c r="D97" s="51"/>
      <c r="E97" s="51" t="s">
        <v>9</v>
      </c>
      <c r="F97" s="51"/>
      <c r="G97" s="51" t="s">
        <v>10</v>
      </c>
      <c r="H97" s="51"/>
      <c r="I97" s="51" t="s">
        <v>11</v>
      </c>
      <c r="J97" s="51"/>
      <c r="K97" s="51" t="s">
        <v>12</v>
      </c>
      <c r="L97" s="51"/>
    </row>
    <row r="98" spans="1:14" s="14" customFormat="1" ht="25.5" customHeight="1" x14ac:dyDescent="0.3">
      <c r="A98" s="50"/>
      <c r="B98" s="50"/>
      <c r="C98" s="49">
        <f>C80+DAY(7)</f>
        <v>43661</v>
      </c>
      <c r="D98" s="49"/>
      <c r="E98" s="49">
        <f>C98+1</f>
        <v>43662</v>
      </c>
      <c r="F98" s="49"/>
      <c r="G98" s="49">
        <f>E98+1</f>
        <v>43663</v>
      </c>
      <c r="H98" s="49"/>
      <c r="I98" s="49">
        <f>G98+1</f>
        <v>43664</v>
      </c>
      <c r="J98" s="49"/>
      <c r="K98" s="49">
        <f>I98+1</f>
        <v>43665</v>
      </c>
      <c r="L98" s="49"/>
    </row>
    <row r="99" spans="1:14" ht="33" customHeight="1" x14ac:dyDescent="0.3">
      <c r="A99" s="43">
        <v>1</v>
      </c>
      <c r="B99" s="36" t="s">
        <v>90</v>
      </c>
      <c r="C99" s="15" t="s">
        <v>19</v>
      </c>
      <c r="D99" s="38" t="s">
        <v>26</v>
      </c>
      <c r="E99" s="15" t="s">
        <v>19</v>
      </c>
      <c r="F99" s="38" t="s">
        <v>26</v>
      </c>
      <c r="G99" s="15" t="s">
        <v>19</v>
      </c>
      <c r="H99" s="38" t="s">
        <v>26</v>
      </c>
      <c r="I99" s="15" t="s">
        <v>19</v>
      </c>
      <c r="J99" s="38" t="s">
        <v>26</v>
      </c>
      <c r="K99" s="15" t="s">
        <v>19</v>
      </c>
      <c r="L99" s="38" t="s">
        <v>26</v>
      </c>
    </row>
    <row r="100" spans="1:14" ht="53.25" customHeight="1" x14ac:dyDescent="0.3">
      <c r="A100" s="44"/>
      <c r="B100" s="37"/>
      <c r="C100" s="15" t="s">
        <v>40</v>
      </c>
      <c r="D100" s="39"/>
      <c r="E100" s="15" t="s">
        <v>40</v>
      </c>
      <c r="F100" s="39"/>
      <c r="G100" s="15" t="s">
        <v>40</v>
      </c>
      <c r="H100" s="39"/>
      <c r="I100" s="15" t="s">
        <v>40</v>
      </c>
      <c r="J100" s="39"/>
      <c r="K100" s="15" t="s">
        <v>40</v>
      </c>
      <c r="L100" s="39"/>
    </row>
    <row r="101" spans="1:14" ht="33" customHeight="1" x14ac:dyDescent="0.3">
      <c r="A101" s="43">
        <v>2</v>
      </c>
      <c r="B101" s="36" t="s">
        <v>13</v>
      </c>
      <c r="C101" s="15" t="s">
        <v>19</v>
      </c>
      <c r="D101" s="38" t="s">
        <v>26</v>
      </c>
      <c r="E101" s="15" t="s">
        <v>19</v>
      </c>
      <c r="F101" s="38" t="s">
        <v>26</v>
      </c>
      <c r="G101" s="15" t="s">
        <v>19</v>
      </c>
      <c r="H101" s="38" t="s">
        <v>26</v>
      </c>
      <c r="I101" s="15" t="s">
        <v>19</v>
      </c>
      <c r="J101" s="38" t="s">
        <v>26</v>
      </c>
      <c r="K101" s="15" t="s">
        <v>19</v>
      </c>
      <c r="L101" s="38" t="s">
        <v>26</v>
      </c>
    </row>
    <row r="102" spans="1:14" ht="53.25" customHeight="1" x14ac:dyDescent="0.3">
      <c r="A102" s="44"/>
      <c r="B102" s="37"/>
      <c r="C102" s="15" t="s">
        <v>40</v>
      </c>
      <c r="D102" s="39"/>
      <c r="E102" s="15" t="s">
        <v>40</v>
      </c>
      <c r="F102" s="39"/>
      <c r="G102" s="15" t="s">
        <v>40</v>
      </c>
      <c r="H102" s="39"/>
      <c r="I102" s="15" t="s">
        <v>40</v>
      </c>
      <c r="J102" s="39"/>
      <c r="K102" s="15" t="s">
        <v>40</v>
      </c>
      <c r="L102" s="39"/>
    </row>
    <row r="103" spans="1:14" ht="33" customHeight="1" x14ac:dyDescent="0.3">
      <c r="A103" s="43">
        <v>3</v>
      </c>
      <c r="B103" s="36" t="s">
        <v>14</v>
      </c>
      <c r="C103" s="15" t="s">
        <v>19</v>
      </c>
      <c r="D103" s="38" t="s">
        <v>26</v>
      </c>
      <c r="E103" s="15" t="s">
        <v>19</v>
      </c>
      <c r="F103" s="38" t="s">
        <v>26</v>
      </c>
      <c r="G103" s="15" t="s">
        <v>19</v>
      </c>
      <c r="H103" s="38" t="s">
        <v>26</v>
      </c>
      <c r="I103" s="15" t="s">
        <v>19</v>
      </c>
      <c r="J103" s="38" t="s">
        <v>26</v>
      </c>
      <c r="K103" s="15" t="s">
        <v>19</v>
      </c>
      <c r="L103" s="38" t="s">
        <v>26</v>
      </c>
    </row>
    <row r="104" spans="1:14" ht="53.25" customHeight="1" x14ac:dyDescent="0.3">
      <c r="A104" s="44"/>
      <c r="B104" s="37"/>
      <c r="C104" s="15" t="s">
        <v>40</v>
      </c>
      <c r="D104" s="39"/>
      <c r="E104" s="15" t="s">
        <v>40</v>
      </c>
      <c r="F104" s="39"/>
      <c r="G104" s="15" t="s">
        <v>40</v>
      </c>
      <c r="H104" s="39"/>
      <c r="I104" s="15" t="s">
        <v>40</v>
      </c>
      <c r="J104" s="39"/>
      <c r="K104" s="15" t="s">
        <v>40</v>
      </c>
      <c r="L104" s="39"/>
    </row>
    <row r="105" spans="1:14" ht="33" customHeight="1" x14ac:dyDescent="0.3">
      <c r="A105" s="43">
        <v>4</v>
      </c>
      <c r="B105" s="36" t="s">
        <v>15</v>
      </c>
      <c r="C105" s="15" t="s">
        <v>19</v>
      </c>
      <c r="D105" s="38" t="s">
        <v>26</v>
      </c>
      <c r="E105" s="15" t="s">
        <v>19</v>
      </c>
      <c r="F105" s="38" t="s">
        <v>26</v>
      </c>
      <c r="G105" s="15" t="s">
        <v>19</v>
      </c>
      <c r="H105" s="38" t="s">
        <v>26</v>
      </c>
      <c r="I105" s="15" t="s">
        <v>19</v>
      </c>
      <c r="J105" s="38" t="s">
        <v>26</v>
      </c>
      <c r="K105" s="15" t="s">
        <v>19</v>
      </c>
      <c r="L105" s="38" t="s">
        <v>26</v>
      </c>
    </row>
    <row r="106" spans="1:14" ht="53.25" customHeight="1" x14ac:dyDescent="0.3">
      <c r="A106" s="44"/>
      <c r="B106" s="37"/>
      <c r="C106" s="15" t="s">
        <v>40</v>
      </c>
      <c r="D106" s="39"/>
      <c r="E106" s="15" t="s">
        <v>40</v>
      </c>
      <c r="F106" s="39"/>
      <c r="G106" s="15" t="s">
        <v>40</v>
      </c>
      <c r="H106" s="39"/>
      <c r="I106" s="15" t="s">
        <v>40</v>
      </c>
      <c r="J106" s="39"/>
      <c r="K106" s="15" t="s">
        <v>40</v>
      </c>
      <c r="L106" s="39"/>
    </row>
    <row r="107" spans="1:14" ht="33" customHeight="1" x14ac:dyDescent="0.3">
      <c r="A107" s="42">
        <v>5</v>
      </c>
      <c r="B107" s="36" t="s">
        <v>16</v>
      </c>
      <c r="C107" s="15" t="s">
        <v>19</v>
      </c>
      <c r="D107" s="38" t="s">
        <v>26</v>
      </c>
      <c r="E107" s="15" t="s">
        <v>19</v>
      </c>
      <c r="F107" s="38" t="s">
        <v>26</v>
      </c>
      <c r="G107" s="15" t="s">
        <v>19</v>
      </c>
      <c r="H107" s="38" t="s">
        <v>26</v>
      </c>
      <c r="I107" s="15" t="s">
        <v>19</v>
      </c>
      <c r="J107" s="38" t="s">
        <v>26</v>
      </c>
      <c r="K107" s="15" t="s">
        <v>19</v>
      </c>
      <c r="L107" s="38" t="s">
        <v>26</v>
      </c>
    </row>
    <row r="108" spans="1:14" ht="53.25" customHeight="1" x14ac:dyDescent="0.3">
      <c r="A108" s="42"/>
      <c r="B108" s="37"/>
      <c r="C108" s="15" t="s">
        <v>40</v>
      </c>
      <c r="D108" s="39"/>
      <c r="E108" s="15" t="s">
        <v>40</v>
      </c>
      <c r="F108" s="39"/>
      <c r="G108" s="15" t="s">
        <v>40</v>
      </c>
      <c r="H108" s="39"/>
      <c r="I108" s="15" t="s">
        <v>40</v>
      </c>
      <c r="J108" s="39"/>
      <c r="K108" s="15" t="s">
        <v>40</v>
      </c>
      <c r="L108" s="39"/>
    </row>
    <row r="109" spans="1:14" ht="33" customHeight="1" x14ac:dyDescent="0.3">
      <c r="A109" s="42">
        <v>6</v>
      </c>
      <c r="B109" s="36" t="s">
        <v>17</v>
      </c>
      <c r="C109" s="15" t="s">
        <v>19</v>
      </c>
      <c r="D109" s="38" t="s">
        <v>26</v>
      </c>
      <c r="E109" s="15" t="s">
        <v>19</v>
      </c>
      <c r="F109" s="38" t="s">
        <v>26</v>
      </c>
      <c r="G109" s="15" t="s">
        <v>19</v>
      </c>
      <c r="H109" s="38" t="s">
        <v>26</v>
      </c>
      <c r="I109" s="15" t="s">
        <v>19</v>
      </c>
      <c r="J109" s="38" t="s">
        <v>26</v>
      </c>
      <c r="K109" s="15" t="s">
        <v>19</v>
      </c>
      <c r="L109" s="38" t="s">
        <v>26</v>
      </c>
    </row>
    <row r="110" spans="1:14" ht="53.25" customHeight="1" x14ac:dyDescent="0.3">
      <c r="A110" s="42"/>
      <c r="B110" s="37"/>
      <c r="C110" s="15" t="s">
        <v>40</v>
      </c>
      <c r="D110" s="39"/>
      <c r="E110" s="15" t="s">
        <v>40</v>
      </c>
      <c r="F110" s="39"/>
      <c r="G110" s="15" t="s">
        <v>40</v>
      </c>
      <c r="H110" s="39"/>
      <c r="I110" s="15" t="s">
        <v>40</v>
      </c>
      <c r="J110" s="39"/>
      <c r="K110" s="15" t="s">
        <v>40</v>
      </c>
      <c r="L110" s="39"/>
    </row>
    <row r="111" spans="1:14" s="22" customFormat="1" ht="25.5" customHeight="1" x14ac:dyDescent="0.3">
      <c r="B111" s="35">
        <f>K116</f>
        <v>43672</v>
      </c>
      <c r="C111" s="35"/>
      <c r="D111" s="35"/>
      <c r="E111" s="35"/>
      <c r="F111" s="35"/>
      <c r="G111" s="40">
        <f>IF(DAY(K116)&gt;=28,5,IF(DAY(K116)&gt;=21,4,IF(DAY(K116)&gt;=14,3,IF(DAY(K116)&gt;=7,2,1))))</f>
        <v>4</v>
      </c>
      <c r="H111" s="40"/>
      <c r="I111" s="40"/>
      <c r="J111" s="40"/>
      <c r="K111" s="40"/>
      <c r="L111" s="21"/>
      <c r="N111" s="24"/>
    </row>
    <row r="112" spans="1:14" ht="4.5" customHeight="1" x14ac:dyDescent="0.3">
      <c r="B112" s="8"/>
      <c r="C112" s="8"/>
      <c r="D112" s="9"/>
      <c r="E112" s="8"/>
      <c r="F112" s="9"/>
      <c r="G112" s="10"/>
      <c r="H112" s="11"/>
      <c r="I112" s="10"/>
      <c r="J112" s="11"/>
      <c r="K112" s="10"/>
    </row>
    <row r="113" spans="1:12" ht="17.25" customHeight="1" x14ac:dyDescent="0.3">
      <c r="A113" s="41" t="s">
        <v>0</v>
      </c>
      <c r="B113" s="41"/>
      <c r="C113" s="1" t="s">
        <v>6</v>
      </c>
      <c r="D113" s="2"/>
      <c r="E113" s="3"/>
      <c r="K113" s="5" t="s">
        <v>7</v>
      </c>
      <c r="L113" s="4"/>
    </row>
    <row r="114" spans="1:12" ht="6.75" customHeight="1" x14ac:dyDescent="0.3"/>
    <row r="115" spans="1:12" s="14" customFormat="1" ht="25.5" customHeight="1" x14ac:dyDescent="0.3">
      <c r="A115" s="50" t="s">
        <v>1</v>
      </c>
      <c r="B115" s="50" t="s">
        <v>2</v>
      </c>
      <c r="C115" s="51" t="s">
        <v>8</v>
      </c>
      <c r="D115" s="51"/>
      <c r="E115" s="51" t="s">
        <v>9</v>
      </c>
      <c r="F115" s="51"/>
      <c r="G115" s="51" t="s">
        <v>10</v>
      </c>
      <c r="H115" s="51"/>
      <c r="I115" s="51" t="s">
        <v>11</v>
      </c>
      <c r="J115" s="51"/>
      <c r="K115" s="51" t="s">
        <v>12</v>
      </c>
      <c r="L115" s="51"/>
    </row>
    <row r="116" spans="1:12" s="14" customFormat="1" ht="25.5" customHeight="1" x14ac:dyDescent="0.3">
      <c r="A116" s="50"/>
      <c r="B116" s="50"/>
      <c r="C116" s="49">
        <f>C98+DAY(7)</f>
        <v>43668</v>
      </c>
      <c r="D116" s="49"/>
      <c r="E116" s="49">
        <f>C116+1</f>
        <v>43669</v>
      </c>
      <c r="F116" s="49"/>
      <c r="G116" s="49">
        <f>E116+1</f>
        <v>43670</v>
      </c>
      <c r="H116" s="49"/>
      <c r="I116" s="49">
        <f>G116+1</f>
        <v>43671</v>
      </c>
      <c r="J116" s="49"/>
      <c r="K116" s="49">
        <f>I116+1</f>
        <v>43672</v>
      </c>
      <c r="L116" s="49"/>
    </row>
    <row r="117" spans="1:12" ht="33" customHeight="1" x14ac:dyDescent="0.3">
      <c r="A117" s="43">
        <v>1</v>
      </c>
      <c r="B117" s="36" t="s">
        <v>90</v>
      </c>
      <c r="C117" s="15" t="s">
        <v>19</v>
      </c>
      <c r="D117" s="38" t="s">
        <v>26</v>
      </c>
      <c r="E117" s="54" t="s">
        <v>55</v>
      </c>
      <c r="F117" s="55"/>
      <c r="G117" s="15" t="s">
        <v>19</v>
      </c>
      <c r="H117" s="38" t="s">
        <v>26</v>
      </c>
      <c r="I117" s="12" t="s">
        <v>18</v>
      </c>
      <c r="J117" s="52" t="s">
        <v>23</v>
      </c>
      <c r="K117" s="13" t="s">
        <v>18</v>
      </c>
      <c r="L117" s="45" t="s">
        <v>23</v>
      </c>
    </row>
    <row r="118" spans="1:12" ht="53.25" customHeight="1" x14ac:dyDescent="0.3">
      <c r="A118" s="44"/>
      <c r="B118" s="37"/>
      <c r="C118" s="15" t="s">
        <v>54</v>
      </c>
      <c r="D118" s="39"/>
      <c r="E118" s="56"/>
      <c r="F118" s="57"/>
      <c r="G118" s="15" t="s">
        <v>54</v>
      </c>
      <c r="H118" s="39"/>
      <c r="I118" s="12" t="s">
        <v>41</v>
      </c>
      <c r="J118" s="53"/>
      <c r="K118" s="13" t="s">
        <v>41</v>
      </c>
      <c r="L118" s="46"/>
    </row>
    <row r="119" spans="1:12" ht="33" customHeight="1" x14ac:dyDescent="0.3">
      <c r="A119" s="43">
        <v>2</v>
      </c>
      <c r="B119" s="36" t="s">
        <v>13</v>
      </c>
      <c r="C119" s="15" t="s">
        <v>19</v>
      </c>
      <c r="D119" s="38" t="s">
        <v>26</v>
      </c>
      <c r="E119" s="56"/>
      <c r="F119" s="57"/>
      <c r="G119" s="15" t="s">
        <v>19</v>
      </c>
      <c r="H119" s="38" t="s">
        <v>26</v>
      </c>
      <c r="I119" s="13" t="s">
        <v>18</v>
      </c>
      <c r="J119" s="45" t="s">
        <v>23</v>
      </c>
      <c r="K119" s="13" t="s">
        <v>18</v>
      </c>
      <c r="L119" s="45" t="s">
        <v>23</v>
      </c>
    </row>
    <row r="120" spans="1:12" ht="53.25" customHeight="1" x14ac:dyDescent="0.3">
      <c r="A120" s="44"/>
      <c r="B120" s="37"/>
      <c r="C120" s="15" t="s">
        <v>54</v>
      </c>
      <c r="D120" s="39"/>
      <c r="E120" s="56"/>
      <c r="F120" s="57"/>
      <c r="G120" s="15" t="s">
        <v>54</v>
      </c>
      <c r="H120" s="39"/>
      <c r="I120" s="13" t="s">
        <v>41</v>
      </c>
      <c r="J120" s="46"/>
      <c r="K120" s="13" t="s">
        <v>41</v>
      </c>
      <c r="L120" s="46"/>
    </row>
    <row r="121" spans="1:12" ht="33" customHeight="1" x14ac:dyDescent="0.3">
      <c r="A121" s="43">
        <v>3</v>
      </c>
      <c r="B121" s="36" t="s">
        <v>14</v>
      </c>
      <c r="C121" s="15" t="s">
        <v>19</v>
      </c>
      <c r="D121" s="38" t="s">
        <v>26</v>
      </c>
      <c r="E121" s="56"/>
      <c r="F121" s="57"/>
      <c r="G121" s="15" t="s">
        <v>19</v>
      </c>
      <c r="H121" s="38" t="s">
        <v>26</v>
      </c>
      <c r="I121" s="13" t="s">
        <v>18</v>
      </c>
      <c r="J121" s="45" t="s">
        <v>23</v>
      </c>
      <c r="K121" s="13" t="s">
        <v>18</v>
      </c>
      <c r="L121" s="45" t="s">
        <v>23</v>
      </c>
    </row>
    <row r="122" spans="1:12" ht="53.25" customHeight="1" x14ac:dyDescent="0.3">
      <c r="A122" s="44"/>
      <c r="B122" s="37"/>
      <c r="C122" s="15" t="s">
        <v>54</v>
      </c>
      <c r="D122" s="39"/>
      <c r="E122" s="56"/>
      <c r="F122" s="57"/>
      <c r="G122" s="15" t="s">
        <v>54</v>
      </c>
      <c r="H122" s="39"/>
      <c r="I122" s="13" t="s">
        <v>41</v>
      </c>
      <c r="J122" s="46"/>
      <c r="K122" s="13" t="s">
        <v>41</v>
      </c>
      <c r="L122" s="46"/>
    </row>
    <row r="123" spans="1:12" ht="33" customHeight="1" x14ac:dyDescent="0.3">
      <c r="A123" s="43">
        <v>4</v>
      </c>
      <c r="B123" s="36" t="s">
        <v>15</v>
      </c>
      <c r="C123" s="15" t="s">
        <v>19</v>
      </c>
      <c r="D123" s="38" t="s">
        <v>26</v>
      </c>
      <c r="E123" s="56"/>
      <c r="F123" s="57"/>
      <c r="G123" s="15" t="s">
        <v>19</v>
      </c>
      <c r="H123" s="38" t="s">
        <v>26</v>
      </c>
      <c r="I123" s="13" t="s">
        <v>18</v>
      </c>
      <c r="J123" s="45" t="s">
        <v>23</v>
      </c>
      <c r="K123" s="13" t="s">
        <v>18</v>
      </c>
      <c r="L123" s="45" t="s">
        <v>23</v>
      </c>
    </row>
    <row r="124" spans="1:12" ht="53.25" customHeight="1" x14ac:dyDescent="0.3">
      <c r="A124" s="44"/>
      <c r="B124" s="37"/>
      <c r="C124" s="15" t="s">
        <v>54</v>
      </c>
      <c r="D124" s="39"/>
      <c r="E124" s="56"/>
      <c r="F124" s="57"/>
      <c r="G124" s="15" t="s">
        <v>54</v>
      </c>
      <c r="H124" s="39"/>
      <c r="I124" s="13" t="s">
        <v>41</v>
      </c>
      <c r="J124" s="46"/>
      <c r="K124" s="13" t="s">
        <v>41</v>
      </c>
      <c r="L124" s="46"/>
    </row>
    <row r="125" spans="1:12" ht="33" customHeight="1" x14ac:dyDescent="0.3">
      <c r="A125" s="42">
        <v>5</v>
      </c>
      <c r="B125" s="36" t="s">
        <v>16</v>
      </c>
      <c r="C125" s="15" t="s">
        <v>19</v>
      </c>
      <c r="D125" s="38" t="s">
        <v>26</v>
      </c>
      <c r="E125" s="56"/>
      <c r="F125" s="57"/>
      <c r="G125" s="15" t="s">
        <v>19</v>
      </c>
      <c r="H125" s="38" t="s">
        <v>26</v>
      </c>
      <c r="I125" s="13" t="s">
        <v>18</v>
      </c>
      <c r="J125" s="45" t="s">
        <v>23</v>
      </c>
      <c r="K125" s="13" t="s">
        <v>18</v>
      </c>
      <c r="L125" s="45" t="s">
        <v>23</v>
      </c>
    </row>
    <row r="126" spans="1:12" ht="53.25" customHeight="1" x14ac:dyDescent="0.3">
      <c r="A126" s="42"/>
      <c r="B126" s="37"/>
      <c r="C126" s="15" t="s">
        <v>54</v>
      </c>
      <c r="D126" s="39"/>
      <c r="E126" s="56"/>
      <c r="F126" s="57"/>
      <c r="G126" s="15" t="s">
        <v>54</v>
      </c>
      <c r="H126" s="39"/>
      <c r="I126" s="13" t="s">
        <v>41</v>
      </c>
      <c r="J126" s="46"/>
      <c r="K126" s="13" t="s">
        <v>41</v>
      </c>
      <c r="L126" s="46"/>
    </row>
    <row r="127" spans="1:12" ht="33" customHeight="1" x14ac:dyDescent="0.3">
      <c r="A127" s="42">
        <v>6</v>
      </c>
      <c r="B127" s="36" t="s">
        <v>17</v>
      </c>
      <c r="C127" s="15" t="s">
        <v>19</v>
      </c>
      <c r="D127" s="38" t="s">
        <v>26</v>
      </c>
      <c r="E127" s="56"/>
      <c r="F127" s="57"/>
      <c r="G127" s="15" t="s">
        <v>19</v>
      </c>
      <c r="H127" s="38" t="s">
        <v>26</v>
      </c>
      <c r="I127" s="13" t="s">
        <v>18</v>
      </c>
      <c r="J127" s="45" t="s">
        <v>23</v>
      </c>
      <c r="K127" s="13" t="s">
        <v>18</v>
      </c>
      <c r="L127" s="45" t="s">
        <v>23</v>
      </c>
    </row>
    <row r="128" spans="1:12" ht="53.25" customHeight="1" x14ac:dyDescent="0.3">
      <c r="A128" s="42"/>
      <c r="B128" s="37"/>
      <c r="C128" s="15" t="s">
        <v>54</v>
      </c>
      <c r="D128" s="39"/>
      <c r="E128" s="58"/>
      <c r="F128" s="59"/>
      <c r="G128" s="15" t="s">
        <v>54</v>
      </c>
      <c r="H128" s="39"/>
      <c r="I128" s="13" t="s">
        <v>41</v>
      </c>
      <c r="J128" s="46"/>
      <c r="K128" s="13" t="s">
        <v>41</v>
      </c>
      <c r="L128" s="46"/>
    </row>
    <row r="129" spans="1:14" s="22" customFormat="1" ht="25.5" customHeight="1" x14ac:dyDescent="0.3">
      <c r="B129" s="35">
        <f>K134</f>
        <v>43679</v>
      </c>
      <c r="C129" s="35"/>
      <c r="D129" s="35"/>
      <c r="E129" s="35"/>
      <c r="F129" s="35"/>
      <c r="G129" s="40">
        <f>IF(DAY(K134)&gt;=28,5,IF(DAY(K134)&gt;=21,4,IF(DAY(K134)&gt;=14,3,IF(DAY(K134)&gt;=7,2,1))))</f>
        <v>1</v>
      </c>
      <c r="H129" s="40"/>
      <c r="I129" s="40"/>
      <c r="J129" s="40"/>
      <c r="K129" s="40"/>
      <c r="L129" s="21"/>
      <c r="N129" s="24"/>
    </row>
    <row r="130" spans="1:14" ht="4.5" customHeight="1" x14ac:dyDescent="0.3">
      <c r="B130" s="8"/>
      <c r="C130" s="8"/>
      <c r="D130" s="9"/>
      <c r="E130" s="8"/>
      <c r="F130" s="9"/>
      <c r="G130" s="10"/>
      <c r="H130" s="11"/>
      <c r="I130" s="10"/>
      <c r="J130" s="11"/>
      <c r="K130" s="10"/>
    </row>
    <row r="131" spans="1:14" ht="17.25" customHeight="1" x14ac:dyDescent="0.3">
      <c r="A131" s="41" t="s">
        <v>0</v>
      </c>
      <c r="B131" s="41"/>
      <c r="C131" s="1" t="s">
        <v>6</v>
      </c>
      <c r="D131" s="2"/>
      <c r="E131" s="3"/>
      <c r="K131" s="5" t="s">
        <v>7</v>
      </c>
      <c r="L131" s="4"/>
    </row>
    <row r="132" spans="1:14" ht="6.75" customHeight="1" x14ac:dyDescent="0.3"/>
    <row r="133" spans="1:14" s="14" customFormat="1" ht="25.5" customHeight="1" x14ac:dyDescent="0.3">
      <c r="A133" s="50" t="s">
        <v>1</v>
      </c>
      <c r="B133" s="50" t="s">
        <v>2</v>
      </c>
      <c r="C133" s="51" t="s">
        <v>8</v>
      </c>
      <c r="D133" s="51"/>
      <c r="E133" s="51" t="s">
        <v>9</v>
      </c>
      <c r="F133" s="51"/>
      <c r="G133" s="51" t="s">
        <v>10</v>
      </c>
      <c r="H133" s="51"/>
      <c r="I133" s="51" t="s">
        <v>11</v>
      </c>
      <c r="J133" s="51"/>
      <c r="K133" s="51" t="s">
        <v>12</v>
      </c>
      <c r="L133" s="51"/>
    </row>
    <row r="134" spans="1:14" s="14" customFormat="1" ht="25.5" customHeight="1" x14ac:dyDescent="0.3">
      <c r="A134" s="50"/>
      <c r="B134" s="50"/>
      <c r="C134" s="49">
        <f>C116+DAY(7)</f>
        <v>43675</v>
      </c>
      <c r="D134" s="49"/>
      <c r="E134" s="49">
        <f>C134+1</f>
        <v>43676</v>
      </c>
      <c r="F134" s="49"/>
      <c r="G134" s="49">
        <f>E134+1</f>
        <v>43677</v>
      </c>
      <c r="H134" s="49"/>
      <c r="I134" s="49">
        <f>G134+1</f>
        <v>43678</v>
      </c>
      <c r="J134" s="49"/>
      <c r="K134" s="49">
        <f>I134+1</f>
        <v>43679</v>
      </c>
      <c r="L134" s="49"/>
    </row>
    <row r="135" spans="1:14" ht="33" customHeight="1" x14ac:dyDescent="0.3">
      <c r="A135" s="43">
        <v>1</v>
      </c>
      <c r="B135" s="36" t="s">
        <v>90</v>
      </c>
      <c r="C135" s="13" t="s">
        <v>18</v>
      </c>
      <c r="D135" s="45" t="s">
        <v>23</v>
      </c>
      <c r="E135" s="13" t="s">
        <v>18</v>
      </c>
      <c r="F135" s="45" t="s">
        <v>23</v>
      </c>
      <c r="G135" s="13" t="s">
        <v>18</v>
      </c>
      <c r="H135" s="45" t="s">
        <v>23</v>
      </c>
      <c r="I135" s="13" t="s">
        <v>18</v>
      </c>
      <c r="J135" s="45" t="s">
        <v>23</v>
      </c>
      <c r="K135" s="13" t="s">
        <v>18</v>
      </c>
      <c r="L135" s="45" t="s">
        <v>23</v>
      </c>
    </row>
    <row r="136" spans="1:14" ht="53.25" customHeight="1" x14ac:dyDescent="0.3">
      <c r="A136" s="44"/>
      <c r="B136" s="37"/>
      <c r="C136" s="13" t="s">
        <v>41</v>
      </c>
      <c r="D136" s="46"/>
      <c r="E136" s="13" t="s">
        <v>41</v>
      </c>
      <c r="F136" s="46"/>
      <c r="G136" s="13" t="s">
        <v>42</v>
      </c>
      <c r="H136" s="46"/>
      <c r="I136" s="13" t="s">
        <v>42</v>
      </c>
      <c r="J136" s="46"/>
      <c r="K136" s="13" t="s">
        <v>42</v>
      </c>
      <c r="L136" s="46"/>
    </row>
    <row r="137" spans="1:14" ht="33" customHeight="1" x14ac:dyDescent="0.3">
      <c r="A137" s="43">
        <v>2</v>
      </c>
      <c r="B137" s="36" t="s">
        <v>13</v>
      </c>
      <c r="C137" s="13" t="s">
        <v>18</v>
      </c>
      <c r="D137" s="45" t="s">
        <v>23</v>
      </c>
      <c r="E137" s="13" t="s">
        <v>18</v>
      </c>
      <c r="F137" s="45" t="s">
        <v>23</v>
      </c>
      <c r="G137" s="13" t="s">
        <v>18</v>
      </c>
      <c r="H137" s="45" t="s">
        <v>23</v>
      </c>
      <c r="I137" s="13" t="s">
        <v>18</v>
      </c>
      <c r="J137" s="45" t="s">
        <v>23</v>
      </c>
      <c r="K137" s="13" t="s">
        <v>18</v>
      </c>
      <c r="L137" s="45" t="s">
        <v>23</v>
      </c>
    </row>
    <row r="138" spans="1:14" ht="53.25" customHeight="1" x14ac:dyDescent="0.3">
      <c r="A138" s="44"/>
      <c r="B138" s="37"/>
      <c r="C138" s="13" t="s">
        <v>41</v>
      </c>
      <c r="D138" s="46"/>
      <c r="E138" s="13" t="s">
        <v>41</v>
      </c>
      <c r="F138" s="46"/>
      <c r="G138" s="13" t="s">
        <v>42</v>
      </c>
      <c r="H138" s="46"/>
      <c r="I138" s="13" t="s">
        <v>42</v>
      </c>
      <c r="J138" s="46"/>
      <c r="K138" s="13" t="s">
        <v>42</v>
      </c>
      <c r="L138" s="46"/>
    </row>
    <row r="139" spans="1:14" ht="33" customHeight="1" x14ac:dyDescent="0.3">
      <c r="A139" s="43">
        <v>3</v>
      </c>
      <c r="B139" s="36" t="s">
        <v>14</v>
      </c>
      <c r="C139" s="13" t="s">
        <v>18</v>
      </c>
      <c r="D139" s="45" t="s">
        <v>23</v>
      </c>
      <c r="E139" s="13" t="s">
        <v>18</v>
      </c>
      <c r="F139" s="45" t="s">
        <v>23</v>
      </c>
      <c r="G139" s="13" t="s">
        <v>18</v>
      </c>
      <c r="H139" s="45" t="s">
        <v>23</v>
      </c>
      <c r="I139" s="13" t="s">
        <v>18</v>
      </c>
      <c r="J139" s="45" t="s">
        <v>23</v>
      </c>
      <c r="K139" s="13" t="s">
        <v>18</v>
      </c>
      <c r="L139" s="45" t="s">
        <v>23</v>
      </c>
    </row>
    <row r="140" spans="1:14" ht="53.25" customHeight="1" x14ac:dyDescent="0.3">
      <c r="A140" s="44"/>
      <c r="B140" s="37"/>
      <c r="C140" s="13" t="s">
        <v>41</v>
      </c>
      <c r="D140" s="46"/>
      <c r="E140" s="13" t="s">
        <v>41</v>
      </c>
      <c r="F140" s="46"/>
      <c r="G140" s="13" t="s">
        <v>42</v>
      </c>
      <c r="H140" s="46"/>
      <c r="I140" s="13" t="s">
        <v>42</v>
      </c>
      <c r="J140" s="46"/>
      <c r="K140" s="13" t="s">
        <v>42</v>
      </c>
      <c r="L140" s="46"/>
    </row>
    <row r="141" spans="1:14" ht="33" customHeight="1" x14ac:dyDescent="0.3">
      <c r="A141" s="43">
        <v>4</v>
      </c>
      <c r="B141" s="36" t="s">
        <v>15</v>
      </c>
      <c r="C141" s="13" t="s">
        <v>18</v>
      </c>
      <c r="D141" s="45" t="s">
        <v>23</v>
      </c>
      <c r="E141" s="13" t="s">
        <v>18</v>
      </c>
      <c r="F141" s="45" t="s">
        <v>23</v>
      </c>
      <c r="G141" s="13" t="s">
        <v>18</v>
      </c>
      <c r="H141" s="45" t="s">
        <v>23</v>
      </c>
      <c r="I141" s="13" t="s">
        <v>18</v>
      </c>
      <c r="J141" s="45" t="s">
        <v>23</v>
      </c>
      <c r="K141" s="13" t="s">
        <v>18</v>
      </c>
      <c r="L141" s="45" t="s">
        <v>23</v>
      </c>
    </row>
    <row r="142" spans="1:14" ht="53.25" customHeight="1" x14ac:dyDescent="0.3">
      <c r="A142" s="44"/>
      <c r="B142" s="37"/>
      <c r="C142" s="13" t="s">
        <v>41</v>
      </c>
      <c r="D142" s="46"/>
      <c r="E142" s="13" t="s">
        <v>41</v>
      </c>
      <c r="F142" s="46"/>
      <c r="G142" s="13" t="s">
        <v>42</v>
      </c>
      <c r="H142" s="46"/>
      <c r="I142" s="13" t="s">
        <v>42</v>
      </c>
      <c r="J142" s="46"/>
      <c r="K142" s="13" t="s">
        <v>42</v>
      </c>
      <c r="L142" s="46"/>
    </row>
    <row r="143" spans="1:14" ht="33" customHeight="1" x14ac:dyDescent="0.3">
      <c r="A143" s="42">
        <v>5</v>
      </c>
      <c r="B143" s="36" t="s">
        <v>16</v>
      </c>
      <c r="C143" s="13" t="s">
        <v>18</v>
      </c>
      <c r="D143" s="45" t="s">
        <v>23</v>
      </c>
      <c r="E143" s="13" t="s">
        <v>18</v>
      </c>
      <c r="F143" s="45" t="s">
        <v>23</v>
      </c>
      <c r="G143" s="13" t="s">
        <v>18</v>
      </c>
      <c r="H143" s="45" t="s">
        <v>23</v>
      </c>
      <c r="I143" s="13" t="s">
        <v>18</v>
      </c>
      <c r="J143" s="45" t="s">
        <v>23</v>
      </c>
      <c r="K143" s="13" t="s">
        <v>18</v>
      </c>
      <c r="L143" s="45" t="s">
        <v>23</v>
      </c>
    </row>
    <row r="144" spans="1:14" ht="53.25" customHeight="1" x14ac:dyDescent="0.3">
      <c r="A144" s="42"/>
      <c r="B144" s="37"/>
      <c r="C144" s="13" t="s">
        <v>41</v>
      </c>
      <c r="D144" s="46"/>
      <c r="E144" s="13" t="s">
        <v>41</v>
      </c>
      <c r="F144" s="46"/>
      <c r="G144" s="13" t="s">
        <v>42</v>
      </c>
      <c r="H144" s="46"/>
      <c r="I144" s="13" t="s">
        <v>42</v>
      </c>
      <c r="J144" s="46"/>
      <c r="K144" s="13" t="s">
        <v>42</v>
      </c>
      <c r="L144" s="46"/>
    </row>
    <row r="145" spans="1:14" ht="33" customHeight="1" x14ac:dyDescent="0.3">
      <c r="A145" s="42">
        <v>6</v>
      </c>
      <c r="B145" s="36" t="s">
        <v>17</v>
      </c>
      <c r="C145" s="13" t="s">
        <v>18</v>
      </c>
      <c r="D145" s="45" t="s">
        <v>23</v>
      </c>
      <c r="E145" s="13" t="s">
        <v>18</v>
      </c>
      <c r="F145" s="45" t="s">
        <v>23</v>
      </c>
      <c r="G145" s="13" t="s">
        <v>18</v>
      </c>
      <c r="H145" s="45" t="s">
        <v>23</v>
      </c>
      <c r="I145" s="13" t="s">
        <v>18</v>
      </c>
      <c r="J145" s="45" t="s">
        <v>23</v>
      </c>
      <c r="K145" s="13" t="s">
        <v>18</v>
      </c>
      <c r="L145" s="45" t="s">
        <v>23</v>
      </c>
    </row>
    <row r="146" spans="1:14" ht="53.25" customHeight="1" x14ac:dyDescent="0.3">
      <c r="A146" s="42"/>
      <c r="B146" s="37"/>
      <c r="C146" s="13" t="s">
        <v>41</v>
      </c>
      <c r="D146" s="46"/>
      <c r="E146" s="13" t="s">
        <v>41</v>
      </c>
      <c r="F146" s="46"/>
      <c r="G146" s="13" t="s">
        <v>42</v>
      </c>
      <c r="H146" s="46"/>
      <c r="I146" s="13" t="s">
        <v>42</v>
      </c>
      <c r="J146" s="46"/>
      <c r="K146" s="13" t="s">
        <v>42</v>
      </c>
      <c r="L146" s="46"/>
    </row>
    <row r="147" spans="1:14" s="22" customFormat="1" ht="25.5" customHeight="1" x14ac:dyDescent="0.3">
      <c r="B147" s="35">
        <f>K152</f>
        <v>43686</v>
      </c>
      <c r="C147" s="35"/>
      <c r="D147" s="35"/>
      <c r="E147" s="35"/>
      <c r="F147" s="35"/>
      <c r="G147" s="40">
        <f>IF(DAY(K152)&gt;=28,5,IF(DAY(K152)&gt;=21,4,IF(DAY(K152)&gt;=14,3,IF(DAY(K152)&gt;=7,2,1))))</f>
        <v>2</v>
      </c>
      <c r="H147" s="40"/>
      <c r="I147" s="40"/>
      <c r="J147" s="40"/>
      <c r="K147" s="40"/>
      <c r="L147" s="21"/>
      <c r="N147" s="24"/>
    </row>
    <row r="148" spans="1:14" ht="4.5" customHeight="1" x14ac:dyDescent="0.3">
      <c r="B148" s="8"/>
      <c r="C148" s="8"/>
      <c r="D148" s="9"/>
      <c r="E148" s="8"/>
      <c r="F148" s="9"/>
      <c r="G148" s="10"/>
      <c r="H148" s="11"/>
      <c r="I148" s="10"/>
      <c r="J148" s="11"/>
      <c r="K148" s="10"/>
    </row>
    <row r="149" spans="1:14" ht="17.25" customHeight="1" x14ac:dyDescent="0.3">
      <c r="A149" s="41" t="s">
        <v>0</v>
      </c>
      <c r="B149" s="41"/>
      <c r="C149" s="1" t="s">
        <v>6</v>
      </c>
      <c r="D149" s="2"/>
      <c r="E149" s="3"/>
      <c r="K149" s="5" t="s">
        <v>7</v>
      </c>
      <c r="L149" s="4"/>
    </row>
    <row r="150" spans="1:14" ht="6.75" customHeight="1" x14ac:dyDescent="0.3"/>
    <row r="151" spans="1:14" s="14" customFormat="1" ht="25.5" customHeight="1" x14ac:dyDescent="0.3">
      <c r="A151" s="50" t="s">
        <v>1</v>
      </c>
      <c r="B151" s="50" t="s">
        <v>2</v>
      </c>
      <c r="C151" s="51" t="s">
        <v>8</v>
      </c>
      <c r="D151" s="51"/>
      <c r="E151" s="51" t="s">
        <v>9</v>
      </c>
      <c r="F151" s="51"/>
      <c r="G151" s="51" t="s">
        <v>10</v>
      </c>
      <c r="H151" s="51"/>
      <c r="I151" s="51" t="s">
        <v>11</v>
      </c>
      <c r="J151" s="51"/>
      <c r="K151" s="51" t="s">
        <v>12</v>
      </c>
      <c r="L151" s="51"/>
    </row>
    <row r="152" spans="1:14" s="14" customFormat="1" ht="25.5" customHeight="1" x14ac:dyDescent="0.3">
      <c r="A152" s="50"/>
      <c r="B152" s="50"/>
      <c r="C152" s="49">
        <f>C134+DAY(7)</f>
        <v>43682</v>
      </c>
      <c r="D152" s="49"/>
      <c r="E152" s="49">
        <f>C152+1</f>
        <v>43683</v>
      </c>
      <c r="F152" s="49"/>
      <c r="G152" s="49">
        <f>E152+1</f>
        <v>43684</v>
      </c>
      <c r="H152" s="49"/>
      <c r="I152" s="49">
        <f>G152+1</f>
        <v>43685</v>
      </c>
      <c r="J152" s="49"/>
      <c r="K152" s="49">
        <f>I152+1</f>
        <v>43686</v>
      </c>
      <c r="L152" s="49"/>
    </row>
    <row r="153" spans="1:14" ht="33" customHeight="1" x14ac:dyDescent="0.3">
      <c r="A153" s="43">
        <v>1</v>
      </c>
      <c r="B153" s="36" t="s">
        <v>90</v>
      </c>
      <c r="C153" s="13" t="s">
        <v>18</v>
      </c>
      <c r="D153" s="45" t="s">
        <v>23</v>
      </c>
      <c r="E153" s="13" t="s">
        <v>18</v>
      </c>
      <c r="F153" s="45" t="s">
        <v>23</v>
      </c>
      <c r="G153" s="13" t="s">
        <v>18</v>
      </c>
      <c r="H153" s="45" t="s">
        <v>23</v>
      </c>
      <c r="I153" s="13" t="s">
        <v>18</v>
      </c>
      <c r="J153" s="45" t="s">
        <v>23</v>
      </c>
      <c r="K153" s="13" t="s">
        <v>18</v>
      </c>
      <c r="L153" s="45" t="s">
        <v>23</v>
      </c>
    </row>
    <row r="154" spans="1:14" ht="53.25" customHeight="1" x14ac:dyDescent="0.3">
      <c r="A154" s="44"/>
      <c r="B154" s="37"/>
      <c r="C154" s="13" t="s">
        <v>42</v>
      </c>
      <c r="D154" s="46"/>
      <c r="E154" s="13" t="s">
        <v>42</v>
      </c>
      <c r="F154" s="46"/>
      <c r="G154" s="13" t="s">
        <v>42</v>
      </c>
      <c r="H154" s="46"/>
      <c r="I154" s="13" t="s">
        <v>42</v>
      </c>
      <c r="J154" s="46"/>
      <c r="K154" s="13" t="s">
        <v>42</v>
      </c>
      <c r="L154" s="46"/>
    </row>
    <row r="155" spans="1:14" ht="33" customHeight="1" x14ac:dyDescent="0.3">
      <c r="A155" s="43">
        <v>2</v>
      </c>
      <c r="B155" s="36" t="s">
        <v>13</v>
      </c>
      <c r="C155" s="13" t="s">
        <v>18</v>
      </c>
      <c r="D155" s="45" t="s">
        <v>23</v>
      </c>
      <c r="E155" s="13" t="s">
        <v>18</v>
      </c>
      <c r="F155" s="45" t="s">
        <v>23</v>
      </c>
      <c r="G155" s="13" t="s">
        <v>18</v>
      </c>
      <c r="H155" s="45" t="s">
        <v>23</v>
      </c>
      <c r="I155" s="13" t="s">
        <v>18</v>
      </c>
      <c r="J155" s="45" t="s">
        <v>23</v>
      </c>
      <c r="K155" s="13" t="s">
        <v>18</v>
      </c>
      <c r="L155" s="45" t="s">
        <v>23</v>
      </c>
    </row>
    <row r="156" spans="1:14" ht="53.25" customHeight="1" x14ac:dyDescent="0.3">
      <c r="A156" s="44"/>
      <c r="B156" s="37"/>
      <c r="C156" s="13" t="s">
        <v>42</v>
      </c>
      <c r="D156" s="46"/>
      <c r="E156" s="13" t="s">
        <v>42</v>
      </c>
      <c r="F156" s="46"/>
      <c r="G156" s="13" t="s">
        <v>42</v>
      </c>
      <c r="H156" s="46"/>
      <c r="I156" s="13" t="s">
        <v>42</v>
      </c>
      <c r="J156" s="46"/>
      <c r="K156" s="13" t="s">
        <v>42</v>
      </c>
      <c r="L156" s="46"/>
    </row>
    <row r="157" spans="1:14" ht="33" customHeight="1" x14ac:dyDescent="0.3">
      <c r="A157" s="43">
        <v>3</v>
      </c>
      <c r="B157" s="36" t="s">
        <v>14</v>
      </c>
      <c r="C157" s="13" t="s">
        <v>18</v>
      </c>
      <c r="D157" s="45" t="s">
        <v>23</v>
      </c>
      <c r="E157" s="13" t="s">
        <v>18</v>
      </c>
      <c r="F157" s="45" t="s">
        <v>23</v>
      </c>
      <c r="G157" s="13" t="s">
        <v>18</v>
      </c>
      <c r="H157" s="45" t="s">
        <v>23</v>
      </c>
      <c r="I157" s="13" t="s">
        <v>18</v>
      </c>
      <c r="J157" s="45" t="s">
        <v>23</v>
      </c>
      <c r="K157" s="13" t="s">
        <v>18</v>
      </c>
      <c r="L157" s="45" t="s">
        <v>23</v>
      </c>
    </row>
    <row r="158" spans="1:14" ht="53.25" customHeight="1" x14ac:dyDescent="0.3">
      <c r="A158" s="44"/>
      <c r="B158" s="37"/>
      <c r="C158" s="13" t="s">
        <v>42</v>
      </c>
      <c r="D158" s="46"/>
      <c r="E158" s="13" t="s">
        <v>42</v>
      </c>
      <c r="F158" s="46"/>
      <c r="G158" s="13" t="s">
        <v>42</v>
      </c>
      <c r="H158" s="46"/>
      <c r="I158" s="13" t="s">
        <v>42</v>
      </c>
      <c r="J158" s="46"/>
      <c r="K158" s="13" t="s">
        <v>42</v>
      </c>
      <c r="L158" s="46"/>
    </row>
    <row r="159" spans="1:14" ht="33" customHeight="1" x14ac:dyDescent="0.3">
      <c r="A159" s="43">
        <v>4</v>
      </c>
      <c r="B159" s="36" t="s">
        <v>15</v>
      </c>
      <c r="C159" s="13" t="s">
        <v>18</v>
      </c>
      <c r="D159" s="45" t="s">
        <v>23</v>
      </c>
      <c r="E159" s="13" t="s">
        <v>18</v>
      </c>
      <c r="F159" s="45" t="s">
        <v>23</v>
      </c>
      <c r="G159" s="13" t="s">
        <v>18</v>
      </c>
      <c r="H159" s="45" t="s">
        <v>23</v>
      </c>
      <c r="I159" s="13" t="s">
        <v>18</v>
      </c>
      <c r="J159" s="45" t="s">
        <v>23</v>
      </c>
      <c r="K159" s="13" t="s">
        <v>18</v>
      </c>
      <c r="L159" s="45" t="s">
        <v>23</v>
      </c>
    </row>
    <row r="160" spans="1:14" ht="53.25" customHeight="1" x14ac:dyDescent="0.3">
      <c r="A160" s="44"/>
      <c r="B160" s="37"/>
      <c r="C160" s="13" t="s">
        <v>42</v>
      </c>
      <c r="D160" s="46"/>
      <c r="E160" s="13" t="s">
        <v>42</v>
      </c>
      <c r="F160" s="46"/>
      <c r="G160" s="13" t="s">
        <v>42</v>
      </c>
      <c r="H160" s="46"/>
      <c r="I160" s="13" t="s">
        <v>42</v>
      </c>
      <c r="J160" s="46"/>
      <c r="K160" s="13" t="s">
        <v>42</v>
      </c>
      <c r="L160" s="46"/>
    </row>
    <row r="161" spans="1:14" ht="33" customHeight="1" x14ac:dyDescent="0.3">
      <c r="A161" s="42">
        <v>5</v>
      </c>
      <c r="B161" s="36" t="s">
        <v>16</v>
      </c>
      <c r="C161" s="13" t="s">
        <v>18</v>
      </c>
      <c r="D161" s="45" t="s">
        <v>23</v>
      </c>
      <c r="E161" s="13" t="s">
        <v>18</v>
      </c>
      <c r="F161" s="45" t="s">
        <v>23</v>
      </c>
      <c r="G161" s="13" t="s">
        <v>18</v>
      </c>
      <c r="H161" s="45" t="s">
        <v>23</v>
      </c>
      <c r="I161" s="13" t="s">
        <v>18</v>
      </c>
      <c r="J161" s="45" t="s">
        <v>23</v>
      </c>
      <c r="K161" s="13" t="s">
        <v>18</v>
      </c>
      <c r="L161" s="45" t="s">
        <v>23</v>
      </c>
    </row>
    <row r="162" spans="1:14" ht="53.25" customHeight="1" x14ac:dyDescent="0.3">
      <c r="A162" s="42"/>
      <c r="B162" s="37"/>
      <c r="C162" s="13" t="s">
        <v>42</v>
      </c>
      <c r="D162" s="46"/>
      <c r="E162" s="13" t="s">
        <v>42</v>
      </c>
      <c r="F162" s="46"/>
      <c r="G162" s="13" t="s">
        <v>42</v>
      </c>
      <c r="H162" s="46"/>
      <c r="I162" s="13" t="s">
        <v>42</v>
      </c>
      <c r="J162" s="46"/>
      <c r="K162" s="13" t="s">
        <v>42</v>
      </c>
      <c r="L162" s="46"/>
    </row>
    <row r="163" spans="1:14" ht="33" customHeight="1" x14ac:dyDescent="0.3">
      <c r="A163" s="42">
        <v>6</v>
      </c>
      <c r="B163" s="36" t="s">
        <v>17</v>
      </c>
      <c r="C163" s="13" t="s">
        <v>18</v>
      </c>
      <c r="D163" s="45" t="s">
        <v>23</v>
      </c>
      <c r="E163" s="13" t="s">
        <v>18</v>
      </c>
      <c r="F163" s="45" t="s">
        <v>23</v>
      </c>
      <c r="G163" s="13" t="s">
        <v>18</v>
      </c>
      <c r="H163" s="45" t="s">
        <v>23</v>
      </c>
      <c r="I163" s="13" t="s">
        <v>18</v>
      </c>
      <c r="J163" s="45" t="s">
        <v>23</v>
      </c>
      <c r="K163" s="13" t="s">
        <v>18</v>
      </c>
      <c r="L163" s="45" t="s">
        <v>23</v>
      </c>
    </row>
    <row r="164" spans="1:14" ht="53.25" customHeight="1" x14ac:dyDescent="0.3">
      <c r="A164" s="42"/>
      <c r="B164" s="37"/>
      <c r="C164" s="13" t="s">
        <v>42</v>
      </c>
      <c r="D164" s="46"/>
      <c r="E164" s="13" t="s">
        <v>42</v>
      </c>
      <c r="F164" s="46"/>
      <c r="G164" s="13" t="s">
        <v>42</v>
      </c>
      <c r="H164" s="46"/>
      <c r="I164" s="13" t="s">
        <v>42</v>
      </c>
      <c r="J164" s="46"/>
      <c r="K164" s="13" t="s">
        <v>42</v>
      </c>
      <c r="L164" s="46"/>
    </row>
    <row r="165" spans="1:14" s="22" customFormat="1" ht="25.5" customHeight="1" x14ac:dyDescent="0.3">
      <c r="B165" s="35">
        <f>K170</f>
        <v>43693</v>
      </c>
      <c r="C165" s="35"/>
      <c r="D165" s="35"/>
      <c r="E165" s="35"/>
      <c r="F165" s="35"/>
      <c r="G165" s="40">
        <f>IF(DAY(K170)&gt;=28,5,IF(DAY(K170)&gt;=21,4,IF(DAY(K170)&gt;=14,3,IF(DAY(K170)&gt;=7,2,1))))</f>
        <v>3</v>
      </c>
      <c r="H165" s="40"/>
      <c r="I165" s="40"/>
      <c r="J165" s="40"/>
      <c r="K165" s="40"/>
      <c r="L165" s="21"/>
      <c r="N165" s="24"/>
    </row>
    <row r="166" spans="1:14" ht="4.5" customHeight="1" x14ac:dyDescent="0.3">
      <c r="B166" s="8"/>
      <c r="C166" s="8"/>
      <c r="D166" s="9"/>
      <c r="E166" s="8"/>
      <c r="F166" s="9"/>
      <c r="G166" s="10"/>
      <c r="H166" s="11"/>
      <c r="I166" s="10"/>
      <c r="J166" s="11"/>
      <c r="K166" s="10"/>
    </row>
    <row r="167" spans="1:14" ht="17.25" customHeight="1" x14ac:dyDescent="0.3">
      <c r="A167" s="41" t="s">
        <v>0</v>
      </c>
      <c r="B167" s="41"/>
      <c r="C167" s="1" t="s">
        <v>6</v>
      </c>
      <c r="D167" s="2"/>
      <c r="E167" s="3"/>
      <c r="K167" s="5" t="s">
        <v>7</v>
      </c>
      <c r="L167" s="4"/>
    </row>
    <row r="168" spans="1:14" ht="6.75" customHeight="1" x14ac:dyDescent="0.3"/>
    <row r="169" spans="1:14" s="14" customFormat="1" ht="25.5" customHeight="1" x14ac:dyDescent="0.3">
      <c r="A169" s="50" t="s">
        <v>1</v>
      </c>
      <c r="B169" s="50" t="s">
        <v>2</v>
      </c>
      <c r="C169" s="51" t="s">
        <v>8</v>
      </c>
      <c r="D169" s="51"/>
      <c r="E169" s="51" t="s">
        <v>9</v>
      </c>
      <c r="F169" s="51"/>
      <c r="G169" s="51" t="s">
        <v>10</v>
      </c>
      <c r="H169" s="51"/>
      <c r="I169" s="51" t="s">
        <v>11</v>
      </c>
      <c r="J169" s="51"/>
      <c r="K169" s="51" t="s">
        <v>12</v>
      </c>
      <c r="L169" s="51"/>
    </row>
    <row r="170" spans="1:14" s="14" customFormat="1" ht="25.5" customHeight="1" x14ac:dyDescent="0.3">
      <c r="A170" s="50"/>
      <c r="B170" s="50"/>
      <c r="C170" s="49">
        <f>C152+DAY(7)</f>
        <v>43689</v>
      </c>
      <c r="D170" s="49"/>
      <c r="E170" s="49">
        <f>C170+1</f>
        <v>43690</v>
      </c>
      <c r="F170" s="49"/>
      <c r="G170" s="49">
        <f>E170+1</f>
        <v>43691</v>
      </c>
      <c r="H170" s="49"/>
      <c r="I170" s="49">
        <f>G170+1</f>
        <v>43692</v>
      </c>
      <c r="J170" s="49"/>
      <c r="K170" s="49">
        <f>I170+1</f>
        <v>43693</v>
      </c>
      <c r="L170" s="49"/>
    </row>
    <row r="171" spans="1:14" ht="33" customHeight="1" x14ac:dyDescent="0.3">
      <c r="A171" s="43">
        <v>1</v>
      </c>
      <c r="B171" s="36" t="s">
        <v>90</v>
      </c>
      <c r="C171" s="13" t="s">
        <v>18</v>
      </c>
      <c r="D171" s="45" t="s">
        <v>23</v>
      </c>
      <c r="E171" s="54" t="s">
        <v>55</v>
      </c>
      <c r="F171" s="55"/>
      <c r="G171" s="13" t="s">
        <v>18</v>
      </c>
      <c r="H171" s="45" t="s">
        <v>23</v>
      </c>
      <c r="I171" s="54" t="s">
        <v>56</v>
      </c>
      <c r="J171" s="55"/>
      <c r="K171" s="13" t="s">
        <v>18</v>
      </c>
      <c r="L171" s="45" t="s">
        <v>23</v>
      </c>
    </row>
    <row r="172" spans="1:14" ht="53.25" customHeight="1" x14ac:dyDescent="0.3">
      <c r="A172" s="44"/>
      <c r="B172" s="37"/>
      <c r="C172" s="13" t="s">
        <v>42</v>
      </c>
      <c r="D172" s="46"/>
      <c r="E172" s="56"/>
      <c r="F172" s="57"/>
      <c r="G172" s="13" t="s">
        <v>42</v>
      </c>
      <c r="H172" s="46"/>
      <c r="I172" s="56"/>
      <c r="J172" s="57"/>
      <c r="K172" s="13" t="s">
        <v>43</v>
      </c>
      <c r="L172" s="46"/>
    </row>
    <row r="173" spans="1:14" ht="33" customHeight="1" x14ac:dyDescent="0.3">
      <c r="A173" s="43">
        <v>2</v>
      </c>
      <c r="B173" s="36" t="s">
        <v>13</v>
      </c>
      <c r="C173" s="13" t="s">
        <v>18</v>
      </c>
      <c r="D173" s="45" t="s">
        <v>23</v>
      </c>
      <c r="E173" s="56"/>
      <c r="F173" s="57"/>
      <c r="G173" s="13" t="s">
        <v>18</v>
      </c>
      <c r="H173" s="45" t="s">
        <v>23</v>
      </c>
      <c r="I173" s="56"/>
      <c r="J173" s="57"/>
      <c r="K173" s="13" t="s">
        <v>18</v>
      </c>
      <c r="L173" s="45" t="s">
        <v>23</v>
      </c>
    </row>
    <row r="174" spans="1:14" ht="53.25" customHeight="1" x14ac:dyDescent="0.3">
      <c r="A174" s="44"/>
      <c r="B174" s="37"/>
      <c r="C174" s="13" t="s">
        <v>42</v>
      </c>
      <c r="D174" s="46"/>
      <c r="E174" s="56"/>
      <c r="F174" s="57"/>
      <c r="G174" s="13" t="s">
        <v>42</v>
      </c>
      <c r="H174" s="46"/>
      <c r="I174" s="56"/>
      <c r="J174" s="57"/>
      <c r="K174" s="13" t="s">
        <v>43</v>
      </c>
      <c r="L174" s="46"/>
    </row>
    <row r="175" spans="1:14" ht="33" customHeight="1" x14ac:dyDescent="0.3">
      <c r="A175" s="43">
        <v>3</v>
      </c>
      <c r="B175" s="36" t="s">
        <v>14</v>
      </c>
      <c r="C175" s="13" t="s">
        <v>18</v>
      </c>
      <c r="D175" s="45" t="s">
        <v>23</v>
      </c>
      <c r="E175" s="56"/>
      <c r="F175" s="57"/>
      <c r="G175" s="13" t="s">
        <v>18</v>
      </c>
      <c r="H175" s="45" t="s">
        <v>23</v>
      </c>
      <c r="I175" s="56"/>
      <c r="J175" s="57"/>
      <c r="K175" s="13" t="s">
        <v>18</v>
      </c>
      <c r="L175" s="45" t="s">
        <v>23</v>
      </c>
    </row>
    <row r="176" spans="1:14" ht="53.25" customHeight="1" x14ac:dyDescent="0.3">
      <c r="A176" s="44"/>
      <c r="B176" s="37"/>
      <c r="C176" s="13" t="s">
        <v>42</v>
      </c>
      <c r="D176" s="46"/>
      <c r="E176" s="56"/>
      <c r="F176" s="57"/>
      <c r="G176" s="13" t="s">
        <v>42</v>
      </c>
      <c r="H176" s="46"/>
      <c r="I176" s="56"/>
      <c r="J176" s="57"/>
      <c r="K176" s="13" t="s">
        <v>43</v>
      </c>
      <c r="L176" s="46"/>
    </row>
    <row r="177" spans="1:14" ht="33" customHeight="1" x14ac:dyDescent="0.3">
      <c r="A177" s="43">
        <v>4</v>
      </c>
      <c r="B177" s="36" t="s">
        <v>15</v>
      </c>
      <c r="C177" s="13" t="s">
        <v>18</v>
      </c>
      <c r="D177" s="45" t="s">
        <v>23</v>
      </c>
      <c r="E177" s="56"/>
      <c r="F177" s="57"/>
      <c r="G177" s="13" t="s">
        <v>18</v>
      </c>
      <c r="H177" s="45" t="s">
        <v>23</v>
      </c>
      <c r="I177" s="56"/>
      <c r="J177" s="57"/>
      <c r="K177" s="13" t="s">
        <v>18</v>
      </c>
      <c r="L177" s="45" t="s">
        <v>23</v>
      </c>
    </row>
    <row r="178" spans="1:14" ht="53.25" customHeight="1" x14ac:dyDescent="0.3">
      <c r="A178" s="44"/>
      <c r="B178" s="37"/>
      <c r="C178" s="13" t="s">
        <v>42</v>
      </c>
      <c r="D178" s="46"/>
      <c r="E178" s="56"/>
      <c r="F178" s="57"/>
      <c r="G178" s="13" t="s">
        <v>42</v>
      </c>
      <c r="H178" s="46"/>
      <c r="I178" s="56"/>
      <c r="J178" s="57"/>
      <c r="K178" s="13" t="s">
        <v>43</v>
      </c>
      <c r="L178" s="46"/>
    </row>
    <row r="179" spans="1:14" ht="33" customHeight="1" x14ac:dyDescent="0.3">
      <c r="A179" s="42">
        <v>5</v>
      </c>
      <c r="B179" s="36" t="s">
        <v>16</v>
      </c>
      <c r="C179" s="13" t="s">
        <v>18</v>
      </c>
      <c r="D179" s="45" t="s">
        <v>23</v>
      </c>
      <c r="E179" s="56"/>
      <c r="F179" s="57"/>
      <c r="G179" s="13" t="s">
        <v>18</v>
      </c>
      <c r="H179" s="45" t="s">
        <v>23</v>
      </c>
      <c r="I179" s="56"/>
      <c r="J179" s="57"/>
      <c r="K179" s="13" t="s">
        <v>18</v>
      </c>
      <c r="L179" s="45" t="s">
        <v>23</v>
      </c>
    </row>
    <row r="180" spans="1:14" ht="53.25" customHeight="1" x14ac:dyDescent="0.3">
      <c r="A180" s="42"/>
      <c r="B180" s="37"/>
      <c r="C180" s="13" t="s">
        <v>42</v>
      </c>
      <c r="D180" s="46"/>
      <c r="E180" s="56"/>
      <c r="F180" s="57"/>
      <c r="G180" s="13" t="s">
        <v>42</v>
      </c>
      <c r="H180" s="46"/>
      <c r="I180" s="56"/>
      <c r="J180" s="57"/>
      <c r="K180" s="13" t="s">
        <v>43</v>
      </c>
      <c r="L180" s="46"/>
    </row>
    <row r="181" spans="1:14" ht="33" customHeight="1" x14ac:dyDescent="0.3">
      <c r="A181" s="42">
        <v>6</v>
      </c>
      <c r="B181" s="36" t="s">
        <v>17</v>
      </c>
      <c r="C181" s="13" t="s">
        <v>18</v>
      </c>
      <c r="D181" s="45" t="s">
        <v>23</v>
      </c>
      <c r="E181" s="56"/>
      <c r="F181" s="57"/>
      <c r="G181" s="13" t="s">
        <v>18</v>
      </c>
      <c r="H181" s="45" t="s">
        <v>23</v>
      </c>
      <c r="I181" s="56"/>
      <c r="J181" s="57"/>
      <c r="K181" s="13" t="s">
        <v>18</v>
      </c>
      <c r="L181" s="45" t="s">
        <v>23</v>
      </c>
    </row>
    <row r="182" spans="1:14" ht="53.25" customHeight="1" x14ac:dyDescent="0.3">
      <c r="A182" s="42"/>
      <c r="B182" s="37"/>
      <c r="C182" s="13" t="s">
        <v>42</v>
      </c>
      <c r="D182" s="46"/>
      <c r="E182" s="58"/>
      <c r="F182" s="59"/>
      <c r="G182" s="13" t="s">
        <v>42</v>
      </c>
      <c r="H182" s="46"/>
      <c r="I182" s="58"/>
      <c r="J182" s="59"/>
      <c r="K182" s="13" t="s">
        <v>43</v>
      </c>
      <c r="L182" s="46"/>
    </row>
    <row r="183" spans="1:14" s="22" customFormat="1" ht="25.5" customHeight="1" x14ac:dyDescent="0.3">
      <c r="B183" s="35">
        <f>K188</f>
        <v>43700</v>
      </c>
      <c r="C183" s="35"/>
      <c r="D183" s="35"/>
      <c r="E183" s="35"/>
      <c r="F183" s="35"/>
      <c r="G183" s="40">
        <f>IF(DAY(K188)&gt;=28,5,IF(DAY(K188)&gt;=21,4,IF(DAY(K188)&gt;=14,3,IF(DAY(K188)&gt;=7,2,1))))</f>
        <v>4</v>
      </c>
      <c r="H183" s="40"/>
      <c r="I183" s="40"/>
      <c r="J183" s="40"/>
      <c r="K183" s="40"/>
      <c r="L183" s="21"/>
      <c r="N183" s="24"/>
    </row>
    <row r="184" spans="1:14" ht="4.5" customHeight="1" x14ac:dyDescent="0.3">
      <c r="B184" s="8"/>
      <c r="C184" s="8"/>
      <c r="D184" s="9"/>
      <c r="E184" s="8"/>
      <c r="F184" s="9"/>
      <c r="G184" s="10"/>
      <c r="H184" s="11"/>
      <c r="I184" s="10"/>
      <c r="J184" s="11"/>
      <c r="K184" s="10"/>
    </row>
    <row r="185" spans="1:14" ht="17.25" customHeight="1" x14ac:dyDescent="0.3">
      <c r="A185" s="41" t="s">
        <v>0</v>
      </c>
      <c r="B185" s="41"/>
      <c r="C185" s="1" t="s">
        <v>6</v>
      </c>
      <c r="D185" s="2"/>
      <c r="E185" s="3"/>
      <c r="K185" s="5" t="s">
        <v>7</v>
      </c>
      <c r="L185" s="4"/>
    </row>
    <row r="186" spans="1:14" ht="6.75" customHeight="1" x14ac:dyDescent="0.3"/>
    <row r="187" spans="1:14" s="14" customFormat="1" ht="25.5" customHeight="1" x14ac:dyDescent="0.3">
      <c r="A187" s="50" t="s">
        <v>1</v>
      </c>
      <c r="B187" s="50" t="s">
        <v>2</v>
      </c>
      <c r="C187" s="51" t="s">
        <v>8</v>
      </c>
      <c r="D187" s="51"/>
      <c r="E187" s="51" t="s">
        <v>9</v>
      </c>
      <c r="F187" s="51"/>
      <c r="G187" s="51" t="s">
        <v>10</v>
      </c>
      <c r="H187" s="51"/>
      <c r="I187" s="51" t="s">
        <v>11</v>
      </c>
      <c r="J187" s="51"/>
      <c r="K187" s="51" t="s">
        <v>12</v>
      </c>
      <c r="L187" s="51"/>
    </row>
    <row r="188" spans="1:14" s="14" customFormat="1" ht="25.5" customHeight="1" x14ac:dyDescent="0.3">
      <c r="A188" s="50"/>
      <c r="B188" s="50"/>
      <c r="C188" s="49">
        <f>C170+DAY(7)</f>
        <v>43696</v>
      </c>
      <c r="D188" s="49"/>
      <c r="E188" s="49">
        <f>C188+1</f>
        <v>43697</v>
      </c>
      <c r="F188" s="49"/>
      <c r="G188" s="49">
        <f>E188+1</f>
        <v>43698</v>
      </c>
      <c r="H188" s="49"/>
      <c r="I188" s="49">
        <f>G188+1</f>
        <v>43699</v>
      </c>
      <c r="J188" s="49"/>
      <c r="K188" s="49">
        <f>I188+1</f>
        <v>43700</v>
      </c>
      <c r="L188" s="49"/>
    </row>
    <row r="189" spans="1:14" ht="33" customHeight="1" x14ac:dyDescent="0.3">
      <c r="A189" s="43">
        <v>1</v>
      </c>
      <c r="B189" s="36" t="s">
        <v>90</v>
      </c>
      <c r="C189" s="12" t="s">
        <v>30</v>
      </c>
      <c r="D189" s="52" t="s">
        <v>26</v>
      </c>
      <c r="E189" s="13" t="s">
        <v>30</v>
      </c>
      <c r="F189" s="45" t="s">
        <v>26</v>
      </c>
      <c r="G189" s="13" t="s">
        <v>30</v>
      </c>
      <c r="H189" s="45" t="s">
        <v>26</v>
      </c>
      <c r="I189" s="13" t="s">
        <v>30</v>
      </c>
      <c r="J189" s="45" t="s">
        <v>26</v>
      </c>
      <c r="K189" s="13" t="s">
        <v>30</v>
      </c>
      <c r="L189" s="45" t="s">
        <v>26</v>
      </c>
    </row>
    <row r="190" spans="1:14" ht="53.25" customHeight="1" x14ac:dyDescent="0.3">
      <c r="A190" s="44"/>
      <c r="B190" s="37"/>
      <c r="C190" s="12" t="s">
        <v>45</v>
      </c>
      <c r="D190" s="53"/>
      <c r="E190" s="13" t="s">
        <v>44</v>
      </c>
      <c r="F190" s="46"/>
      <c r="G190" s="13" t="s">
        <v>44</v>
      </c>
      <c r="H190" s="46"/>
      <c r="I190" s="13" t="s">
        <v>44</v>
      </c>
      <c r="J190" s="46"/>
      <c r="K190" s="13" t="s">
        <v>46</v>
      </c>
      <c r="L190" s="46"/>
    </row>
    <row r="191" spans="1:14" ht="33" customHeight="1" x14ac:dyDescent="0.3">
      <c r="A191" s="43">
        <v>2</v>
      </c>
      <c r="B191" s="36" t="s">
        <v>13</v>
      </c>
      <c r="C191" s="13" t="s">
        <v>30</v>
      </c>
      <c r="D191" s="45" t="s">
        <v>26</v>
      </c>
      <c r="E191" s="13" t="s">
        <v>30</v>
      </c>
      <c r="F191" s="45" t="s">
        <v>26</v>
      </c>
      <c r="G191" s="13" t="s">
        <v>30</v>
      </c>
      <c r="H191" s="45" t="s">
        <v>26</v>
      </c>
      <c r="I191" s="13" t="s">
        <v>30</v>
      </c>
      <c r="J191" s="45" t="s">
        <v>26</v>
      </c>
      <c r="K191" s="13" t="s">
        <v>30</v>
      </c>
      <c r="L191" s="45" t="s">
        <v>26</v>
      </c>
    </row>
    <row r="192" spans="1:14" ht="53.25" customHeight="1" x14ac:dyDescent="0.3">
      <c r="A192" s="44"/>
      <c r="B192" s="37"/>
      <c r="C192" s="13" t="s">
        <v>45</v>
      </c>
      <c r="D192" s="46"/>
      <c r="E192" s="13" t="s">
        <v>44</v>
      </c>
      <c r="F192" s="46"/>
      <c r="G192" s="13" t="s">
        <v>44</v>
      </c>
      <c r="H192" s="46"/>
      <c r="I192" s="13" t="s">
        <v>44</v>
      </c>
      <c r="J192" s="46"/>
      <c r="K192" s="13" t="s">
        <v>46</v>
      </c>
      <c r="L192" s="46"/>
    </row>
    <row r="193" spans="1:14" ht="33" customHeight="1" x14ac:dyDescent="0.3">
      <c r="A193" s="43">
        <v>3</v>
      </c>
      <c r="B193" s="36" t="s">
        <v>14</v>
      </c>
      <c r="C193" s="13" t="s">
        <v>30</v>
      </c>
      <c r="D193" s="45" t="s">
        <v>26</v>
      </c>
      <c r="E193" s="13" t="s">
        <v>30</v>
      </c>
      <c r="F193" s="45" t="s">
        <v>26</v>
      </c>
      <c r="G193" s="13" t="s">
        <v>30</v>
      </c>
      <c r="H193" s="45" t="s">
        <v>26</v>
      </c>
      <c r="I193" s="13" t="s">
        <v>30</v>
      </c>
      <c r="J193" s="45" t="s">
        <v>26</v>
      </c>
      <c r="K193" s="13" t="s">
        <v>30</v>
      </c>
      <c r="L193" s="45" t="s">
        <v>26</v>
      </c>
    </row>
    <row r="194" spans="1:14" ht="53.25" customHeight="1" x14ac:dyDescent="0.3">
      <c r="A194" s="44"/>
      <c r="B194" s="37"/>
      <c r="C194" s="13" t="s">
        <v>45</v>
      </c>
      <c r="D194" s="46"/>
      <c r="E194" s="13" t="s">
        <v>44</v>
      </c>
      <c r="F194" s="46"/>
      <c r="G194" s="13" t="s">
        <v>44</v>
      </c>
      <c r="H194" s="46"/>
      <c r="I194" s="13" t="s">
        <v>44</v>
      </c>
      <c r="J194" s="46"/>
      <c r="K194" s="13" t="s">
        <v>46</v>
      </c>
      <c r="L194" s="46"/>
    </row>
    <row r="195" spans="1:14" ht="33" customHeight="1" x14ac:dyDescent="0.3">
      <c r="A195" s="43">
        <v>4</v>
      </c>
      <c r="B195" s="36" t="s">
        <v>15</v>
      </c>
      <c r="C195" s="13" t="s">
        <v>30</v>
      </c>
      <c r="D195" s="45" t="s">
        <v>26</v>
      </c>
      <c r="E195" s="13" t="s">
        <v>30</v>
      </c>
      <c r="F195" s="45" t="s">
        <v>26</v>
      </c>
      <c r="G195" s="13" t="s">
        <v>30</v>
      </c>
      <c r="H195" s="45" t="s">
        <v>26</v>
      </c>
      <c r="I195" s="13" t="s">
        <v>30</v>
      </c>
      <c r="J195" s="45" t="s">
        <v>26</v>
      </c>
      <c r="K195" s="13" t="s">
        <v>30</v>
      </c>
      <c r="L195" s="45" t="s">
        <v>26</v>
      </c>
    </row>
    <row r="196" spans="1:14" ht="53.25" customHeight="1" x14ac:dyDescent="0.3">
      <c r="A196" s="44"/>
      <c r="B196" s="37"/>
      <c r="C196" s="13" t="s">
        <v>45</v>
      </c>
      <c r="D196" s="46"/>
      <c r="E196" s="13" t="s">
        <v>44</v>
      </c>
      <c r="F196" s="46"/>
      <c r="G196" s="13" t="s">
        <v>44</v>
      </c>
      <c r="H196" s="46"/>
      <c r="I196" s="13" t="s">
        <v>44</v>
      </c>
      <c r="J196" s="46"/>
      <c r="K196" s="13" t="s">
        <v>46</v>
      </c>
      <c r="L196" s="46"/>
    </row>
    <row r="197" spans="1:14" ht="33" customHeight="1" x14ac:dyDescent="0.3">
      <c r="A197" s="42">
        <v>5</v>
      </c>
      <c r="B197" s="36" t="s">
        <v>16</v>
      </c>
      <c r="C197" s="13" t="s">
        <v>30</v>
      </c>
      <c r="D197" s="45" t="s">
        <v>26</v>
      </c>
      <c r="E197" s="13" t="s">
        <v>30</v>
      </c>
      <c r="F197" s="45" t="s">
        <v>26</v>
      </c>
      <c r="G197" s="13" t="s">
        <v>30</v>
      </c>
      <c r="H197" s="45" t="s">
        <v>26</v>
      </c>
      <c r="I197" s="13" t="s">
        <v>30</v>
      </c>
      <c r="J197" s="45" t="s">
        <v>26</v>
      </c>
      <c r="K197" s="13" t="s">
        <v>30</v>
      </c>
      <c r="L197" s="45" t="s">
        <v>26</v>
      </c>
    </row>
    <row r="198" spans="1:14" ht="53.25" customHeight="1" x14ac:dyDescent="0.3">
      <c r="A198" s="42"/>
      <c r="B198" s="37"/>
      <c r="C198" s="13" t="s">
        <v>45</v>
      </c>
      <c r="D198" s="46"/>
      <c r="E198" s="13" t="s">
        <v>44</v>
      </c>
      <c r="F198" s="46"/>
      <c r="G198" s="13" t="s">
        <v>44</v>
      </c>
      <c r="H198" s="46"/>
      <c r="I198" s="13" t="s">
        <v>44</v>
      </c>
      <c r="J198" s="46"/>
      <c r="K198" s="13" t="s">
        <v>46</v>
      </c>
      <c r="L198" s="46"/>
    </row>
    <row r="199" spans="1:14" ht="33" customHeight="1" x14ac:dyDescent="0.3">
      <c r="A199" s="42">
        <v>6</v>
      </c>
      <c r="B199" s="36" t="s">
        <v>17</v>
      </c>
      <c r="C199" s="13" t="s">
        <v>30</v>
      </c>
      <c r="D199" s="45" t="s">
        <v>26</v>
      </c>
      <c r="E199" s="13" t="s">
        <v>30</v>
      </c>
      <c r="F199" s="45" t="s">
        <v>26</v>
      </c>
      <c r="G199" s="13" t="s">
        <v>30</v>
      </c>
      <c r="H199" s="45" t="s">
        <v>26</v>
      </c>
      <c r="I199" s="13" t="s">
        <v>30</v>
      </c>
      <c r="J199" s="45" t="s">
        <v>26</v>
      </c>
      <c r="K199" s="13" t="s">
        <v>30</v>
      </c>
      <c r="L199" s="45" t="s">
        <v>26</v>
      </c>
    </row>
    <row r="200" spans="1:14" ht="53.25" customHeight="1" x14ac:dyDescent="0.3">
      <c r="A200" s="42"/>
      <c r="B200" s="37"/>
      <c r="C200" s="13" t="s">
        <v>45</v>
      </c>
      <c r="D200" s="46"/>
      <c r="E200" s="13" t="s">
        <v>44</v>
      </c>
      <c r="F200" s="46"/>
      <c r="G200" s="13" t="s">
        <v>44</v>
      </c>
      <c r="H200" s="46"/>
      <c r="I200" s="13" t="s">
        <v>44</v>
      </c>
      <c r="J200" s="46"/>
      <c r="K200" s="13" t="s">
        <v>46</v>
      </c>
      <c r="L200" s="46"/>
    </row>
    <row r="201" spans="1:14" s="22" customFormat="1" ht="25.5" customHeight="1" x14ac:dyDescent="0.3">
      <c r="B201" s="35">
        <f>K206</f>
        <v>43707</v>
      </c>
      <c r="C201" s="35"/>
      <c r="D201" s="35"/>
      <c r="E201" s="35"/>
      <c r="F201" s="35"/>
      <c r="G201" s="40">
        <f>IF(DAY(K206)&gt;=28,5,IF(DAY(K206)&gt;=21,4,IF(DAY(K206)&gt;=14,3,IF(DAY(K206)&gt;=7,2,1))))</f>
        <v>5</v>
      </c>
      <c r="H201" s="40"/>
      <c r="I201" s="40"/>
      <c r="J201" s="40"/>
      <c r="K201" s="40"/>
      <c r="L201" s="21"/>
      <c r="N201" s="24"/>
    </row>
    <row r="202" spans="1:14" ht="4.5" customHeight="1" x14ac:dyDescent="0.3">
      <c r="B202" s="8"/>
      <c r="C202" s="8"/>
      <c r="D202" s="9"/>
      <c r="E202" s="8"/>
      <c r="F202" s="9"/>
      <c r="G202" s="10"/>
      <c r="H202" s="11"/>
      <c r="I202" s="10"/>
      <c r="J202" s="11"/>
      <c r="K202" s="10"/>
    </row>
    <row r="203" spans="1:14" ht="17.25" customHeight="1" x14ac:dyDescent="0.3">
      <c r="A203" s="41" t="s">
        <v>0</v>
      </c>
      <c r="B203" s="41"/>
      <c r="C203" s="1" t="s">
        <v>6</v>
      </c>
      <c r="D203" s="2"/>
      <c r="E203" s="3"/>
      <c r="K203" s="5" t="s">
        <v>7</v>
      </c>
      <c r="L203" s="4"/>
    </row>
    <row r="204" spans="1:14" ht="6.75" customHeight="1" x14ac:dyDescent="0.3"/>
    <row r="205" spans="1:14" s="14" customFormat="1" ht="25.5" customHeight="1" x14ac:dyDescent="0.3">
      <c r="A205" s="50" t="s">
        <v>1</v>
      </c>
      <c r="B205" s="50" t="s">
        <v>2</v>
      </c>
      <c r="C205" s="51" t="s">
        <v>8</v>
      </c>
      <c r="D205" s="51"/>
      <c r="E205" s="51" t="s">
        <v>9</v>
      </c>
      <c r="F205" s="51"/>
      <c r="G205" s="51" t="s">
        <v>10</v>
      </c>
      <c r="H205" s="51"/>
      <c r="I205" s="51" t="s">
        <v>11</v>
      </c>
      <c r="J205" s="51"/>
      <c r="K205" s="51" t="s">
        <v>12</v>
      </c>
      <c r="L205" s="51"/>
    </row>
    <row r="206" spans="1:14" s="14" customFormat="1" ht="25.5" customHeight="1" x14ac:dyDescent="0.3">
      <c r="A206" s="50"/>
      <c r="B206" s="50"/>
      <c r="C206" s="49">
        <f>C188+DAY(7)</f>
        <v>43703</v>
      </c>
      <c r="D206" s="49"/>
      <c r="E206" s="49">
        <f>C206+1</f>
        <v>43704</v>
      </c>
      <c r="F206" s="49"/>
      <c r="G206" s="49">
        <f>E206+1</f>
        <v>43705</v>
      </c>
      <c r="H206" s="49"/>
      <c r="I206" s="49">
        <f>G206+1</f>
        <v>43706</v>
      </c>
      <c r="J206" s="49"/>
      <c r="K206" s="49">
        <f>I206+1</f>
        <v>43707</v>
      </c>
      <c r="L206" s="49"/>
    </row>
    <row r="207" spans="1:14" ht="33" customHeight="1" x14ac:dyDescent="0.3">
      <c r="A207" s="43">
        <v>1</v>
      </c>
      <c r="B207" s="36" t="s">
        <v>90</v>
      </c>
      <c r="C207" s="13" t="s">
        <v>30</v>
      </c>
      <c r="D207" s="45" t="s">
        <v>26</v>
      </c>
      <c r="E207" s="54" t="s">
        <v>55</v>
      </c>
      <c r="F207" s="55"/>
      <c r="G207" s="13" t="s">
        <v>30</v>
      </c>
      <c r="H207" s="45" t="s">
        <v>26</v>
      </c>
      <c r="I207" s="13" t="s">
        <v>30</v>
      </c>
      <c r="J207" s="45" t="s">
        <v>26</v>
      </c>
      <c r="K207" s="13" t="s">
        <v>21</v>
      </c>
      <c r="L207" s="45" t="s">
        <v>26</v>
      </c>
    </row>
    <row r="208" spans="1:14" ht="53.25" customHeight="1" x14ac:dyDescent="0.3">
      <c r="A208" s="44"/>
      <c r="B208" s="37"/>
      <c r="C208" s="13" t="s">
        <v>46</v>
      </c>
      <c r="D208" s="46"/>
      <c r="E208" s="56"/>
      <c r="F208" s="57"/>
      <c r="G208" s="13" t="s">
        <v>46</v>
      </c>
      <c r="H208" s="46"/>
      <c r="I208" s="13" t="s">
        <v>46</v>
      </c>
      <c r="J208" s="46"/>
      <c r="K208" s="13" t="s">
        <v>77</v>
      </c>
      <c r="L208" s="46"/>
    </row>
    <row r="209" spans="1:14" ht="33" customHeight="1" x14ac:dyDescent="0.3">
      <c r="A209" s="43">
        <v>2</v>
      </c>
      <c r="B209" s="36" t="s">
        <v>13</v>
      </c>
      <c r="C209" s="13" t="s">
        <v>30</v>
      </c>
      <c r="D209" s="45" t="s">
        <v>26</v>
      </c>
      <c r="E209" s="56"/>
      <c r="F209" s="57"/>
      <c r="G209" s="13" t="s">
        <v>30</v>
      </c>
      <c r="H209" s="45" t="s">
        <v>26</v>
      </c>
      <c r="I209" s="13" t="s">
        <v>30</v>
      </c>
      <c r="J209" s="45" t="s">
        <v>26</v>
      </c>
      <c r="K209" s="13" t="s">
        <v>21</v>
      </c>
      <c r="L209" s="45" t="s">
        <v>26</v>
      </c>
    </row>
    <row r="210" spans="1:14" ht="53.25" customHeight="1" x14ac:dyDescent="0.3">
      <c r="A210" s="44"/>
      <c r="B210" s="37"/>
      <c r="C210" s="13" t="s">
        <v>46</v>
      </c>
      <c r="D210" s="46"/>
      <c r="E210" s="56"/>
      <c r="F210" s="57"/>
      <c r="G210" s="13" t="s">
        <v>46</v>
      </c>
      <c r="H210" s="46"/>
      <c r="I210" s="13" t="s">
        <v>46</v>
      </c>
      <c r="J210" s="46"/>
      <c r="K210" s="13" t="s">
        <v>77</v>
      </c>
      <c r="L210" s="46"/>
    </row>
    <row r="211" spans="1:14" ht="33" customHeight="1" x14ac:dyDescent="0.3">
      <c r="A211" s="43">
        <v>3</v>
      </c>
      <c r="B211" s="36" t="s">
        <v>14</v>
      </c>
      <c r="C211" s="13" t="s">
        <v>30</v>
      </c>
      <c r="D211" s="45" t="s">
        <v>26</v>
      </c>
      <c r="E211" s="56"/>
      <c r="F211" s="57"/>
      <c r="G211" s="13" t="s">
        <v>30</v>
      </c>
      <c r="H211" s="45" t="s">
        <v>26</v>
      </c>
      <c r="I211" s="13" t="s">
        <v>30</v>
      </c>
      <c r="J211" s="45" t="s">
        <v>26</v>
      </c>
      <c r="K211" s="13" t="s">
        <v>21</v>
      </c>
      <c r="L211" s="45" t="s">
        <v>26</v>
      </c>
    </row>
    <row r="212" spans="1:14" ht="53.25" customHeight="1" x14ac:dyDescent="0.3">
      <c r="A212" s="44"/>
      <c r="B212" s="37"/>
      <c r="C212" s="13" t="s">
        <v>46</v>
      </c>
      <c r="D212" s="46"/>
      <c r="E212" s="56"/>
      <c r="F212" s="57"/>
      <c r="G212" s="13" t="s">
        <v>46</v>
      </c>
      <c r="H212" s="46"/>
      <c r="I212" s="13" t="s">
        <v>46</v>
      </c>
      <c r="J212" s="46"/>
      <c r="K212" s="13" t="s">
        <v>77</v>
      </c>
      <c r="L212" s="46"/>
    </row>
    <row r="213" spans="1:14" ht="33" customHeight="1" x14ac:dyDescent="0.3">
      <c r="A213" s="43">
        <v>4</v>
      </c>
      <c r="B213" s="36" t="s">
        <v>15</v>
      </c>
      <c r="C213" s="13" t="s">
        <v>30</v>
      </c>
      <c r="D213" s="45" t="s">
        <v>26</v>
      </c>
      <c r="E213" s="56"/>
      <c r="F213" s="57"/>
      <c r="G213" s="13" t="s">
        <v>30</v>
      </c>
      <c r="H213" s="45" t="s">
        <v>26</v>
      </c>
      <c r="I213" s="12" t="s">
        <v>21</v>
      </c>
      <c r="J213" s="52" t="s">
        <v>26</v>
      </c>
      <c r="K213" s="13" t="s">
        <v>21</v>
      </c>
      <c r="L213" s="45" t="s">
        <v>26</v>
      </c>
    </row>
    <row r="214" spans="1:14" ht="53.25" customHeight="1" x14ac:dyDescent="0.3">
      <c r="A214" s="44"/>
      <c r="B214" s="37"/>
      <c r="C214" s="13" t="s">
        <v>46</v>
      </c>
      <c r="D214" s="46"/>
      <c r="E214" s="56"/>
      <c r="F214" s="57"/>
      <c r="G214" s="13" t="s">
        <v>46</v>
      </c>
      <c r="H214" s="46"/>
      <c r="I214" s="12" t="s">
        <v>77</v>
      </c>
      <c r="J214" s="53"/>
      <c r="K214" s="13" t="s">
        <v>78</v>
      </c>
      <c r="L214" s="46"/>
    </row>
    <row r="215" spans="1:14" ht="33" customHeight="1" x14ac:dyDescent="0.3">
      <c r="A215" s="42">
        <v>5</v>
      </c>
      <c r="B215" s="36" t="s">
        <v>16</v>
      </c>
      <c r="C215" s="13" t="s">
        <v>30</v>
      </c>
      <c r="D215" s="45" t="s">
        <v>26</v>
      </c>
      <c r="E215" s="56"/>
      <c r="F215" s="57"/>
      <c r="G215" s="13" t="s">
        <v>30</v>
      </c>
      <c r="H215" s="45" t="s">
        <v>26</v>
      </c>
      <c r="I215" s="13" t="s">
        <v>21</v>
      </c>
      <c r="J215" s="45" t="s">
        <v>26</v>
      </c>
      <c r="K215" s="13" t="s">
        <v>21</v>
      </c>
      <c r="L215" s="45" t="s">
        <v>26</v>
      </c>
    </row>
    <row r="216" spans="1:14" ht="53.25" customHeight="1" x14ac:dyDescent="0.3">
      <c r="A216" s="42"/>
      <c r="B216" s="37"/>
      <c r="C216" s="13" t="s">
        <v>46</v>
      </c>
      <c r="D216" s="46"/>
      <c r="E216" s="56"/>
      <c r="F216" s="57"/>
      <c r="G216" s="13" t="s">
        <v>46</v>
      </c>
      <c r="H216" s="46"/>
      <c r="I216" s="13" t="s">
        <v>77</v>
      </c>
      <c r="J216" s="46"/>
      <c r="K216" s="13" t="s">
        <v>78</v>
      </c>
      <c r="L216" s="46"/>
    </row>
    <row r="217" spans="1:14" ht="33" customHeight="1" x14ac:dyDescent="0.3">
      <c r="A217" s="42">
        <v>6</v>
      </c>
      <c r="B217" s="36" t="s">
        <v>17</v>
      </c>
      <c r="C217" s="13" t="s">
        <v>30</v>
      </c>
      <c r="D217" s="45" t="s">
        <v>26</v>
      </c>
      <c r="E217" s="56"/>
      <c r="F217" s="57"/>
      <c r="G217" s="13" t="s">
        <v>30</v>
      </c>
      <c r="H217" s="45" t="s">
        <v>26</v>
      </c>
      <c r="I217" s="13" t="s">
        <v>21</v>
      </c>
      <c r="J217" s="45" t="s">
        <v>26</v>
      </c>
      <c r="K217" s="13" t="s">
        <v>21</v>
      </c>
      <c r="L217" s="45" t="s">
        <v>26</v>
      </c>
    </row>
    <row r="218" spans="1:14" ht="53.25" customHeight="1" x14ac:dyDescent="0.3">
      <c r="A218" s="42"/>
      <c r="B218" s="37"/>
      <c r="C218" s="13" t="s">
        <v>46</v>
      </c>
      <c r="D218" s="46"/>
      <c r="E218" s="58"/>
      <c r="F218" s="59"/>
      <c r="G218" s="13" t="s">
        <v>46</v>
      </c>
      <c r="H218" s="46"/>
      <c r="I218" s="13" t="s">
        <v>77</v>
      </c>
      <c r="J218" s="46"/>
      <c r="K218" s="13" t="s">
        <v>78</v>
      </c>
      <c r="L218" s="46"/>
    </row>
    <row r="219" spans="1:14" s="22" customFormat="1" ht="25.5" customHeight="1" x14ac:dyDescent="0.3">
      <c r="B219" s="35">
        <f>K224</f>
        <v>43714</v>
      </c>
      <c r="C219" s="35"/>
      <c r="D219" s="35"/>
      <c r="E219" s="35"/>
      <c r="F219" s="35"/>
      <c r="G219" s="40">
        <f>IF(DAY(K224)&gt;=28,5,IF(DAY(K224)&gt;=21,4,IF(DAY(K224)&gt;=14,3,IF(DAY(K224)&gt;=7,2,1))))</f>
        <v>1</v>
      </c>
      <c r="H219" s="40"/>
      <c r="I219" s="40"/>
      <c r="J219" s="40"/>
      <c r="K219" s="40"/>
      <c r="L219" s="21"/>
      <c r="N219" s="24"/>
    </row>
    <row r="220" spans="1:14" ht="4.5" customHeight="1" x14ac:dyDescent="0.3">
      <c r="B220" s="8"/>
      <c r="C220" s="8"/>
      <c r="D220" s="9"/>
      <c r="E220" s="8"/>
      <c r="F220" s="9"/>
      <c r="G220" s="10"/>
      <c r="H220" s="11"/>
      <c r="I220" s="10"/>
      <c r="J220" s="11"/>
      <c r="K220" s="10"/>
    </row>
    <row r="221" spans="1:14" ht="17.25" customHeight="1" x14ac:dyDescent="0.3">
      <c r="A221" s="41" t="s">
        <v>0</v>
      </c>
      <c r="B221" s="41"/>
      <c r="C221" s="1" t="s">
        <v>6</v>
      </c>
      <c r="D221" s="2"/>
      <c r="E221" s="3"/>
      <c r="K221" s="5" t="s">
        <v>7</v>
      </c>
      <c r="L221" s="4"/>
    </row>
    <row r="222" spans="1:14" ht="6.75" customHeight="1" x14ac:dyDescent="0.3"/>
    <row r="223" spans="1:14" s="14" customFormat="1" ht="25.5" customHeight="1" x14ac:dyDescent="0.3">
      <c r="A223" s="50" t="s">
        <v>1</v>
      </c>
      <c r="B223" s="50" t="s">
        <v>2</v>
      </c>
      <c r="C223" s="51" t="s">
        <v>8</v>
      </c>
      <c r="D223" s="51"/>
      <c r="E223" s="51" t="s">
        <v>9</v>
      </c>
      <c r="F223" s="51"/>
      <c r="G223" s="51" t="s">
        <v>10</v>
      </c>
      <c r="H223" s="51"/>
      <c r="I223" s="51" t="s">
        <v>11</v>
      </c>
      <c r="J223" s="51"/>
      <c r="K223" s="51" t="s">
        <v>12</v>
      </c>
      <c r="L223" s="51"/>
    </row>
    <row r="224" spans="1:14" s="14" customFormat="1" ht="25.5" customHeight="1" x14ac:dyDescent="0.3">
      <c r="A224" s="50"/>
      <c r="B224" s="50"/>
      <c r="C224" s="49">
        <f>C206+DAY(7)</f>
        <v>43710</v>
      </c>
      <c r="D224" s="49"/>
      <c r="E224" s="49">
        <f>C224+1</f>
        <v>43711</v>
      </c>
      <c r="F224" s="49"/>
      <c r="G224" s="49">
        <f>E224+1</f>
        <v>43712</v>
      </c>
      <c r="H224" s="49"/>
      <c r="I224" s="49">
        <f>G224+1</f>
        <v>43713</v>
      </c>
      <c r="J224" s="49"/>
      <c r="K224" s="49">
        <f>I224+1</f>
        <v>43714</v>
      </c>
      <c r="L224" s="49"/>
    </row>
    <row r="225" spans="1:14" ht="33" customHeight="1" x14ac:dyDescent="0.3">
      <c r="A225" s="43">
        <v>1</v>
      </c>
      <c r="B225" s="36" t="s">
        <v>90</v>
      </c>
      <c r="C225" s="13" t="s">
        <v>21</v>
      </c>
      <c r="D225" s="45" t="s">
        <v>26</v>
      </c>
      <c r="E225" s="13" t="s">
        <v>21</v>
      </c>
      <c r="F225" s="45" t="s">
        <v>26</v>
      </c>
      <c r="G225" s="13" t="s">
        <v>21</v>
      </c>
      <c r="H225" s="45" t="s">
        <v>26</v>
      </c>
      <c r="I225" s="13" t="s">
        <v>21</v>
      </c>
      <c r="J225" s="45" t="s">
        <v>26</v>
      </c>
      <c r="K225" s="13" t="s">
        <v>21</v>
      </c>
      <c r="L225" s="45" t="s">
        <v>26</v>
      </c>
    </row>
    <row r="226" spans="1:14" ht="53.25" customHeight="1" x14ac:dyDescent="0.3">
      <c r="A226" s="44"/>
      <c r="B226" s="37"/>
      <c r="C226" s="13" t="s">
        <v>78</v>
      </c>
      <c r="D226" s="46"/>
      <c r="E226" s="13" t="s">
        <v>78</v>
      </c>
      <c r="F226" s="46"/>
      <c r="G226" s="13" t="s">
        <v>79</v>
      </c>
      <c r="H226" s="46"/>
      <c r="I226" s="13" t="s">
        <v>79</v>
      </c>
      <c r="J226" s="46"/>
      <c r="K226" s="13" t="s">
        <v>79</v>
      </c>
      <c r="L226" s="46"/>
    </row>
    <row r="227" spans="1:14" ht="33" customHeight="1" x14ac:dyDescent="0.3">
      <c r="A227" s="43">
        <v>2</v>
      </c>
      <c r="B227" s="36" t="s">
        <v>13</v>
      </c>
      <c r="C227" s="13" t="s">
        <v>21</v>
      </c>
      <c r="D227" s="45" t="s">
        <v>26</v>
      </c>
      <c r="E227" s="13" t="s">
        <v>21</v>
      </c>
      <c r="F227" s="45" t="s">
        <v>26</v>
      </c>
      <c r="G227" s="13" t="s">
        <v>21</v>
      </c>
      <c r="H227" s="45" t="s">
        <v>26</v>
      </c>
      <c r="I227" s="13" t="s">
        <v>21</v>
      </c>
      <c r="J227" s="45" t="s">
        <v>26</v>
      </c>
      <c r="K227" s="13" t="s">
        <v>21</v>
      </c>
      <c r="L227" s="45" t="s">
        <v>26</v>
      </c>
    </row>
    <row r="228" spans="1:14" ht="53.25" customHeight="1" x14ac:dyDescent="0.3">
      <c r="A228" s="44"/>
      <c r="B228" s="37"/>
      <c r="C228" s="13" t="s">
        <v>78</v>
      </c>
      <c r="D228" s="46"/>
      <c r="E228" s="13" t="s">
        <v>78</v>
      </c>
      <c r="F228" s="46"/>
      <c r="G228" s="13" t="s">
        <v>79</v>
      </c>
      <c r="H228" s="46"/>
      <c r="I228" s="13" t="s">
        <v>79</v>
      </c>
      <c r="J228" s="46"/>
      <c r="K228" s="13" t="s">
        <v>79</v>
      </c>
      <c r="L228" s="46"/>
    </row>
    <row r="229" spans="1:14" ht="33" customHeight="1" x14ac:dyDescent="0.3">
      <c r="A229" s="43">
        <v>3</v>
      </c>
      <c r="B229" s="36" t="s">
        <v>14</v>
      </c>
      <c r="C229" s="13" t="s">
        <v>21</v>
      </c>
      <c r="D229" s="45" t="s">
        <v>26</v>
      </c>
      <c r="E229" s="13" t="s">
        <v>21</v>
      </c>
      <c r="F229" s="45" t="s">
        <v>26</v>
      </c>
      <c r="G229" s="13" t="s">
        <v>21</v>
      </c>
      <c r="H229" s="45" t="s">
        <v>26</v>
      </c>
      <c r="I229" s="13" t="s">
        <v>21</v>
      </c>
      <c r="J229" s="45" t="s">
        <v>26</v>
      </c>
      <c r="K229" s="13" t="s">
        <v>21</v>
      </c>
      <c r="L229" s="45" t="s">
        <v>26</v>
      </c>
    </row>
    <row r="230" spans="1:14" ht="53.25" customHeight="1" x14ac:dyDescent="0.3">
      <c r="A230" s="44"/>
      <c r="B230" s="37"/>
      <c r="C230" s="13" t="s">
        <v>78</v>
      </c>
      <c r="D230" s="46"/>
      <c r="E230" s="13" t="s">
        <v>78</v>
      </c>
      <c r="F230" s="46"/>
      <c r="G230" s="13" t="s">
        <v>79</v>
      </c>
      <c r="H230" s="46"/>
      <c r="I230" s="13" t="s">
        <v>79</v>
      </c>
      <c r="J230" s="46"/>
      <c r="K230" s="13" t="s">
        <v>79</v>
      </c>
      <c r="L230" s="46"/>
    </row>
    <row r="231" spans="1:14" ht="33" customHeight="1" x14ac:dyDescent="0.3">
      <c r="A231" s="43">
        <v>4</v>
      </c>
      <c r="B231" s="36" t="s">
        <v>15</v>
      </c>
      <c r="C231" s="13" t="s">
        <v>21</v>
      </c>
      <c r="D231" s="45" t="s">
        <v>26</v>
      </c>
      <c r="E231" s="13" t="s">
        <v>21</v>
      </c>
      <c r="F231" s="45" t="s">
        <v>26</v>
      </c>
      <c r="G231" s="13" t="s">
        <v>21</v>
      </c>
      <c r="H231" s="45" t="s">
        <v>26</v>
      </c>
      <c r="I231" s="13" t="s">
        <v>21</v>
      </c>
      <c r="J231" s="45" t="s">
        <v>26</v>
      </c>
      <c r="K231" s="13" t="s">
        <v>21</v>
      </c>
      <c r="L231" s="45" t="s">
        <v>26</v>
      </c>
    </row>
    <row r="232" spans="1:14" ht="53.25" customHeight="1" x14ac:dyDescent="0.3">
      <c r="A232" s="44"/>
      <c r="B232" s="37"/>
      <c r="C232" s="13" t="s">
        <v>78</v>
      </c>
      <c r="D232" s="46"/>
      <c r="E232" s="13" t="s">
        <v>78</v>
      </c>
      <c r="F232" s="46"/>
      <c r="G232" s="13" t="s">
        <v>79</v>
      </c>
      <c r="H232" s="46"/>
      <c r="I232" s="13" t="s">
        <v>79</v>
      </c>
      <c r="J232" s="46"/>
      <c r="K232" s="13" t="s">
        <v>79</v>
      </c>
      <c r="L232" s="46"/>
    </row>
    <row r="233" spans="1:14" ht="33" customHeight="1" x14ac:dyDescent="0.3">
      <c r="A233" s="42">
        <v>5</v>
      </c>
      <c r="B233" s="36" t="s">
        <v>16</v>
      </c>
      <c r="C233" s="13" t="s">
        <v>21</v>
      </c>
      <c r="D233" s="45" t="s">
        <v>26</v>
      </c>
      <c r="E233" s="13" t="s">
        <v>21</v>
      </c>
      <c r="F233" s="45" t="s">
        <v>26</v>
      </c>
      <c r="G233" s="13" t="s">
        <v>21</v>
      </c>
      <c r="H233" s="45" t="s">
        <v>26</v>
      </c>
      <c r="I233" s="13" t="s">
        <v>21</v>
      </c>
      <c r="J233" s="45" t="s">
        <v>26</v>
      </c>
      <c r="K233" s="13" t="s">
        <v>21</v>
      </c>
      <c r="L233" s="45" t="s">
        <v>26</v>
      </c>
    </row>
    <row r="234" spans="1:14" ht="53.25" customHeight="1" x14ac:dyDescent="0.3">
      <c r="A234" s="42"/>
      <c r="B234" s="37"/>
      <c r="C234" s="13" t="s">
        <v>78</v>
      </c>
      <c r="D234" s="46"/>
      <c r="E234" s="13" t="s">
        <v>78</v>
      </c>
      <c r="F234" s="46"/>
      <c r="G234" s="13" t="s">
        <v>79</v>
      </c>
      <c r="H234" s="46"/>
      <c r="I234" s="13" t="s">
        <v>79</v>
      </c>
      <c r="J234" s="46"/>
      <c r="K234" s="13" t="s">
        <v>79</v>
      </c>
      <c r="L234" s="46"/>
    </row>
    <row r="235" spans="1:14" ht="33" customHeight="1" x14ac:dyDescent="0.3">
      <c r="A235" s="42">
        <v>6</v>
      </c>
      <c r="B235" s="36" t="s">
        <v>17</v>
      </c>
      <c r="C235" s="13" t="s">
        <v>21</v>
      </c>
      <c r="D235" s="45" t="s">
        <v>26</v>
      </c>
      <c r="E235" s="13" t="s">
        <v>21</v>
      </c>
      <c r="F235" s="45" t="s">
        <v>26</v>
      </c>
      <c r="G235" s="13" t="s">
        <v>21</v>
      </c>
      <c r="H235" s="45" t="s">
        <v>26</v>
      </c>
      <c r="I235" s="13" t="s">
        <v>21</v>
      </c>
      <c r="J235" s="45" t="s">
        <v>26</v>
      </c>
      <c r="K235" s="13" t="s">
        <v>21</v>
      </c>
      <c r="L235" s="45" t="s">
        <v>26</v>
      </c>
    </row>
    <row r="236" spans="1:14" ht="53.25" customHeight="1" x14ac:dyDescent="0.3">
      <c r="A236" s="42"/>
      <c r="B236" s="37"/>
      <c r="C236" s="13" t="s">
        <v>78</v>
      </c>
      <c r="D236" s="46"/>
      <c r="E236" s="13" t="s">
        <v>78</v>
      </c>
      <c r="F236" s="46"/>
      <c r="G236" s="13" t="s">
        <v>79</v>
      </c>
      <c r="H236" s="46"/>
      <c r="I236" s="13" t="s">
        <v>79</v>
      </c>
      <c r="J236" s="46"/>
      <c r="K236" s="13" t="s">
        <v>79</v>
      </c>
      <c r="L236" s="46"/>
    </row>
    <row r="237" spans="1:14" s="22" customFormat="1" ht="25.5" customHeight="1" x14ac:dyDescent="0.3">
      <c r="B237" s="35">
        <f>K242</f>
        <v>43721</v>
      </c>
      <c r="C237" s="35"/>
      <c r="D237" s="35"/>
      <c r="E237" s="35"/>
      <c r="F237" s="35"/>
      <c r="G237" s="40">
        <f>IF(DAY(K242)&gt;=28,5,IF(DAY(K242)&gt;=21,4,IF(DAY(K242)&gt;=14,3,IF(DAY(K242)&gt;=7,2,1))))</f>
        <v>2</v>
      </c>
      <c r="H237" s="40"/>
      <c r="I237" s="40"/>
      <c r="J237" s="40"/>
      <c r="K237" s="40"/>
      <c r="L237" s="21"/>
      <c r="N237" s="24"/>
    </row>
    <row r="238" spans="1:14" ht="4.5" customHeight="1" x14ac:dyDescent="0.3">
      <c r="B238" s="8"/>
      <c r="C238" s="8"/>
      <c r="D238" s="9"/>
      <c r="E238" s="8"/>
      <c r="F238" s="9"/>
      <c r="G238" s="10"/>
      <c r="H238" s="11"/>
      <c r="I238" s="10"/>
      <c r="J238" s="11"/>
      <c r="K238" s="10"/>
    </row>
    <row r="239" spans="1:14" ht="17.25" customHeight="1" x14ac:dyDescent="0.3">
      <c r="A239" s="41" t="s">
        <v>0</v>
      </c>
      <c r="B239" s="41"/>
      <c r="C239" s="1" t="s">
        <v>6</v>
      </c>
      <c r="D239" s="2"/>
      <c r="E239" s="3"/>
      <c r="K239" s="5" t="s">
        <v>7</v>
      </c>
      <c r="L239" s="4"/>
    </row>
    <row r="240" spans="1:14" ht="6.75" customHeight="1" x14ac:dyDescent="0.3"/>
    <row r="241" spans="1:14" s="14" customFormat="1" ht="25.5" customHeight="1" x14ac:dyDescent="0.3">
      <c r="A241" s="50" t="s">
        <v>1</v>
      </c>
      <c r="B241" s="50" t="s">
        <v>2</v>
      </c>
      <c r="C241" s="51" t="s">
        <v>8</v>
      </c>
      <c r="D241" s="51"/>
      <c r="E241" s="51" t="s">
        <v>9</v>
      </c>
      <c r="F241" s="51"/>
      <c r="G241" s="51" t="s">
        <v>10</v>
      </c>
      <c r="H241" s="51"/>
      <c r="I241" s="51" t="s">
        <v>11</v>
      </c>
      <c r="J241" s="51"/>
      <c r="K241" s="51" t="s">
        <v>12</v>
      </c>
      <c r="L241" s="51"/>
    </row>
    <row r="242" spans="1:14" s="14" customFormat="1" ht="25.5" customHeight="1" x14ac:dyDescent="0.3">
      <c r="A242" s="50"/>
      <c r="B242" s="50"/>
      <c r="C242" s="49">
        <f>C224+DAY(7)</f>
        <v>43717</v>
      </c>
      <c r="D242" s="49"/>
      <c r="E242" s="49">
        <f>C242+1</f>
        <v>43718</v>
      </c>
      <c r="F242" s="49"/>
      <c r="G242" s="49">
        <f>E242+1</f>
        <v>43719</v>
      </c>
      <c r="H242" s="49"/>
      <c r="I242" s="49">
        <f>G242+1</f>
        <v>43720</v>
      </c>
      <c r="J242" s="49"/>
      <c r="K242" s="49">
        <f>I242+1</f>
        <v>43721</v>
      </c>
      <c r="L242" s="49"/>
    </row>
    <row r="243" spans="1:14" ht="33" customHeight="1" x14ac:dyDescent="0.3">
      <c r="A243" s="43">
        <v>1</v>
      </c>
      <c r="B243" s="36" t="s">
        <v>90</v>
      </c>
      <c r="C243" s="13" t="s">
        <v>21</v>
      </c>
      <c r="D243" s="45" t="s">
        <v>26</v>
      </c>
      <c r="E243" s="12" t="s">
        <v>83</v>
      </c>
      <c r="F243" s="52" t="s">
        <v>84</v>
      </c>
      <c r="G243" s="13" t="s">
        <v>83</v>
      </c>
      <c r="H243" s="45" t="s">
        <v>84</v>
      </c>
      <c r="I243" s="54" t="s">
        <v>57</v>
      </c>
      <c r="J243" s="55"/>
      <c r="K243" s="54" t="s">
        <v>57</v>
      </c>
      <c r="L243" s="55"/>
    </row>
    <row r="244" spans="1:14" ht="53.25" customHeight="1" x14ac:dyDescent="0.3">
      <c r="A244" s="44"/>
      <c r="B244" s="37"/>
      <c r="C244" s="13" t="s">
        <v>79</v>
      </c>
      <c r="D244" s="46"/>
      <c r="E244" s="12" t="s">
        <v>80</v>
      </c>
      <c r="F244" s="53"/>
      <c r="G244" s="13" t="s">
        <v>80</v>
      </c>
      <c r="H244" s="46"/>
      <c r="I244" s="56"/>
      <c r="J244" s="57"/>
      <c r="K244" s="56"/>
      <c r="L244" s="57"/>
    </row>
    <row r="245" spans="1:14" ht="33" customHeight="1" x14ac:dyDescent="0.3">
      <c r="A245" s="43">
        <v>2</v>
      </c>
      <c r="B245" s="36" t="s">
        <v>13</v>
      </c>
      <c r="C245" s="13" t="s">
        <v>21</v>
      </c>
      <c r="D245" s="45" t="s">
        <v>26</v>
      </c>
      <c r="E245" s="13" t="s">
        <v>83</v>
      </c>
      <c r="F245" s="45" t="s">
        <v>84</v>
      </c>
      <c r="G245" s="13" t="s">
        <v>83</v>
      </c>
      <c r="H245" s="45" t="s">
        <v>84</v>
      </c>
      <c r="I245" s="56"/>
      <c r="J245" s="57"/>
      <c r="K245" s="56"/>
      <c r="L245" s="57"/>
    </row>
    <row r="246" spans="1:14" ht="53.25" customHeight="1" x14ac:dyDescent="0.3">
      <c r="A246" s="44"/>
      <c r="B246" s="37"/>
      <c r="C246" s="13" t="s">
        <v>79</v>
      </c>
      <c r="D246" s="46"/>
      <c r="E246" s="13" t="s">
        <v>80</v>
      </c>
      <c r="F246" s="46"/>
      <c r="G246" s="13" t="s">
        <v>80</v>
      </c>
      <c r="H246" s="46"/>
      <c r="I246" s="56"/>
      <c r="J246" s="57"/>
      <c r="K246" s="56"/>
      <c r="L246" s="57"/>
    </row>
    <row r="247" spans="1:14" ht="33" customHeight="1" x14ac:dyDescent="0.3">
      <c r="A247" s="43">
        <v>3</v>
      </c>
      <c r="B247" s="36" t="s">
        <v>14</v>
      </c>
      <c r="C247" s="13" t="s">
        <v>21</v>
      </c>
      <c r="D247" s="45" t="s">
        <v>26</v>
      </c>
      <c r="E247" s="13" t="s">
        <v>83</v>
      </c>
      <c r="F247" s="45" t="s">
        <v>84</v>
      </c>
      <c r="G247" s="13" t="s">
        <v>83</v>
      </c>
      <c r="H247" s="45" t="s">
        <v>84</v>
      </c>
      <c r="I247" s="56"/>
      <c r="J247" s="57"/>
      <c r="K247" s="56"/>
      <c r="L247" s="57"/>
    </row>
    <row r="248" spans="1:14" ht="53.25" customHeight="1" x14ac:dyDescent="0.3">
      <c r="A248" s="44"/>
      <c r="B248" s="37"/>
      <c r="C248" s="13" t="s">
        <v>79</v>
      </c>
      <c r="D248" s="46"/>
      <c r="E248" s="13" t="s">
        <v>80</v>
      </c>
      <c r="F248" s="46"/>
      <c r="G248" s="13" t="s">
        <v>80</v>
      </c>
      <c r="H248" s="46"/>
      <c r="I248" s="56"/>
      <c r="J248" s="57"/>
      <c r="K248" s="56"/>
      <c r="L248" s="57"/>
    </row>
    <row r="249" spans="1:14" ht="33" customHeight="1" x14ac:dyDescent="0.3">
      <c r="A249" s="43">
        <v>4</v>
      </c>
      <c r="B249" s="36" t="s">
        <v>15</v>
      </c>
      <c r="C249" s="13" t="s">
        <v>21</v>
      </c>
      <c r="D249" s="45" t="s">
        <v>26</v>
      </c>
      <c r="E249" s="13" t="s">
        <v>83</v>
      </c>
      <c r="F249" s="45" t="s">
        <v>84</v>
      </c>
      <c r="G249" s="13" t="s">
        <v>83</v>
      </c>
      <c r="H249" s="45" t="s">
        <v>84</v>
      </c>
      <c r="I249" s="56"/>
      <c r="J249" s="57"/>
      <c r="K249" s="56"/>
      <c r="L249" s="57"/>
    </row>
    <row r="250" spans="1:14" ht="53.25" customHeight="1" x14ac:dyDescent="0.3">
      <c r="A250" s="44"/>
      <c r="B250" s="37"/>
      <c r="C250" s="13" t="s">
        <v>79</v>
      </c>
      <c r="D250" s="46"/>
      <c r="E250" s="13" t="s">
        <v>80</v>
      </c>
      <c r="F250" s="46"/>
      <c r="G250" s="13" t="s">
        <v>80</v>
      </c>
      <c r="H250" s="46"/>
      <c r="I250" s="56"/>
      <c r="J250" s="57"/>
      <c r="K250" s="56"/>
      <c r="L250" s="57"/>
    </row>
    <row r="251" spans="1:14" ht="33" customHeight="1" x14ac:dyDescent="0.3">
      <c r="A251" s="42">
        <v>5</v>
      </c>
      <c r="B251" s="36" t="s">
        <v>16</v>
      </c>
      <c r="C251" s="13" t="s">
        <v>21</v>
      </c>
      <c r="D251" s="45" t="s">
        <v>26</v>
      </c>
      <c r="E251" s="13" t="s">
        <v>83</v>
      </c>
      <c r="F251" s="45" t="s">
        <v>84</v>
      </c>
      <c r="G251" s="13" t="s">
        <v>83</v>
      </c>
      <c r="H251" s="45" t="s">
        <v>84</v>
      </c>
      <c r="I251" s="56"/>
      <c r="J251" s="57"/>
      <c r="K251" s="56"/>
      <c r="L251" s="57"/>
    </row>
    <row r="252" spans="1:14" ht="53.25" customHeight="1" x14ac:dyDescent="0.3">
      <c r="A252" s="42"/>
      <c r="B252" s="37"/>
      <c r="C252" s="13" t="s">
        <v>79</v>
      </c>
      <c r="D252" s="46"/>
      <c r="E252" s="13" t="s">
        <v>80</v>
      </c>
      <c r="F252" s="46"/>
      <c r="G252" s="13" t="s">
        <v>80</v>
      </c>
      <c r="H252" s="46"/>
      <c r="I252" s="56"/>
      <c r="J252" s="57"/>
      <c r="K252" s="56"/>
      <c r="L252" s="57"/>
    </row>
    <row r="253" spans="1:14" ht="33" customHeight="1" x14ac:dyDescent="0.3">
      <c r="A253" s="42">
        <v>6</v>
      </c>
      <c r="B253" s="36" t="s">
        <v>17</v>
      </c>
      <c r="C253" s="13" t="s">
        <v>21</v>
      </c>
      <c r="D253" s="45" t="s">
        <v>26</v>
      </c>
      <c r="E253" s="13" t="s">
        <v>83</v>
      </c>
      <c r="F253" s="45" t="s">
        <v>84</v>
      </c>
      <c r="G253" s="13" t="s">
        <v>83</v>
      </c>
      <c r="H253" s="45" t="s">
        <v>84</v>
      </c>
      <c r="I253" s="56"/>
      <c r="J253" s="57"/>
      <c r="K253" s="56"/>
      <c r="L253" s="57"/>
    </row>
    <row r="254" spans="1:14" ht="53.25" customHeight="1" x14ac:dyDescent="0.3">
      <c r="A254" s="42"/>
      <c r="B254" s="37"/>
      <c r="C254" s="13" t="s">
        <v>79</v>
      </c>
      <c r="D254" s="46"/>
      <c r="E254" s="13" t="s">
        <v>80</v>
      </c>
      <c r="F254" s="46"/>
      <c r="G254" s="13" t="s">
        <v>80</v>
      </c>
      <c r="H254" s="46"/>
      <c r="I254" s="58"/>
      <c r="J254" s="59"/>
      <c r="K254" s="58"/>
      <c r="L254" s="59"/>
    </row>
    <row r="255" spans="1:14" s="22" customFormat="1" ht="25.5" customHeight="1" x14ac:dyDescent="0.3">
      <c r="B255" s="35">
        <f>K260</f>
        <v>43728</v>
      </c>
      <c r="C255" s="35"/>
      <c r="D255" s="35"/>
      <c r="E255" s="35"/>
      <c r="F255" s="35"/>
      <c r="G255" s="40">
        <f>IF(DAY(K260)&gt;=28,5,IF(DAY(K260)&gt;=21,4,IF(DAY(K260)&gt;=14,3,IF(DAY(K260)&gt;=7,2,1))))</f>
        <v>3</v>
      </c>
      <c r="H255" s="40"/>
      <c r="I255" s="40"/>
      <c r="J255" s="40"/>
      <c r="K255" s="40"/>
      <c r="L255" s="21"/>
      <c r="N255" s="24"/>
    </row>
    <row r="256" spans="1:14" ht="4.5" customHeight="1" x14ac:dyDescent="0.3">
      <c r="B256" s="8"/>
      <c r="C256" s="8"/>
      <c r="D256" s="9"/>
      <c r="E256" s="8"/>
      <c r="F256" s="9"/>
      <c r="G256" s="10"/>
      <c r="H256" s="11"/>
      <c r="I256" s="10"/>
      <c r="J256" s="11"/>
      <c r="K256" s="10"/>
    </row>
    <row r="257" spans="1:12" ht="17.25" customHeight="1" x14ac:dyDescent="0.3">
      <c r="A257" s="41" t="s">
        <v>0</v>
      </c>
      <c r="B257" s="41"/>
      <c r="C257" s="1" t="s">
        <v>6</v>
      </c>
      <c r="D257" s="2"/>
      <c r="E257" s="3"/>
      <c r="K257" s="5" t="s">
        <v>7</v>
      </c>
      <c r="L257" s="4"/>
    </row>
    <row r="258" spans="1:12" ht="6.75" customHeight="1" x14ac:dyDescent="0.3"/>
    <row r="259" spans="1:12" s="14" customFormat="1" ht="25.5" customHeight="1" x14ac:dyDescent="0.3">
      <c r="A259" s="50" t="s">
        <v>1</v>
      </c>
      <c r="B259" s="50" t="s">
        <v>2</v>
      </c>
      <c r="C259" s="51" t="s">
        <v>8</v>
      </c>
      <c r="D259" s="51"/>
      <c r="E259" s="51" t="s">
        <v>9</v>
      </c>
      <c r="F259" s="51"/>
      <c r="G259" s="51" t="s">
        <v>10</v>
      </c>
      <c r="H259" s="51"/>
      <c r="I259" s="51" t="s">
        <v>11</v>
      </c>
      <c r="J259" s="51"/>
      <c r="K259" s="51" t="s">
        <v>12</v>
      </c>
      <c r="L259" s="51"/>
    </row>
    <row r="260" spans="1:12" s="14" customFormat="1" ht="25.5" customHeight="1" x14ac:dyDescent="0.3">
      <c r="A260" s="50"/>
      <c r="B260" s="50"/>
      <c r="C260" s="49">
        <f>C242+DAY(7)</f>
        <v>43724</v>
      </c>
      <c r="D260" s="49"/>
      <c r="E260" s="49">
        <f>C260+1</f>
        <v>43725</v>
      </c>
      <c r="F260" s="49"/>
      <c r="G260" s="49">
        <f>E260+1</f>
        <v>43726</v>
      </c>
      <c r="H260" s="49"/>
      <c r="I260" s="49">
        <f>G260+1</f>
        <v>43727</v>
      </c>
      <c r="J260" s="49"/>
      <c r="K260" s="49">
        <f>I260+1</f>
        <v>43728</v>
      </c>
      <c r="L260" s="49"/>
    </row>
    <row r="261" spans="1:12" ht="33" customHeight="1" x14ac:dyDescent="0.3">
      <c r="A261" s="43">
        <v>1</v>
      </c>
      <c r="B261" s="36" t="s">
        <v>90</v>
      </c>
      <c r="C261" s="13" t="s">
        <v>83</v>
      </c>
      <c r="D261" s="45" t="s">
        <v>84</v>
      </c>
      <c r="E261" s="13" t="s">
        <v>83</v>
      </c>
      <c r="F261" s="45" t="s">
        <v>84</v>
      </c>
      <c r="G261" s="13" t="s">
        <v>83</v>
      </c>
      <c r="H261" s="45" t="s">
        <v>84</v>
      </c>
      <c r="I261" s="13" t="s">
        <v>83</v>
      </c>
      <c r="J261" s="45" t="s">
        <v>84</v>
      </c>
      <c r="K261" s="13" t="s">
        <v>83</v>
      </c>
      <c r="L261" s="45" t="s">
        <v>84</v>
      </c>
    </row>
    <row r="262" spans="1:12" ht="53.25" customHeight="1" x14ac:dyDescent="0.3">
      <c r="A262" s="44"/>
      <c r="B262" s="37"/>
      <c r="C262" s="13" t="s">
        <v>80</v>
      </c>
      <c r="D262" s="46"/>
      <c r="E262" s="13" t="s">
        <v>81</v>
      </c>
      <c r="F262" s="46"/>
      <c r="G262" s="13" t="s">
        <v>81</v>
      </c>
      <c r="H262" s="46"/>
      <c r="I262" s="13" t="s">
        <v>81</v>
      </c>
      <c r="J262" s="46"/>
      <c r="K262" s="13" t="s">
        <v>81</v>
      </c>
      <c r="L262" s="46"/>
    </row>
    <row r="263" spans="1:12" ht="33" customHeight="1" x14ac:dyDescent="0.3">
      <c r="A263" s="43">
        <v>2</v>
      </c>
      <c r="B263" s="36" t="s">
        <v>13</v>
      </c>
      <c r="C263" s="13" t="s">
        <v>83</v>
      </c>
      <c r="D263" s="45" t="s">
        <v>84</v>
      </c>
      <c r="E263" s="13" t="s">
        <v>83</v>
      </c>
      <c r="F263" s="45" t="s">
        <v>84</v>
      </c>
      <c r="G263" s="13" t="s">
        <v>83</v>
      </c>
      <c r="H263" s="45" t="s">
        <v>84</v>
      </c>
      <c r="I263" s="13" t="s">
        <v>83</v>
      </c>
      <c r="J263" s="45" t="s">
        <v>84</v>
      </c>
      <c r="K263" s="13" t="s">
        <v>83</v>
      </c>
      <c r="L263" s="45" t="s">
        <v>84</v>
      </c>
    </row>
    <row r="264" spans="1:12" ht="53.25" customHeight="1" x14ac:dyDescent="0.3">
      <c r="A264" s="44"/>
      <c r="B264" s="37"/>
      <c r="C264" s="13" t="s">
        <v>80</v>
      </c>
      <c r="D264" s="46"/>
      <c r="E264" s="13" t="s">
        <v>81</v>
      </c>
      <c r="F264" s="46"/>
      <c r="G264" s="13" t="s">
        <v>81</v>
      </c>
      <c r="H264" s="46"/>
      <c r="I264" s="13" t="s">
        <v>81</v>
      </c>
      <c r="J264" s="46"/>
      <c r="K264" s="13" t="s">
        <v>81</v>
      </c>
      <c r="L264" s="46"/>
    </row>
    <row r="265" spans="1:12" ht="33" customHeight="1" x14ac:dyDescent="0.3">
      <c r="A265" s="43">
        <v>3</v>
      </c>
      <c r="B265" s="36" t="s">
        <v>14</v>
      </c>
      <c r="C265" s="13" t="s">
        <v>83</v>
      </c>
      <c r="D265" s="45" t="s">
        <v>84</v>
      </c>
      <c r="E265" s="13" t="s">
        <v>83</v>
      </c>
      <c r="F265" s="45" t="s">
        <v>84</v>
      </c>
      <c r="G265" s="13" t="s">
        <v>83</v>
      </c>
      <c r="H265" s="45" t="s">
        <v>84</v>
      </c>
      <c r="I265" s="13" t="s">
        <v>83</v>
      </c>
      <c r="J265" s="45" t="s">
        <v>84</v>
      </c>
      <c r="K265" s="13" t="s">
        <v>83</v>
      </c>
      <c r="L265" s="45" t="s">
        <v>84</v>
      </c>
    </row>
    <row r="266" spans="1:12" ht="53.25" customHeight="1" x14ac:dyDescent="0.3">
      <c r="A266" s="44"/>
      <c r="B266" s="37"/>
      <c r="C266" s="13" t="s">
        <v>80</v>
      </c>
      <c r="D266" s="46"/>
      <c r="E266" s="13" t="s">
        <v>81</v>
      </c>
      <c r="F266" s="46"/>
      <c r="G266" s="13" t="s">
        <v>81</v>
      </c>
      <c r="H266" s="46"/>
      <c r="I266" s="13" t="s">
        <v>81</v>
      </c>
      <c r="J266" s="46"/>
      <c r="K266" s="13" t="s">
        <v>81</v>
      </c>
      <c r="L266" s="46"/>
    </row>
    <row r="267" spans="1:12" ht="33" customHeight="1" x14ac:dyDescent="0.3">
      <c r="A267" s="43">
        <v>4</v>
      </c>
      <c r="B267" s="36" t="s">
        <v>15</v>
      </c>
      <c r="C267" s="13" t="s">
        <v>83</v>
      </c>
      <c r="D267" s="45" t="s">
        <v>84</v>
      </c>
      <c r="E267" s="13" t="s">
        <v>83</v>
      </c>
      <c r="F267" s="45" t="s">
        <v>84</v>
      </c>
      <c r="G267" s="13" t="s">
        <v>83</v>
      </c>
      <c r="H267" s="45" t="s">
        <v>84</v>
      </c>
      <c r="I267" s="13" t="s">
        <v>83</v>
      </c>
      <c r="J267" s="45" t="s">
        <v>84</v>
      </c>
      <c r="K267" s="13" t="s">
        <v>83</v>
      </c>
      <c r="L267" s="45" t="s">
        <v>84</v>
      </c>
    </row>
    <row r="268" spans="1:12" ht="53.25" customHeight="1" x14ac:dyDescent="0.3">
      <c r="A268" s="44"/>
      <c r="B268" s="37"/>
      <c r="C268" s="13" t="s">
        <v>80</v>
      </c>
      <c r="D268" s="46"/>
      <c r="E268" s="13" t="s">
        <v>81</v>
      </c>
      <c r="F268" s="46"/>
      <c r="G268" s="13" t="s">
        <v>81</v>
      </c>
      <c r="H268" s="46"/>
      <c r="I268" s="13" t="s">
        <v>81</v>
      </c>
      <c r="J268" s="46"/>
      <c r="K268" s="13" t="s">
        <v>81</v>
      </c>
      <c r="L268" s="46"/>
    </row>
    <row r="269" spans="1:12" ht="33" customHeight="1" x14ac:dyDescent="0.3">
      <c r="A269" s="42">
        <v>5</v>
      </c>
      <c r="B269" s="36" t="s">
        <v>16</v>
      </c>
      <c r="C269" s="13" t="s">
        <v>83</v>
      </c>
      <c r="D269" s="45" t="s">
        <v>84</v>
      </c>
      <c r="E269" s="13" t="s">
        <v>83</v>
      </c>
      <c r="F269" s="45" t="s">
        <v>84</v>
      </c>
      <c r="G269" s="13" t="s">
        <v>83</v>
      </c>
      <c r="H269" s="45" t="s">
        <v>84</v>
      </c>
      <c r="I269" s="13" t="s">
        <v>83</v>
      </c>
      <c r="J269" s="45" t="s">
        <v>84</v>
      </c>
      <c r="K269" s="13" t="s">
        <v>83</v>
      </c>
      <c r="L269" s="45" t="s">
        <v>84</v>
      </c>
    </row>
    <row r="270" spans="1:12" ht="53.25" customHeight="1" x14ac:dyDescent="0.3">
      <c r="A270" s="42"/>
      <c r="B270" s="37"/>
      <c r="C270" s="13" t="s">
        <v>80</v>
      </c>
      <c r="D270" s="46"/>
      <c r="E270" s="13" t="s">
        <v>81</v>
      </c>
      <c r="F270" s="46"/>
      <c r="G270" s="13" t="s">
        <v>81</v>
      </c>
      <c r="H270" s="46"/>
      <c r="I270" s="13" t="s">
        <v>81</v>
      </c>
      <c r="J270" s="46"/>
      <c r="K270" s="13" t="s">
        <v>81</v>
      </c>
      <c r="L270" s="46"/>
    </row>
    <row r="271" spans="1:12" ht="33" customHeight="1" x14ac:dyDescent="0.3">
      <c r="A271" s="42">
        <v>6</v>
      </c>
      <c r="B271" s="36" t="s">
        <v>17</v>
      </c>
      <c r="C271" s="13" t="s">
        <v>83</v>
      </c>
      <c r="D271" s="45" t="s">
        <v>84</v>
      </c>
      <c r="E271" s="13" t="s">
        <v>83</v>
      </c>
      <c r="F271" s="45" t="s">
        <v>84</v>
      </c>
      <c r="G271" s="13" t="s">
        <v>83</v>
      </c>
      <c r="H271" s="45" t="s">
        <v>84</v>
      </c>
      <c r="I271" s="13" t="s">
        <v>83</v>
      </c>
      <c r="J271" s="45" t="s">
        <v>84</v>
      </c>
      <c r="K271" s="13" t="s">
        <v>83</v>
      </c>
      <c r="L271" s="45" t="s">
        <v>84</v>
      </c>
    </row>
    <row r="272" spans="1:12" ht="53.25" customHeight="1" x14ac:dyDescent="0.3">
      <c r="A272" s="42"/>
      <c r="B272" s="37"/>
      <c r="C272" s="13" t="s">
        <v>80</v>
      </c>
      <c r="D272" s="46"/>
      <c r="E272" s="13" t="s">
        <v>81</v>
      </c>
      <c r="F272" s="46"/>
      <c r="G272" s="13" t="s">
        <v>81</v>
      </c>
      <c r="H272" s="46"/>
      <c r="I272" s="13" t="s">
        <v>81</v>
      </c>
      <c r="J272" s="46"/>
      <c r="K272" s="13" t="s">
        <v>81</v>
      </c>
      <c r="L272" s="46"/>
    </row>
    <row r="273" spans="1:14" s="22" customFormat="1" ht="25.5" customHeight="1" x14ac:dyDescent="0.3">
      <c r="B273" s="35">
        <f>K278</f>
        <v>43735</v>
      </c>
      <c r="C273" s="35"/>
      <c r="D273" s="35"/>
      <c r="E273" s="35"/>
      <c r="F273" s="35"/>
      <c r="G273" s="40">
        <f>IF(DAY(K278)&gt;=28,5,IF(DAY(K278)&gt;=21,4,IF(DAY(K278)&gt;=14,3,IF(DAY(K278)&gt;=7,2,1))))</f>
        <v>4</v>
      </c>
      <c r="H273" s="40"/>
      <c r="I273" s="40"/>
      <c r="J273" s="40"/>
      <c r="K273" s="40"/>
      <c r="L273" s="21"/>
      <c r="N273" s="24"/>
    </row>
    <row r="274" spans="1:14" ht="4.5" customHeight="1" x14ac:dyDescent="0.3">
      <c r="B274" s="8"/>
      <c r="C274" s="8"/>
      <c r="D274" s="9"/>
      <c r="E274" s="8"/>
      <c r="F274" s="9"/>
      <c r="G274" s="10"/>
      <c r="H274" s="11"/>
      <c r="I274" s="10"/>
      <c r="J274" s="11"/>
      <c r="K274" s="10"/>
    </row>
    <row r="275" spans="1:14" ht="17.25" customHeight="1" x14ac:dyDescent="0.3">
      <c r="A275" s="41" t="s">
        <v>0</v>
      </c>
      <c r="B275" s="41"/>
      <c r="C275" s="1" t="s">
        <v>6</v>
      </c>
      <c r="D275" s="2"/>
      <c r="E275" s="3"/>
      <c r="K275" s="5" t="s">
        <v>7</v>
      </c>
      <c r="L275" s="4"/>
    </row>
    <row r="276" spans="1:14" ht="6.75" customHeight="1" x14ac:dyDescent="0.3"/>
    <row r="277" spans="1:14" s="14" customFormat="1" ht="25.5" customHeight="1" x14ac:dyDescent="0.3">
      <c r="A277" s="50" t="s">
        <v>1</v>
      </c>
      <c r="B277" s="50" t="s">
        <v>2</v>
      </c>
      <c r="C277" s="51" t="s">
        <v>8</v>
      </c>
      <c r="D277" s="51"/>
      <c r="E277" s="51" t="s">
        <v>9</v>
      </c>
      <c r="F277" s="51"/>
      <c r="G277" s="51" t="s">
        <v>10</v>
      </c>
      <c r="H277" s="51"/>
      <c r="I277" s="51" t="s">
        <v>11</v>
      </c>
      <c r="J277" s="51"/>
      <c r="K277" s="51" t="s">
        <v>12</v>
      </c>
      <c r="L277" s="51"/>
    </row>
    <row r="278" spans="1:14" s="14" customFormat="1" ht="25.5" customHeight="1" x14ac:dyDescent="0.3">
      <c r="A278" s="50"/>
      <c r="B278" s="50"/>
      <c r="C278" s="49">
        <f>C260+DAY(7)</f>
        <v>43731</v>
      </c>
      <c r="D278" s="49"/>
      <c r="E278" s="49">
        <f>C278+1</f>
        <v>43732</v>
      </c>
      <c r="F278" s="49"/>
      <c r="G278" s="49">
        <f>E278+1</f>
        <v>43733</v>
      </c>
      <c r="H278" s="49"/>
      <c r="I278" s="49">
        <f>G278+1</f>
        <v>43734</v>
      </c>
      <c r="J278" s="49"/>
      <c r="K278" s="49">
        <f>I278+1</f>
        <v>43735</v>
      </c>
      <c r="L278" s="49"/>
    </row>
    <row r="279" spans="1:14" ht="33" customHeight="1" x14ac:dyDescent="0.3">
      <c r="A279" s="43">
        <v>1</v>
      </c>
      <c r="B279" s="36" t="s">
        <v>90</v>
      </c>
      <c r="C279" s="13" t="s">
        <v>83</v>
      </c>
      <c r="D279" s="45" t="s">
        <v>84</v>
      </c>
      <c r="E279" s="13" t="s">
        <v>83</v>
      </c>
      <c r="F279" s="45" t="s">
        <v>84</v>
      </c>
      <c r="G279" s="13" t="s">
        <v>83</v>
      </c>
      <c r="H279" s="45" t="s">
        <v>84</v>
      </c>
      <c r="I279" s="13" t="s">
        <v>83</v>
      </c>
      <c r="J279" s="45" t="s">
        <v>84</v>
      </c>
      <c r="K279" s="13" t="s">
        <v>83</v>
      </c>
      <c r="L279" s="45" t="s">
        <v>84</v>
      </c>
    </row>
    <row r="280" spans="1:14" ht="53.25" customHeight="1" x14ac:dyDescent="0.3">
      <c r="A280" s="44"/>
      <c r="B280" s="37"/>
      <c r="C280" s="13" t="s">
        <v>81</v>
      </c>
      <c r="D280" s="46"/>
      <c r="E280" s="13" t="s">
        <v>81</v>
      </c>
      <c r="F280" s="46"/>
      <c r="G280" s="13" t="s">
        <v>82</v>
      </c>
      <c r="H280" s="46"/>
      <c r="I280" s="13" t="s">
        <v>82</v>
      </c>
      <c r="J280" s="46"/>
      <c r="K280" s="13" t="s">
        <v>82</v>
      </c>
      <c r="L280" s="46"/>
    </row>
    <row r="281" spans="1:14" ht="33" customHeight="1" x14ac:dyDescent="0.3">
      <c r="A281" s="43">
        <v>2</v>
      </c>
      <c r="B281" s="36" t="s">
        <v>13</v>
      </c>
      <c r="C281" s="13" t="s">
        <v>83</v>
      </c>
      <c r="D281" s="45" t="s">
        <v>84</v>
      </c>
      <c r="E281" s="13" t="s">
        <v>83</v>
      </c>
      <c r="F281" s="45" t="s">
        <v>84</v>
      </c>
      <c r="G281" s="13" t="s">
        <v>83</v>
      </c>
      <c r="H281" s="45" t="s">
        <v>84</v>
      </c>
      <c r="I281" s="13" t="s">
        <v>83</v>
      </c>
      <c r="J281" s="45" t="s">
        <v>84</v>
      </c>
      <c r="K281" s="13" t="s">
        <v>83</v>
      </c>
      <c r="L281" s="45" t="s">
        <v>84</v>
      </c>
    </row>
    <row r="282" spans="1:14" ht="53.25" customHeight="1" x14ac:dyDescent="0.3">
      <c r="A282" s="44"/>
      <c r="B282" s="37"/>
      <c r="C282" s="13" t="s">
        <v>81</v>
      </c>
      <c r="D282" s="46"/>
      <c r="E282" s="13" t="s">
        <v>81</v>
      </c>
      <c r="F282" s="46"/>
      <c r="G282" s="13" t="s">
        <v>82</v>
      </c>
      <c r="H282" s="46"/>
      <c r="I282" s="13" t="s">
        <v>82</v>
      </c>
      <c r="J282" s="46"/>
      <c r="K282" s="13" t="s">
        <v>82</v>
      </c>
      <c r="L282" s="46"/>
    </row>
    <row r="283" spans="1:14" ht="33" customHeight="1" x14ac:dyDescent="0.3">
      <c r="A283" s="43">
        <v>3</v>
      </c>
      <c r="B283" s="36" t="s">
        <v>14</v>
      </c>
      <c r="C283" s="13" t="s">
        <v>83</v>
      </c>
      <c r="D283" s="45" t="s">
        <v>84</v>
      </c>
      <c r="E283" s="13" t="s">
        <v>83</v>
      </c>
      <c r="F283" s="45" t="s">
        <v>84</v>
      </c>
      <c r="G283" s="13" t="s">
        <v>83</v>
      </c>
      <c r="H283" s="45" t="s">
        <v>84</v>
      </c>
      <c r="I283" s="13" t="s">
        <v>83</v>
      </c>
      <c r="J283" s="45" t="s">
        <v>84</v>
      </c>
      <c r="K283" s="13" t="s">
        <v>83</v>
      </c>
      <c r="L283" s="45" t="s">
        <v>84</v>
      </c>
    </row>
    <row r="284" spans="1:14" ht="53.25" customHeight="1" x14ac:dyDescent="0.3">
      <c r="A284" s="44"/>
      <c r="B284" s="37"/>
      <c r="C284" s="13" t="s">
        <v>81</v>
      </c>
      <c r="D284" s="46"/>
      <c r="E284" s="13" t="s">
        <v>81</v>
      </c>
      <c r="F284" s="46"/>
      <c r="G284" s="13" t="s">
        <v>82</v>
      </c>
      <c r="H284" s="46"/>
      <c r="I284" s="13" t="s">
        <v>82</v>
      </c>
      <c r="J284" s="46"/>
      <c r="K284" s="13" t="s">
        <v>82</v>
      </c>
      <c r="L284" s="46"/>
    </row>
    <row r="285" spans="1:14" ht="33" customHeight="1" x14ac:dyDescent="0.3">
      <c r="A285" s="43">
        <v>4</v>
      </c>
      <c r="B285" s="36" t="s">
        <v>15</v>
      </c>
      <c r="C285" s="13" t="s">
        <v>83</v>
      </c>
      <c r="D285" s="45" t="s">
        <v>84</v>
      </c>
      <c r="E285" s="13" t="s">
        <v>83</v>
      </c>
      <c r="F285" s="45" t="s">
        <v>84</v>
      </c>
      <c r="G285" s="13" t="s">
        <v>83</v>
      </c>
      <c r="H285" s="45" t="s">
        <v>84</v>
      </c>
      <c r="I285" s="13" t="s">
        <v>83</v>
      </c>
      <c r="J285" s="45" t="s">
        <v>84</v>
      </c>
      <c r="K285" s="13" t="s">
        <v>83</v>
      </c>
      <c r="L285" s="45" t="s">
        <v>84</v>
      </c>
    </row>
    <row r="286" spans="1:14" ht="53.25" customHeight="1" x14ac:dyDescent="0.3">
      <c r="A286" s="44"/>
      <c r="B286" s="37"/>
      <c r="C286" s="13" t="s">
        <v>81</v>
      </c>
      <c r="D286" s="46"/>
      <c r="E286" s="13" t="s">
        <v>81</v>
      </c>
      <c r="F286" s="46"/>
      <c r="G286" s="13" t="s">
        <v>82</v>
      </c>
      <c r="H286" s="46"/>
      <c r="I286" s="13" t="s">
        <v>82</v>
      </c>
      <c r="J286" s="46"/>
      <c r="K286" s="13" t="s">
        <v>82</v>
      </c>
      <c r="L286" s="46"/>
    </row>
    <row r="287" spans="1:14" ht="33" customHeight="1" x14ac:dyDescent="0.3">
      <c r="A287" s="42">
        <v>5</v>
      </c>
      <c r="B287" s="36" t="s">
        <v>16</v>
      </c>
      <c r="C287" s="13" t="s">
        <v>83</v>
      </c>
      <c r="D287" s="45" t="s">
        <v>84</v>
      </c>
      <c r="E287" s="13" t="s">
        <v>83</v>
      </c>
      <c r="F287" s="45" t="s">
        <v>84</v>
      </c>
      <c r="G287" s="13" t="s">
        <v>83</v>
      </c>
      <c r="H287" s="45" t="s">
        <v>84</v>
      </c>
      <c r="I287" s="13" t="s">
        <v>83</v>
      </c>
      <c r="J287" s="45" t="s">
        <v>84</v>
      </c>
      <c r="K287" s="13" t="s">
        <v>83</v>
      </c>
      <c r="L287" s="45" t="s">
        <v>84</v>
      </c>
    </row>
    <row r="288" spans="1:14" ht="53.25" customHeight="1" x14ac:dyDescent="0.3">
      <c r="A288" s="42"/>
      <c r="B288" s="37"/>
      <c r="C288" s="13" t="s">
        <v>81</v>
      </c>
      <c r="D288" s="46"/>
      <c r="E288" s="13" t="s">
        <v>81</v>
      </c>
      <c r="F288" s="46"/>
      <c r="G288" s="13" t="s">
        <v>82</v>
      </c>
      <c r="H288" s="46"/>
      <c r="I288" s="13" t="s">
        <v>82</v>
      </c>
      <c r="J288" s="46"/>
      <c r="K288" s="13" t="s">
        <v>82</v>
      </c>
      <c r="L288" s="46"/>
    </row>
    <row r="289" spans="1:12" ht="33" customHeight="1" x14ac:dyDescent="0.3">
      <c r="A289" s="42">
        <v>6</v>
      </c>
      <c r="B289" s="36" t="s">
        <v>17</v>
      </c>
      <c r="C289" s="13" t="s">
        <v>83</v>
      </c>
      <c r="D289" s="45" t="s">
        <v>84</v>
      </c>
      <c r="E289" s="13" t="s">
        <v>83</v>
      </c>
      <c r="F289" s="45" t="s">
        <v>84</v>
      </c>
      <c r="G289" s="13" t="s">
        <v>83</v>
      </c>
      <c r="H289" s="45" t="s">
        <v>84</v>
      </c>
      <c r="I289" s="13" t="s">
        <v>83</v>
      </c>
      <c r="J289" s="45" t="s">
        <v>84</v>
      </c>
      <c r="K289" s="13" t="s">
        <v>83</v>
      </c>
      <c r="L289" s="45" t="s">
        <v>84</v>
      </c>
    </row>
    <row r="290" spans="1:12" ht="53.25" customHeight="1" x14ac:dyDescent="0.3">
      <c r="A290" s="42"/>
      <c r="B290" s="37"/>
      <c r="C290" s="13" t="s">
        <v>81</v>
      </c>
      <c r="D290" s="46"/>
      <c r="E290" s="13" t="s">
        <v>81</v>
      </c>
      <c r="F290" s="46"/>
      <c r="G290" s="13" t="s">
        <v>82</v>
      </c>
      <c r="H290" s="46"/>
      <c r="I290" s="13" t="s">
        <v>82</v>
      </c>
      <c r="J290" s="46"/>
      <c r="K290" s="13" t="s">
        <v>82</v>
      </c>
      <c r="L290" s="46"/>
    </row>
    <row r="291" spans="1:12" s="24" customFormat="1" ht="25.5" customHeight="1" x14ac:dyDescent="0.3">
      <c r="B291" s="35">
        <f>K296</f>
        <v>43742</v>
      </c>
      <c r="C291" s="35"/>
      <c r="D291" s="35"/>
      <c r="E291" s="35"/>
      <c r="F291" s="35"/>
      <c r="G291" s="40">
        <f>IF(DAY(K296)&gt;=28,5,IF(DAY(K296)&gt;=21,4,IF(DAY(K296)&gt;=14,3,IF(DAY(K296)&gt;=7,2,1))))</f>
        <v>1</v>
      </c>
      <c r="H291" s="40"/>
      <c r="I291" s="40"/>
      <c r="J291" s="40"/>
      <c r="K291" s="40"/>
      <c r="L291" s="21"/>
    </row>
    <row r="292" spans="1:12" ht="4.5" customHeight="1" x14ac:dyDescent="0.3">
      <c r="B292" s="8"/>
      <c r="C292" s="8"/>
      <c r="D292" s="9"/>
      <c r="E292" s="8"/>
      <c r="F292" s="9"/>
      <c r="G292" s="10"/>
      <c r="H292" s="11"/>
      <c r="I292" s="10"/>
      <c r="J292" s="11"/>
      <c r="K292" s="10"/>
    </row>
    <row r="293" spans="1:12" ht="17.25" customHeight="1" x14ac:dyDescent="0.3">
      <c r="A293" s="41" t="s">
        <v>0</v>
      </c>
      <c r="B293" s="41"/>
      <c r="C293" s="1" t="s">
        <v>6</v>
      </c>
      <c r="D293" s="2"/>
      <c r="E293" s="3"/>
      <c r="K293" s="5" t="s">
        <v>7</v>
      </c>
      <c r="L293" s="4"/>
    </row>
    <row r="294" spans="1:12" ht="6.75" customHeight="1" x14ac:dyDescent="0.3"/>
    <row r="295" spans="1:12" s="14" customFormat="1" ht="25.5" customHeight="1" x14ac:dyDescent="0.3">
      <c r="A295" s="50" t="s">
        <v>1</v>
      </c>
      <c r="B295" s="50" t="s">
        <v>2</v>
      </c>
      <c r="C295" s="51" t="s">
        <v>8</v>
      </c>
      <c r="D295" s="51"/>
      <c r="E295" s="51" t="s">
        <v>9</v>
      </c>
      <c r="F295" s="51"/>
      <c r="G295" s="51" t="s">
        <v>10</v>
      </c>
      <c r="H295" s="51"/>
      <c r="I295" s="51" t="s">
        <v>11</v>
      </c>
      <c r="J295" s="51"/>
      <c r="K295" s="51" t="s">
        <v>12</v>
      </c>
      <c r="L295" s="51"/>
    </row>
    <row r="296" spans="1:12" s="14" customFormat="1" ht="25.5" customHeight="1" x14ac:dyDescent="0.3">
      <c r="A296" s="50"/>
      <c r="B296" s="50"/>
      <c r="C296" s="49">
        <f>C278+DAY(7)</f>
        <v>43738</v>
      </c>
      <c r="D296" s="49"/>
      <c r="E296" s="49">
        <f>C296+1</f>
        <v>43739</v>
      </c>
      <c r="F296" s="49"/>
      <c r="G296" s="49">
        <f>E296+1</f>
        <v>43740</v>
      </c>
      <c r="H296" s="49"/>
      <c r="I296" s="49">
        <f>G296+1</f>
        <v>43741</v>
      </c>
      <c r="J296" s="49"/>
      <c r="K296" s="49">
        <f>I296+1</f>
        <v>43742</v>
      </c>
      <c r="L296" s="49"/>
    </row>
    <row r="297" spans="1:12" ht="33" customHeight="1" x14ac:dyDescent="0.3">
      <c r="A297" s="43">
        <v>1</v>
      </c>
      <c r="B297" s="36" t="s">
        <v>90</v>
      </c>
      <c r="C297" s="13" t="s">
        <v>83</v>
      </c>
      <c r="D297" s="45" t="s">
        <v>84</v>
      </c>
      <c r="E297" s="13" t="s">
        <v>83</v>
      </c>
      <c r="F297" s="45" t="s">
        <v>84</v>
      </c>
      <c r="G297" s="13" t="s">
        <v>83</v>
      </c>
      <c r="H297" s="45" t="s">
        <v>84</v>
      </c>
      <c r="I297" s="54" t="s">
        <v>89</v>
      </c>
      <c r="J297" s="55"/>
      <c r="K297" s="12" t="s">
        <v>85</v>
      </c>
      <c r="L297" s="52" t="s">
        <v>84</v>
      </c>
    </row>
    <row r="298" spans="1:12" ht="53.25" customHeight="1" x14ac:dyDescent="0.3">
      <c r="A298" s="44"/>
      <c r="B298" s="37"/>
      <c r="C298" s="13" t="s">
        <v>82</v>
      </c>
      <c r="D298" s="46"/>
      <c r="E298" s="13" t="s">
        <v>82</v>
      </c>
      <c r="F298" s="46"/>
      <c r="G298" s="13" t="s">
        <v>82</v>
      </c>
      <c r="H298" s="46"/>
      <c r="I298" s="56"/>
      <c r="J298" s="57"/>
      <c r="K298" s="12" t="s">
        <v>86</v>
      </c>
      <c r="L298" s="53"/>
    </row>
    <row r="299" spans="1:12" ht="33" customHeight="1" x14ac:dyDescent="0.3">
      <c r="A299" s="43">
        <v>2</v>
      </c>
      <c r="B299" s="36" t="s">
        <v>13</v>
      </c>
      <c r="C299" s="13" t="s">
        <v>83</v>
      </c>
      <c r="D299" s="45" t="s">
        <v>84</v>
      </c>
      <c r="E299" s="13" t="s">
        <v>83</v>
      </c>
      <c r="F299" s="45" t="s">
        <v>84</v>
      </c>
      <c r="G299" s="13" t="s">
        <v>83</v>
      </c>
      <c r="H299" s="45" t="s">
        <v>84</v>
      </c>
      <c r="I299" s="56"/>
      <c r="J299" s="57"/>
      <c r="K299" s="13" t="s">
        <v>85</v>
      </c>
      <c r="L299" s="45" t="s">
        <v>84</v>
      </c>
    </row>
    <row r="300" spans="1:12" ht="53.25" customHeight="1" x14ac:dyDescent="0.3">
      <c r="A300" s="44"/>
      <c r="B300" s="37"/>
      <c r="C300" s="13" t="s">
        <v>82</v>
      </c>
      <c r="D300" s="46"/>
      <c r="E300" s="13" t="s">
        <v>82</v>
      </c>
      <c r="F300" s="46"/>
      <c r="G300" s="13" t="s">
        <v>82</v>
      </c>
      <c r="H300" s="46"/>
      <c r="I300" s="56"/>
      <c r="J300" s="57"/>
      <c r="K300" s="13" t="s">
        <v>86</v>
      </c>
      <c r="L300" s="46"/>
    </row>
    <row r="301" spans="1:12" ht="33" customHeight="1" x14ac:dyDescent="0.3">
      <c r="A301" s="43">
        <v>3</v>
      </c>
      <c r="B301" s="36" t="s">
        <v>14</v>
      </c>
      <c r="C301" s="13" t="s">
        <v>83</v>
      </c>
      <c r="D301" s="45" t="s">
        <v>84</v>
      </c>
      <c r="E301" s="13" t="s">
        <v>83</v>
      </c>
      <c r="F301" s="45" t="s">
        <v>84</v>
      </c>
      <c r="G301" s="13" t="s">
        <v>83</v>
      </c>
      <c r="H301" s="45" t="s">
        <v>84</v>
      </c>
      <c r="I301" s="56"/>
      <c r="J301" s="57"/>
      <c r="K301" s="13" t="s">
        <v>85</v>
      </c>
      <c r="L301" s="45" t="s">
        <v>84</v>
      </c>
    </row>
    <row r="302" spans="1:12" ht="53.25" customHeight="1" x14ac:dyDescent="0.3">
      <c r="A302" s="44"/>
      <c r="B302" s="37"/>
      <c r="C302" s="13" t="s">
        <v>82</v>
      </c>
      <c r="D302" s="46"/>
      <c r="E302" s="13" t="s">
        <v>82</v>
      </c>
      <c r="F302" s="46"/>
      <c r="G302" s="13" t="s">
        <v>82</v>
      </c>
      <c r="H302" s="46"/>
      <c r="I302" s="56"/>
      <c r="J302" s="57"/>
      <c r="K302" s="13" t="s">
        <v>86</v>
      </c>
      <c r="L302" s="46"/>
    </row>
    <row r="303" spans="1:12" ht="33" customHeight="1" x14ac:dyDescent="0.3">
      <c r="A303" s="43">
        <v>4</v>
      </c>
      <c r="B303" s="36" t="s">
        <v>15</v>
      </c>
      <c r="C303" s="13" t="s">
        <v>83</v>
      </c>
      <c r="D303" s="45" t="s">
        <v>84</v>
      </c>
      <c r="E303" s="13" t="s">
        <v>83</v>
      </c>
      <c r="F303" s="45" t="s">
        <v>84</v>
      </c>
      <c r="G303" s="13" t="s">
        <v>83</v>
      </c>
      <c r="H303" s="45" t="s">
        <v>84</v>
      </c>
      <c r="I303" s="56"/>
      <c r="J303" s="57"/>
      <c r="K303" s="13" t="s">
        <v>85</v>
      </c>
      <c r="L303" s="45" t="s">
        <v>84</v>
      </c>
    </row>
    <row r="304" spans="1:12" ht="53.25" customHeight="1" x14ac:dyDescent="0.3">
      <c r="A304" s="44"/>
      <c r="B304" s="37"/>
      <c r="C304" s="13" t="s">
        <v>82</v>
      </c>
      <c r="D304" s="46"/>
      <c r="E304" s="13" t="s">
        <v>82</v>
      </c>
      <c r="F304" s="46"/>
      <c r="G304" s="13" t="s">
        <v>82</v>
      </c>
      <c r="H304" s="46"/>
      <c r="I304" s="56"/>
      <c r="J304" s="57"/>
      <c r="K304" s="13" t="s">
        <v>86</v>
      </c>
      <c r="L304" s="46"/>
    </row>
    <row r="305" spans="1:12" ht="33" customHeight="1" x14ac:dyDescent="0.3">
      <c r="A305" s="42">
        <v>5</v>
      </c>
      <c r="B305" s="36" t="s">
        <v>16</v>
      </c>
      <c r="C305" s="13" t="s">
        <v>83</v>
      </c>
      <c r="D305" s="45" t="s">
        <v>84</v>
      </c>
      <c r="E305" s="13" t="s">
        <v>83</v>
      </c>
      <c r="F305" s="45" t="s">
        <v>84</v>
      </c>
      <c r="G305" s="13" t="s">
        <v>83</v>
      </c>
      <c r="H305" s="45" t="s">
        <v>84</v>
      </c>
      <c r="I305" s="56"/>
      <c r="J305" s="57"/>
      <c r="K305" s="13" t="s">
        <v>85</v>
      </c>
      <c r="L305" s="45" t="s">
        <v>84</v>
      </c>
    </row>
    <row r="306" spans="1:12" ht="53.25" customHeight="1" x14ac:dyDescent="0.3">
      <c r="A306" s="42"/>
      <c r="B306" s="37"/>
      <c r="C306" s="13" t="s">
        <v>82</v>
      </c>
      <c r="D306" s="46"/>
      <c r="E306" s="13" t="s">
        <v>82</v>
      </c>
      <c r="F306" s="46"/>
      <c r="G306" s="13" t="s">
        <v>82</v>
      </c>
      <c r="H306" s="46"/>
      <c r="I306" s="56"/>
      <c r="J306" s="57"/>
      <c r="K306" s="13" t="s">
        <v>86</v>
      </c>
      <c r="L306" s="46"/>
    </row>
    <row r="307" spans="1:12" ht="33" customHeight="1" x14ac:dyDescent="0.3">
      <c r="A307" s="42">
        <v>6</v>
      </c>
      <c r="B307" s="36" t="s">
        <v>17</v>
      </c>
      <c r="C307" s="13" t="s">
        <v>83</v>
      </c>
      <c r="D307" s="45" t="s">
        <v>84</v>
      </c>
      <c r="E307" s="13" t="s">
        <v>83</v>
      </c>
      <c r="F307" s="45" t="s">
        <v>84</v>
      </c>
      <c r="G307" s="13" t="s">
        <v>83</v>
      </c>
      <c r="H307" s="45" t="s">
        <v>84</v>
      </c>
      <c r="I307" s="56"/>
      <c r="J307" s="57"/>
      <c r="K307" s="13" t="s">
        <v>85</v>
      </c>
      <c r="L307" s="45" t="s">
        <v>84</v>
      </c>
    </row>
    <row r="308" spans="1:12" ht="53.25" customHeight="1" x14ac:dyDescent="0.3">
      <c r="A308" s="42"/>
      <c r="B308" s="37"/>
      <c r="C308" s="13" t="s">
        <v>82</v>
      </c>
      <c r="D308" s="46"/>
      <c r="E308" s="13" t="s">
        <v>82</v>
      </c>
      <c r="F308" s="46"/>
      <c r="G308" s="13" t="s">
        <v>82</v>
      </c>
      <c r="H308" s="46"/>
      <c r="I308" s="58"/>
      <c r="J308" s="59"/>
      <c r="K308" s="13" t="s">
        <v>86</v>
      </c>
      <c r="L308" s="46"/>
    </row>
    <row r="309" spans="1:12" s="24" customFormat="1" ht="25.5" customHeight="1" x14ac:dyDescent="0.3">
      <c r="B309" s="35">
        <f>K314</f>
        <v>43749</v>
      </c>
      <c r="C309" s="35"/>
      <c r="D309" s="35"/>
      <c r="E309" s="35"/>
      <c r="F309" s="35"/>
      <c r="G309" s="40">
        <f>IF(DAY(K314)&gt;=28,5,IF(DAY(K314)&gt;=21,4,IF(DAY(K314)&gt;=14,3,IF(DAY(K314)&gt;=7,2,1))))</f>
        <v>2</v>
      </c>
      <c r="H309" s="40"/>
      <c r="I309" s="40"/>
      <c r="J309" s="40"/>
      <c r="K309" s="40"/>
      <c r="L309" s="21"/>
    </row>
    <row r="310" spans="1:12" ht="4.5" customHeight="1" x14ac:dyDescent="0.3">
      <c r="B310" s="8"/>
      <c r="C310" s="8"/>
      <c r="D310" s="9"/>
      <c r="E310" s="8"/>
      <c r="F310" s="9"/>
      <c r="G310" s="10"/>
      <c r="H310" s="11"/>
      <c r="I310" s="10"/>
      <c r="J310" s="11"/>
      <c r="K310" s="10"/>
    </row>
    <row r="311" spans="1:12" ht="17.25" customHeight="1" x14ac:dyDescent="0.3">
      <c r="A311" s="41" t="s">
        <v>0</v>
      </c>
      <c r="B311" s="41"/>
      <c r="C311" s="1" t="s">
        <v>6</v>
      </c>
      <c r="D311" s="2"/>
      <c r="E311" s="3"/>
      <c r="K311" s="5" t="s">
        <v>7</v>
      </c>
      <c r="L311" s="4"/>
    </row>
    <row r="312" spans="1:12" ht="6.75" customHeight="1" x14ac:dyDescent="0.3"/>
    <row r="313" spans="1:12" s="14" customFormat="1" ht="25.5" customHeight="1" x14ac:dyDescent="0.3">
      <c r="A313" s="50" t="s">
        <v>1</v>
      </c>
      <c r="B313" s="50" t="s">
        <v>2</v>
      </c>
      <c r="C313" s="51" t="s">
        <v>8</v>
      </c>
      <c r="D313" s="51"/>
      <c r="E313" s="51" t="s">
        <v>9</v>
      </c>
      <c r="F313" s="51"/>
      <c r="G313" s="51" t="s">
        <v>10</v>
      </c>
      <c r="H313" s="51"/>
      <c r="I313" s="51" t="s">
        <v>11</v>
      </c>
      <c r="J313" s="51"/>
      <c r="K313" s="51" t="s">
        <v>12</v>
      </c>
      <c r="L313" s="51"/>
    </row>
    <row r="314" spans="1:12" s="14" customFormat="1" ht="25.5" customHeight="1" x14ac:dyDescent="0.3">
      <c r="A314" s="50"/>
      <c r="B314" s="50"/>
      <c r="C314" s="49">
        <f>C296+DAY(7)</f>
        <v>43745</v>
      </c>
      <c r="D314" s="49"/>
      <c r="E314" s="49">
        <f>C314+1</f>
        <v>43746</v>
      </c>
      <c r="F314" s="49"/>
      <c r="G314" s="49">
        <f>E314+1</f>
        <v>43747</v>
      </c>
      <c r="H314" s="49"/>
      <c r="I314" s="49">
        <f>G314+1</f>
        <v>43748</v>
      </c>
      <c r="J314" s="49"/>
      <c r="K314" s="49">
        <f>I314+1</f>
        <v>43749</v>
      </c>
      <c r="L314" s="49"/>
    </row>
    <row r="315" spans="1:12" ht="33" customHeight="1" x14ac:dyDescent="0.3">
      <c r="A315" s="43">
        <v>1</v>
      </c>
      <c r="B315" s="36" t="s">
        <v>90</v>
      </c>
      <c r="C315" s="13" t="s">
        <v>85</v>
      </c>
      <c r="D315" s="45" t="s">
        <v>84</v>
      </c>
      <c r="E315" s="13" t="s">
        <v>85</v>
      </c>
      <c r="F315" s="45" t="s">
        <v>84</v>
      </c>
      <c r="G315" s="54" t="s">
        <v>89</v>
      </c>
      <c r="H315" s="55"/>
      <c r="I315" s="13" t="s">
        <v>85</v>
      </c>
      <c r="J315" s="45" t="s">
        <v>84</v>
      </c>
      <c r="K315" s="13" t="s">
        <v>85</v>
      </c>
      <c r="L315" s="45" t="s">
        <v>84</v>
      </c>
    </row>
    <row r="316" spans="1:12" ht="53.25" customHeight="1" x14ac:dyDescent="0.3">
      <c r="A316" s="44"/>
      <c r="B316" s="37"/>
      <c r="C316" s="13" t="s">
        <v>86</v>
      </c>
      <c r="D316" s="46"/>
      <c r="E316" s="13" t="s">
        <v>86</v>
      </c>
      <c r="F316" s="46"/>
      <c r="G316" s="56"/>
      <c r="H316" s="57"/>
      <c r="I316" s="13" t="s">
        <v>86</v>
      </c>
      <c r="J316" s="46"/>
      <c r="K316" s="13" t="s">
        <v>86</v>
      </c>
      <c r="L316" s="46"/>
    </row>
    <row r="317" spans="1:12" ht="33" customHeight="1" x14ac:dyDescent="0.3">
      <c r="A317" s="43">
        <v>2</v>
      </c>
      <c r="B317" s="36" t="s">
        <v>13</v>
      </c>
      <c r="C317" s="13" t="s">
        <v>85</v>
      </c>
      <c r="D317" s="45" t="s">
        <v>84</v>
      </c>
      <c r="E317" s="13" t="s">
        <v>85</v>
      </c>
      <c r="F317" s="45" t="s">
        <v>84</v>
      </c>
      <c r="G317" s="56"/>
      <c r="H317" s="57"/>
      <c r="I317" s="13" t="s">
        <v>85</v>
      </c>
      <c r="J317" s="45" t="s">
        <v>84</v>
      </c>
      <c r="K317" s="13" t="s">
        <v>85</v>
      </c>
      <c r="L317" s="45" t="s">
        <v>84</v>
      </c>
    </row>
    <row r="318" spans="1:12" ht="53.25" customHeight="1" x14ac:dyDescent="0.3">
      <c r="A318" s="44"/>
      <c r="B318" s="37"/>
      <c r="C318" s="13" t="s">
        <v>86</v>
      </c>
      <c r="D318" s="46"/>
      <c r="E318" s="13" t="s">
        <v>86</v>
      </c>
      <c r="F318" s="46"/>
      <c r="G318" s="56"/>
      <c r="H318" s="57"/>
      <c r="I318" s="13" t="s">
        <v>86</v>
      </c>
      <c r="J318" s="46"/>
      <c r="K318" s="13" t="s">
        <v>86</v>
      </c>
      <c r="L318" s="46"/>
    </row>
    <row r="319" spans="1:12" ht="33" customHeight="1" x14ac:dyDescent="0.3">
      <c r="A319" s="43">
        <v>3</v>
      </c>
      <c r="B319" s="36" t="s">
        <v>14</v>
      </c>
      <c r="C319" s="13" t="s">
        <v>85</v>
      </c>
      <c r="D319" s="45" t="s">
        <v>84</v>
      </c>
      <c r="E319" s="13" t="s">
        <v>85</v>
      </c>
      <c r="F319" s="45" t="s">
        <v>84</v>
      </c>
      <c r="G319" s="56"/>
      <c r="H319" s="57"/>
      <c r="I319" s="13" t="s">
        <v>85</v>
      </c>
      <c r="J319" s="45" t="s">
        <v>84</v>
      </c>
      <c r="K319" s="13" t="s">
        <v>85</v>
      </c>
      <c r="L319" s="45" t="s">
        <v>84</v>
      </c>
    </row>
    <row r="320" spans="1:12" ht="53.25" customHeight="1" x14ac:dyDescent="0.3">
      <c r="A320" s="44"/>
      <c r="B320" s="37"/>
      <c r="C320" s="13" t="s">
        <v>86</v>
      </c>
      <c r="D320" s="46"/>
      <c r="E320" s="13" t="s">
        <v>86</v>
      </c>
      <c r="F320" s="46"/>
      <c r="G320" s="56"/>
      <c r="H320" s="57"/>
      <c r="I320" s="13" t="s">
        <v>86</v>
      </c>
      <c r="J320" s="46"/>
      <c r="K320" s="13" t="s">
        <v>86</v>
      </c>
      <c r="L320" s="46"/>
    </row>
    <row r="321" spans="1:12" ht="33" customHeight="1" x14ac:dyDescent="0.3">
      <c r="A321" s="43">
        <v>4</v>
      </c>
      <c r="B321" s="36" t="s">
        <v>15</v>
      </c>
      <c r="C321" s="13" t="s">
        <v>85</v>
      </c>
      <c r="D321" s="45" t="s">
        <v>84</v>
      </c>
      <c r="E321" s="13" t="s">
        <v>85</v>
      </c>
      <c r="F321" s="45" t="s">
        <v>84</v>
      </c>
      <c r="G321" s="56"/>
      <c r="H321" s="57"/>
      <c r="I321" s="13" t="s">
        <v>85</v>
      </c>
      <c r="J321" s="45" t="s">
        <v>84</v>
      </c>
      <c r="K321" s="13" t="s">
        <v>85</v>
      </c>
      <c r="L321" s="45" t="s">
        <v>84</v>
      </c>
    </row>
    <row r="322" spans="1:12" ht="53.25" customHeight="1" x14ac:dyDescent="0.3">
      <c r="A322" s="44"/>
      <c r="B322" s="37"/>
      <c r="C322" s="13" t="s">
        <v>86</v>
      </c>
      <c r="D322" s="46"/>
      <c r="E322" s="13" t="s">
        <v>86</v>
      </c>
      <c r="F322" s="46"/>
      <c r="G322" s="56"/>
      <c r="H322" s="57"/>
      <c r="I322" s="13" t="s">
        <v>86</v>
      </c>
      <c r="J322" s="46"/>
      <c r="K322" s="13" t="s">
        <v>86</v>
      </c>
      <c r="L322" s="46"/>
    </row>
    <row r="323" spans="1:12" ht="33" customHeight="1" x14ac:dyDescent="0.3">
      <c r="A323" s="42">
        <v>5</v>
      </c>
      <c r="B323" s="36" t="s">
        <v>16</v>
      </c>
      <c r="C323" s="13" t="s">
        <v>85</v>
      </c>
      <c r="D323" s="45" t="s">
        <v>84</v>
      </c>
      <c r="E323" s="13" t="s">
        <v>85</v>
      </c>
      <c r="F323" s="45" t="s">
        <v>84</v>
      </c>
      <c r="G323" s="56"/>
      <c r="H323" s="57"/>
      <c r="I323" s="13" t="s">
        <v>85</v>
      </c>
      <c r="J323" s="45" t="s">
        <v>84</v>
      </c>
      <c r="K323" s="13" t="s">
        <v>85</v>
      </c>
      <c r="L323" s="45" t="s">
        <v>84</v>
      </c>
    </row>
    <row r="324" spans="1:12" ht="53.25" customHeight="1" x14ac:dyDescent="0.3">
      <c r="A324" s="42"/>
      <c r="B324" s="37"/>
      <c r="C324" s="13" t="s">
        <v>86</v>
      </c>
      <c r="D324" s="46"/>
      <c r="E324" s="13" t="s">
        <v>86</v>
      </c>
      <c r="F324" s="46"/>
      <c r="G324" s="56"/>
      <c r="H324" s="57"/>
      <c r="I324" s="13" t="s">
        <v>86</v>
      </c>
      <c r="J324" s="46"/>
      <c r="K324" s="13" t="s">
        <v>86</v>
      </c>
      <c r="L324" s="46"/>
    </row>
    <row r="325" spans="1:12" ht="33" customHeight="1" x14ac:dyDescent="0.3">
      <c r="A325" s="42">
        <v>6</v>
      </c>
      <c r="B325" s="36" t="s">
        <v>17</v>
      </c>
      <c r="C325" s="13" t="s">
        <v>85</v>
      </c>
      <c r="D325" s="45" t="s">
        <v>84</v>
      </c>
      <c r="E325" s="13" t="s">
        <v>85</v>
      </c>
      <c r="F325" s="45" t="s">
        <v>84</v>
      </c>
      <c r="G325" s="56"/>
      <c r="H325" s="57"/>
      <c r="I325" s="13" t="s">
        <v>85</v>
      </c>
      <c r="J325" s="45" t="s">
        <v>84</v>
      </c>
      <c r="K325" s="13" t="s">
        <v>85</v>
      </c>
      <c r="L325" s="45" t="s">
        <v>84</v>
      </c>
    </row>
    <row r="326" spans="1:12" ht="53.25" customHeight="1" x14ac:dyDescent="0.3">
      <c r="A326" s="42"/>
      <c r="B326" s="37"/>
      <c r="C326" s="13" t="s">
        <v>86</v>
      </c>
      <c r="D326" s="46"/>
      <c r="E326" s="13" t="s">
        <v>86</v>
      </c>
      <c r="F326" s="46"/>
      <c r="G326" s="58"/>
      <c r="H326" s="59"/>
      <c r="I326" s="13" t="s">
        <v>86</v>
      </c>
      <c r="J326" s="46"/>
      <c r="K326" s="13" t="s">
        <v>86</v>
      </c>
      <c r="L326" s="46"/>
    </row>
    <row r="327" spans="1:12" s="24" customFormat="1" ht="25.5" customHeight="1" x14ac:dyDescent="0.3">
      <c r="B327" s="35">
        <f>K332</f>
        <v>43756</v>
      </c>
      <c r="C327" s="35"/>
      <c r="D327" s="35"/>
      <c r="E327" s="35"/>
      <c r="F327" s="35"/>
      <c r="G327" s="40">
        <f>IF(DAY(K332)&gt;=28,5,IF(DAY(K332)&gt;=21,4,IF(DAY(K332)&gt;=14,3,IF(DAY(K332)&gt;=7,2,1))))</f>
        <v>3</v>
      </c>
      <c r="H327" s="40"/>
      <c r="I327" s="40"/>
      <c r="J327" s="40"/>
      <c r="K327" s="40"/>
      <c r="L327" s="21"/>
    </row>
    <row r="328" spans="1:12" ht="4.5" customHeight="1" x14ac:dyDescent="0.3">
      <c r="B328" s="8"/>
      <c r="C328" s="8"/>
      <c r="D328" s="9"/>
      <c r="E328" s="8"/>
      <c r="F328" s="9"/>
      <c r="G328" s="10"/>
      <c r="H328" s="11"/>
      <c r="I328" s="10"/>
      <c r="J328" s="11"/>
      <c r="K328" s="10"/>
    </row>
    <row r="329" spans="1:12" ht="17.25" customHeight="1" x14ac:dyDescent="0.3">
      <c r="A329" s="41" t="s">
        <v>0</v>
      </c>
      <c r="B329" s="41"/>
      <c r="C329" s="1" t="s">
        <v>6</v>
      </c>
      <c r="D329" s="2"/>
      <c r="E329" s="3"/>
      <c r="K329" s="5" t="s">
        <v>7</v>
      </c>
      <c r="L329" s="4"/>
    </row>
    <row r="330" spans="1:12" ht="6.75" customHeight="1" x14ac:dyDescent="0.3"/>
    <row r="331" spans="1:12" s="14" customFormat="1" ht="25.5" customHeight="1" x14ac:dyDescent="0.3">
      <c r="A331" s="50" t="s">
        <v>1</v>
      </c>
      <c r="B331" s="50" t="s">
        <v>2</v>
      </c>
      <c r="C331" s="51" t="s">
        <v>8</v>
      </c>
      <c r="D331" s="51"/>
      <c r="E331" s="51" t="s">
        <v>9</v>
      </c>
      <c r="F331" s="51"/>
      <c r="G331" s="51" t="s">
        <v>10</v>
      </c>
      <c r="H331" s="51"/>
      <c r="I331" s="51" t="s">
        <v>11</v>
      </c>
      <c r="J331" s="51"/>
      <c r="K331" s="51" t="s">
        <v>12</v>
      </c>
      <c r="L331" s="51"/>
    </row>
    <row r="332" spans="1:12" s="14" customFormat="1" ht="25.5" customHeight="1" x14ac:dyDescent="0.3">
      <c r="A332" s="50"/>
      <c r="B332" s="50"/>
      <c r="C332" s="49">
        <f>C314+DAY(7)</f>
        <v>43752</v>
      </c>
      <c r="D332" s="49"/>
      <c r="E332" s="49">
        <f>C332+1</f>
        <v>43753</v>
      </c>
      <c r="F332" s="49"/>
      <c r="G332" s="49">
        <f>E332+1</f>
        <v>43754</v>
      </c>
      <c r="H332" s="49"/>
      <c r="I332" s="49">
        <f>G332+1</f>
        <v>43755</v>
      </c>
      <c r="J332" s="49"/>
      <c r="K332" s="49">
        <f>I332+1</f>
        <v>43756</v>
      </c>
      <c r="L332" s="49"/>
    </row>
    <row r="333" spans="1:12" ht="33" customHeight="1" x14ac:dyDescent="0.3">
      <c r="A333" s="43">
        <v>1</v>
      </c>
      <c r="B333" s="36" t="s">
        <v>90</v>
      </c>
      <c r="C333" s="13" t="s">
        <v>85</v>
      </c>
      <c r="D333" s="45" t="s">
        <v>84</v>
      </c>
      <c r="E333" s="13" t="s">
        <v>85</v>
      </c>
      <c r="F333" s="45" t="s">
        <v>84</v>
      </c>
      <c r="G333" s="13" t="s">
        <v>85</v>
      </c>
      <c r="H333" s="45" t="s">
        <v>84</v>
      </c>
      <c r="I333" s="13" t="s">
        <v>85</v>
      </c>
      <c r="J333" s="45" t="s">
        <v>84</v>
      </c>
      <c r="K333" s="13" t="s">
        <v>85</v>
      </c>
      <c r="L333" s="45" t="s">
        <v>84</v>
      </c>
    </row>
    <row r="334" spans="1:12" ht="53.25" customHeight="1" x14ac:dyDescent="0.3">
      <c r="A334" s="44"/>
      <c r="B334" s="37"/>
      <c r="C334" s="13" t="s">
        <v>86</v>
      </c>
      <c r="D334" s="46"/>
      <c r="E334" s="13" t="s">
        <v>86</v>
      </c>
      <c r="F334" s="46"/>
      <c r="G334" s="13" t="s">
        <v>86</v>
      </c>
      <c r="H334" s="46"/>
      <c r="I334" s="13" t="s">
        <v>86</v>
      </c>
      <c r="J334" s="46"/>
      <c r="K334" s="13" t="s">
        <v>86</v>
      </c>
      <c r="L334" s="46"/>
    </row>
    <row r="335" spans="1:12" ht="33" customHeight="1" x14ac:dyDescent="0.3">
      <c r="A335" s="43">
        <v>2</v>
      </c>
      <c r="B335" s="36" t="s">
        <v>13</v>
      </c>
      <c r="C335" s="13" t="s">
        <v>85</v>
      </c>
      <c r="D335" s="45" t="s">
        <v>84</v>
      </c>
      <c r="E335" s="13" t="s">
        <v>85</v>
      </c>
      <c r="F335" s="45" t="s">
        <v>84</v>
      </c>
      <c r="G335" s="13" t="s">
        <v>85</v>
      </c>
      <c r="H335" s="45" t="s">
        <v>84</v>
      </c>
      <c r="I335" s="13" t="s">
        <v>85</v>
      </c>
      <c r="J335" s="45" t="s">
        <v>84</v>
      </c>
      <c r="K335" s="13" t="s">
        <v>85</v>
      </c>
      <c r="L335" s="45" t="s">
        <v>84</v>
      </c>
    </row>
    <row r="336" spans="1:12" ht="53.25" customHeight="1" x14ac:dyDescent="0.3">
      <c r="A336" s="44"/>
      <c r="B336" s="37"/>
      <c r="C336" s="13" t="s">
        <v>86</v>
      </c>
      <c r="D336" s="46"/>
      <c r="E336" s="13" t="s">
        <v>86</v>
      </c>
      <c r="F336" s="46"/>
      <c r="G336" s="13" t="s">
        <v>86</v>
      </c>
      <c r="H336" s="46"/>
      <c r="I336" s="13" t="s">
        <v>86</v>
      </c>
      <c r="J336" s="46"/>
      <c r="K336" s="13" t="s">
        <v>86</v>
      </c>
      <c r="L336" s="46"/>
    </row>
    <row r="337" spans="1:12" ht="33" customHeight="1" x14ac:dyDescent="0.3">
      <c r="A337" s="43">
        <v>3</v>
      </c>
      <c r="B337" s="36" t="s">
        <v>14</v>
      </c>
      <c r="C337" s="13" t="s">
        <v>85</v>
      </c>
      <c r="D337" s="45" t="s">
        <v>84</v>
      </c>
      <c r="E337" s="13" t="s">
        <v>85</v>
      </c>
      <c r="F337" s="45" t="s">
        <v>84</v>
      </c>
      <c r="G337" s="13" t="s">
        <v>85</v>
      </c>
      <c r="H337" s="45" t="s">
        <v>84</v>
      </c>
      <c r="I337" s="13" t="s">
        <v>85</v>
      </c>
      <c r="J337" s="45" t="s">
        <v>84</v>
      </c>
      <c r="K337" s="13" t="s">
        <v>85</v>
      </c>
      <c r="L337" s="45" t="s">
        <v>84</v>
      </c>
    </row>
    <row r="338" spans="1:12" ht="53.25" customHeight="1" x14ac:dyDescent="0.3">
      <c r="A338" s="44"/>
      <c r="B338" s="37"/>
      <c r="C338" s="13" t="s">
        <v>86</v>
      </c>
      <c r="D338" s="46"/>
      <c r="E338" s="13" t="s">
        <v>86</v>
      </c>
      <c r="F338" s="46"/>
      <c r="G338" s="13" t="s">
        <v>86</v>
      </c>
      <c r="H338" s="46"/>
      <c r="I338" s="13" t="s">
        <v>86</v>
      </c>
      <c r="J338" s="46"/>
      <c r="K338" s="13" t="s">
        <v>86</v>
      </c>
      <c r="L338" s="46"/>
    </row>
    <row r="339" spans="1:12" ht="33" customHeight="1" x14ac:dyDescent="0.3">
      <c r="A339" s="43">
        <v>4</v>
      </c>
      <c r="B339" s="36" t="s">
        <v>15</v>
      </c>
      <c r="C339" s="13" t="s">
        <v>85</v>
      </c>
      <c r="D339" s="45" t="s">
        <v>84</v>
      </c>
      <c r="E339" s="13" t="s">
        <v>85</v>
      </c>
      <c r="F339" s="45" t="s">
        <v>84</v>
      </c>
      <c r="G339" s="13" t="s">
        <v>85</v>
      </c>
      <c r="H339" s="45" t="s">
        <v>84</v>
      </c>
      <c r="I339" s="13" t="s">
        <v>85</v>
      </c>
      <c r="J339" s="45" t="s">
        <v>84</v>
      </c>
      <c r="K339" s="13" t="s">
        <v>85</v>
      </c>
      <c r="L339" s="45" t="s">
        <v>84</v>
      </c>
    </row>
    <row r="340" spans="1:12" ht="53.25" customHeight="1" x14ac:dyDescent="0.3">
      <c r="A340" s="44"/>
      <c r="B340" s="37"/>
      <c r="C340" s="13" t="s">
        <v>86</v>
      </c>
      <c r="D340" s="46"/>
      <c r="E340" s="13" t="s">
        <v>86</v>
      </c>
      <c r="F340" s="46"/>
      <c r="G340" s="13" t="s">
        <v>86</v>
      </c>
      <c r="H340" s="46"/>
      <c r="I340" s="13" t="s">
        <v>86</v>
      </c>
      <c r="J340" s="46"/>
      <c r="K340" s="13" t="s">
        <v>86</v>
      </c>
      <c r="L340" s="46"/>
    </row>
    <row r="341" spans="1:12" ht="33" customHeight="1" x14ac:dyDescent="0.3">
      <c r="A341" s="42">
        <v>5</v>
      </c>
      <c r="B341" s="36" t="s">
        <v>16</v>
      </c>
      <c r="C341" s="13" t="s">
        <v>85</v>
      </c>
      <c r="D341" s="45" t="s">
        <v>84</v>
      </c>
      <c r="E341" s="13" t="s">
        <v>85</v>
      </c>
      <c r="F341" s="45" t="s">
        <v>84</v>
      </c>
      <c r="G341" s="13" t="s">
        <v>85</v>
      </c>
      <c r="H341" s="45" t="s">
        <v>84</v>
      </c>
      <c r="I341" s="13" t="s">
        <v>85</v>
      </c>
      <c r="J341" s="45" t="s">
        <v>84</v>
      </c>
      <c r="K341" s="13" t="s">
        <v>85</v>
      </c>
      <c r="L341" s="45" t="s">
        <v>84</v>
      </c>
    </row>
    <row r="342" spans="1:12" ht="53.25" customHeight="1" x14ac:dyDescent="0.3">
      <c r="A342" s="42"/>
      <c r="B342" s="37"/>
      <c r="C342" s="13" t="s">
        <v>86</v>
      </c>
      <c r="D342" s="46"/>
      <c r="E342" s="13" t="s">
        <v>86</v>
      </c>
      <c r="F342" s="46"/>
      <c r="G342" s="13" t="s">
        <v>86</v>
      </c>
      <c r="H342" s="46"/>
      <c r="I342" s="13" t="s">
        <v>86</v>
      </c>
      <c r="J342" s="46"/>
      <c r="K342" s="13" t="s">
        <v>86</v>
      </c>
      <c r="L342" s="46"/>
    </row>
    <row r="343" spans="1:12" ht="33" customHeight="1" x14ac:dyDescent="0.3">
      <c r="A343" s="42">
        <v>6</v>
      </c>
      <c r="B343" s="36" t="s">
        <v>17</v>
      </c>
      <c r="C343" s="13" t="s">
        <v>85</v>
      </c>
      <c r="D343" s="45" t="s">
        <v>84</v>
      </c>
      <c r="E343" s="13" t="s">
        <v>85</v>
      </c>
      <c r="F343" s="45" t="s">
        <v>84</v>
      </c>
      <c r="G343" s="13" t="s">
        <v>85</v>
      </c>
      <c r="H343" s="45" t="s">
        <v>84</v>
      </c>
      <c r="I343" s="13" t="s">
        <v>85</v>
      </c>
      <c r="J343" s="45" t="s">
        <v>84</v>
      </c>
      <c r="K343" s="13" t="s">
        <v>85</v>
      </c>
      <c r="L343" s="45" t="s">
        <v>84</v>
      </c>
    </row>
    <row r="344" spans="1:12" ht="53.25" customHeight="1" x14ac:dyDescent="0.3">
      <c r="A344" s="42"/>
      <c r="B344" s="37"/>
      <c r="C344" s="13" t="s">
        <v>86</v>
      </c>
      <c r="D344" s="46"/>
      <c r="E344" s="13" t="s">
        <v>86</v>
      </c>
      <c r="F344" s="46"/>
      <c r="G344" s="13" t="s">
        <v>86</v>
      </c>
      <c r="H344" s="46"/>
      <c r="I344" s="13" t="s">
        <v>86</v>
      </c>
      <c r="J344" s="46"/>
      <c r="K344" s="13" t="s">
        <v>86</v>
      </c>
      <c r="L344" s="46"/>
    </row>
    <row r="345" spans="1:12" s="24" customFormat="1" ht="25.5" customHeight="1" x14ac:dyDescent="0.3">
      <c r="B345" s="35">
        <f>K350</f>
        <v>43763</v>
      </c>
      <c r="C345" s="35"/>
      <c r="D345" s="35"/>
      <c r="E345" s="35"/>
      <c r="F345" s="35"/>
      <c r="G345" s="40">
        <f>IF(DAY(K350)&gt;=28,5,IF(DAY(K350)&gt;=21,4,IF(DAY(K350)&gt;=14,3,IF(DAY(K350)&gt;=7,2,1))))</f>
        <v>4</v>
      </c>
      <c r="H345" s="40"/>
      <c r="I345" s="40"/>
      <c r="J345" s="40"/>
      <c r="K345" s="40"/>
      <c r="L345" s="21"/>
    </row>
    <row r="346" spans="1:12" ht="4.5" customHeight="1" x14ac:dyDescent="0.3">
      <c r="B346" s="8"/>
      <c r="C346" s="8"/>
      <c r="D346" s="9"/>
      <c r="E346" s="8"/>
      <c r="F346" s="9"/>
      <c r="G346" s="10"/>
      <c r="H346" s="11"/>
      <c r="I346" s="10"/>
      <c r="J346" s="11"/>
      <c r="K346" s="10"/>
    </row>
    <row r="347" spans="1:12" ht="17.25" customHeight="1" x14ac:dyDescent="0.3">
      <c r="A347" s="41" t="s">
        <v>0</v>
      </c>
      <c r="B347" s="41"/>
      <c r="C347" s="1" t="s">
        <v>6</v>
      </c>
      <c r="D347" s="2"/>
      <c r="E347" s="3"/>
      <c r="K347" s="5" t="s">
        <v>7</v>
      </c>
      <c r="L347" s="4"/>
    </row>
    <row r="348" spans="1:12" ht="6.75" customHeight="1" x14ac:dyDescent="0.3"/>
    <row r="349" spans="1:12" s="14" customFormat="1" ht="25.5" customHeight="1" x14ac:dyDescent="0.3">
      <c r="A349" s="50" t="s">
        <v>1</v>
      </c>
      <c r="B349" s="50" t="s">
        <v>2</v>
      </c>
      <c r="C349" s="51" t="s">
        <v>8</v>
      </c>
      <c r="D349" s="51"/>
      <c r="E349" s="51" t="s">
        <v>9</v>
      </c>
      <c r="F349" s="51"/>
      <c r="G349" s="51" t="s">
        <v>10</v>
      </c>
      <c r="H349" s="51"/>
      <c r="I349" s="51" t="s">
        <v>11</v>
      </c>
      <c r="J349" s="51"/>
      <c r="K349" s="51" t="s">
        <v>12</v>
      </c>
      <c r="L349" s="51"/>
    </row>
    <row r="350" spans="1:12" s="14" customFormat="1" ht="25.5" customHeight="1" x14ac:dyDescent="0.3">
      <c r="A350" s="50"/>
      <c r="B350" s="50"/>
      <c r="C350" s="49">
        <f>C332+DAY(7)</f>
        <v>43759</v>
      </c>
      <c r="D350" s="49"/>
      <c r="E350" s="49">
        <f>C350+1</f>
        <v>43760</v>
      </c>
      <c r="F350" s="49"/>
      <c r="G350" s="49">
        <f>E350+1</f>
        <v>43761</v>
      </c>
      <c r="H350" s="49"/>
      <c r="I350" s="49">
        <f>G350+1</f>
        <v>43762</v>
      </c>
      <c r="J350" s="49"/>
      <c r="K350" s="49">
        <f>I350+1</f>
        <v>43763</v>
      </c>
      <c r="L350" s="49"/>
    </row>
    <row r="351" spans="1:12" ht="33" customHeight="1" x14ac:dyDescent="0.3">
      <c r="A351" s="43">
        <v>1</v>
      </c>
      <c r="B351" s="36" t="s">
        <v>90</v>
      </c>
      <c r="C351" s="13" t="s">
        <v>85</v>
      </c>
      <c r="D351" s="45" t="s">
        <v>84</v>
      </c>
      <c r="E351" s="13" t="s">
        <v>85</v>
      </c>
      <c r="F351" s="45" t="s">
        <v>84</v>
      </c>
      <c r="G351" s="13" t="s">
        <v>85</v>
      </c>
      <c r="H351" s="45" t="s">
        <v>84</v>
      </c>
      <c r="I351" s="13" t="s">
        <v>85</v>
      </c>
      <c r="J351" s="45" t="s">
        <v>84</v>
      </c>
      <c r="K351" s="13" t="s">
        <v>85</v>
      </c>
      <c r="L351" s="45" t="s">
        <v>84</v>
      </c>
    </row>
    <row r="352" spans="1:12" ht="53.25" customHeight="1" x14ac:dyDescent="0.3">
      <c r="A352" s="44"/>
      <c r="B352" s="37"/>
      <c r="C352" s="13" t="s">
        <v>86</v>
      </c>
      <c r="D352" s="46"/>
      <c r="E352" s="13" t="s">
        <v>86</v>
      </c>
      <c r="F352" s="46"/>
      <c r="G352" s="13" t="s">
        <v>86</v>
      </c>
      <c r="H352" s="46"/>
      <c r="I352" s="13" t="s">
        <v>86</v>
      </c>
      <c r="J352" s="46"/>
      <c r="K352" s="13" t="s">
        <v>86</v>
      </c>
      <c r="L352" s="46"/>
    </row>
    <row r="353" spans="1:12" ht="33" customHeight="1" x14ac:dyDescent="0.3">
      <c r="A353" s="43">
        <v>2</v>
      </c>
      <c r="B353" s="36" t="s">
        <v>13</v>
      </c>
      <c r="C353" s="13" t="s">
        <v>85</v>
      </c>
      <c r="D353" s="45" t="s">
        <v>84</v>
      </c>
      <c r="E353" s="13" t="s">
        <v>85</v>
      </c>
      <c r="F353" s="45" t="s">
        <v>84</v>
      </c>
      <c r="G353" s="13" t="s">
        <v>85</v>
      </c>
      <c r="H353" s="45" t="s">
        <v>84</v>
      </c>
      <c r="I353" s="13" t="s">
        <v>85</v>
      </c>
      <c r="J353" s="45" t="s">
        <v>84</v>
      </c>
      <c r="K353" s="13" t="s">
        <v>85</v>
      </c>
      <c r="L353" s="45" t="s">
        <v>84</v>
      </c>
    </row>
    <row r="354" spans="1:12" ht="53.25" customHeight="1" x14ac:dyDescent="0.3">
      <c r="A354" s="44"/>
      <c r="B354" s="37"/>
      <c r="C354" s="13" t="s">
        <v>86</v>
      </c>
      <c r="D354" s="46"/>
      <c r="E354" s="13" t="s">
        <v>86</v>
      </c>
      <c r="F354" s="46"/>
      <c r="G354" s="13" t="s">
        <v>86</v>
      </c>
      <c r="H354" s="46"/>
      <c r="I354" s="13" t="s">
        <v>86</v>
      </c>
      <c r="J354" s="46"/>
      <c r="K354" s="13" t="s">
        <v>86</v>
      </c>
      <c r="L354" s="46"/>
    </row>
    <row r="355" spans="1:12" ht="33" customHeight="1" x14ac:dyDescent="0.3">
      <c r="A355" s="43">
        <v>3</v>
      </c>
      <c r="B355" s="36" t="s">
        <v>14</v>
      </c>
      <c r="C355" s="13" t="s">
        <v>85</v>
      </c>
      <c r="D355" s="45" t="s">
        <v>84</v>
      </c>
      <c r="E355" s="13" t="s">
        <v>85</v>
      </c>
      <c r="F355" s="45" t="s">
        <v>84</v>
      </c>
      <c r="G355" s="13" t="s">
        <v>85</v>
      </c>
      <c r="H355" s="45" t="s">
        <v>84</v>
      </c>
      <c r="I355" s="13" t="s">
        <v>85</v>
      </c>
      <c r="J355" s="45" t="s">
        <v>84</v>
      </c>
      <c r="K355" s="13" t="s">
        <v>85</v>
      </c>
      <c r="L355" s="45" t="s">
        <v>84</v>
      </c>
    </row>
    <row r="356" spans="1:12" ht="53.25" customHeight="1" x14ac:dyDescent="0.3">
      <c r="A356" s="44"/>
      <c r="B356" s="37"/>
      <c r="C356" s="13" t="s">
        <v>86</v>
      </c>
      <c r="D356" s="46"/>
      <c r="E356" s="13" t="s">
        <v>86</v>
      </c>
      <c r="F356" s="46"/>
      <c r="G356" s="13" t="s">
        <v>86</v>
      </c>
      <c r="H356" s="46"/>
      <c r="I356" s="13" t="s">
        <v>86</v>
      </c>
      <c r="J356" s="46"/>
      <c r="K356" s="13" t="s">
        <v>86</v>
      </c>
      <c r="L356" s="46"/>
    </row>
    <row r="357" spans="1:12" ht="33" customHeight="1" x14ac:dyDescent="0.3">
      <c r="A357" s="43">
        <v>4</v>
      </c>
      <c r="B357" s="36" t="s">
        <v>15</v>
      </c>
      <c r="C357" s="13" t="s">
        <v>85</v>
      </c>
      <c r="D357" s="45" t="s">
        <v>84</v>
      </c>
      <c r="E357" s="13" t="s">
        <v>85</v>
      </c>
      <c r="F357" s="45" t="s">
        <v>84</v>
      </c>
      <c r="G357" s="13" t="s">
        <v>85</v>
      </c>
      <c r="H357" s="45" t="s">
        <v>84</v>
      </c>
      <c r="I357" s="13" t="s">
        <v>85</v>
      </c>
      <c r="J357" s="45" t="s">
        <v>84</v>
      </c>
      <c r="K357" s="13" t="s">
        <v>85</v>
      </c>
      <c r="L357" s="45" t="s">
        <v>84</v>
      </c>
    </row>
    <row r="358" spans="1:12" ht="53.25" customHeight="1" x14ac:dyDescent="0.3">
      <c r="A358" s="44"/>
      <c r="B358" s="37"/>
      <c r="C358" s="13" t="s">
        <v>86</v>
      </c>
      <c r="D358" s="46"/>
      <c r="E358" s="13" t="s">
        <v>86</v>
      </c>
      <c r="F358" s="46"/>
      <c r="G358" s="13" t="s">
        <v>86</v>
      </c>
      <c r="H358" s="46"/>
      <c r="I358" s="13" t="s">
        <v>86</v>
      </c>
      <c r="J358" s="46"/>
      <c r="K358" s="13" t="s">
        <v>86</v>
      </c>
      <c r="L358" s="46"/>
    </row>
    <row r="359" spans="1:12" ht="33" customHeight="1" x14ac:dyDescent="0.3">
      <c r="A359" s="42">
        <v>5</v>
      </c>
      <c r="B359" s="36" t="s">
        <v>16</v>
      </c>
      <c r="C359" s="13" t="s">
        <v>85</v>
      </c>
      <c r="D359" s="45" t="s">
        <v>84</v>
      </c>
      <c r="E359" s="13" t="s">
        <v>85</v>
      </c>
      <c r="F359" s="45" t="s">
        <v>84</v>
      </c>
      <c r="G359" s="13" t="s">
        <v>85</v>
      </c>
      <c r="H359" s="45" t="s">
        <v>84</v>
      </c>
      <c r="I359" s="13" t="s">
        <v>85</v>
      </c>
      <c r="J359" s="45" t="s">
        <v>84</v>
      </c>
      <c r="K359" s="13" t="s">
        <v>85</v>
      </c>
      <c r="L359" s="45" t="s">
        <v>84</v>
      </c>
    </row>
    <row r="360" spans="1:12" ht="53.25" customHeight="1" x14ac:dyDescent="0.3">
      <c r="A360" s="42"/>
      <c r="B360" s="37"/>
      <c r="C360" s="13" t="s">
        <v>86</v>
      </c>
      <c r="D360" s="46"/>
      <c r="E360" s="13" t="s">
        <v>86</v>
      </c>
      <c r="F360" s="46"/>
      <c r="G360" s="13" t="s">
        <v>86</v>
      </c>
      <c r="H360" s="46"/>
      <c r="I360" s="13" t="s">
        <v>86</v>
      </c>
      <c r="J360" s="46"/>
      <c r="K360" s="13" t="s">
        <v>86</v>
      </c>
      <c r="L360" s="46"/>
    </row>
    <row r="361" spans="1:12" ht="33" customHeight="1" x14ac:dyDescent="0.3">
      <c r="A361" s="42">
        <v>6</v>
      </c>
      <c r="B361" s="36" t="s">
        <v>17</v>
      </c>
      <c r="C361" s="13" t="s">
        <v>85</v>
      </c>
      <c r="D361" s="45" t="s">
        <v>84</v>
      </c>
      <c r="E361" s="13" t="s">
        <v>85</v>
      </c>
      <c r="F361" s="45" t="s">
        <v>84</v>
      </c>
      <c r="G361" s="13" t="s">
        <v>85</v>
      </c>
      <c r="H361" s="45" t="s">
        <v>84</v>
      </c>
      <c r="I361" s="13" t="s">
        <v>85</v>
      </c>
      <c r="J361" s="45" t="s">
        <v>84</v>
      </c>
      <c r="K361" s="13" t="s">
        <v>85</v>
      </c>
      <c r="L361" s="45" t="s">
        <v>84</v>
      </c>
    </row>
    <row r="362" spans="1:12" ht="53.25" customHeight="1" x14ac:dyDescent="0.3">
      <c r="A362" s="42"/>
      <c r="B362" s="37"/>
      <c r="C362" s="13" t="s">
        <v>86</v>
      </c>
      <c r="D362" s="46"/>
      <c r="E362" s="13" t="s">
        <v>86</v>
      </c>
      <c r="F362" s="46"/>
      <c r="G362" s="13" t="s">
        <v>86</v>
      </c>
      <c r="H362" s="46"/>
      <c r="I362" s="13" t="s">
        <v>86</v>
      </c>
      <c r="J362" s="46"/>
      <c r="K362" s="13" t="s">
        <v>86</v>
      </c>
      <c r="L362" s="46"/>
    </row>
    <row r="363" spans="1:12" ht="25.5" customHeight="1" x14ac:dyDescent="0.3">
      <c r="B363" s="16" t="s">
        <v>3</v>
      </c>
    </row>
    <row r="364" spans="1:12" ht="25.5" customHeight="1" x14ac:dyDescent="0.3">
      <c r="B364" s="16" t="str">
        <f>COUNT(B366:B372)&amp;"과목"</f>
        <v>7과목</v>
      </c>
      <c r="D364" s="5" t="s">
        <v>25</v>
      </c>
      <c r="E364" s="5">
        <f>SUM(E366:E372)</f>
        <v>540</v>
      </c>
    </row>
    <row r="365" spans="1:12" ht="25.5" customHeight="1" x14ac:dyDescent="0.3">
      <c r="B365" s="17" t="s">
        <v>4</v>
      </c>
      <c r="C365" s="48" t="s">
        <v>5</v>
      </c>
      <c r="D365" s="48"/>
      <c r="E365" s="18" t="s">
        <v>24</v>
      </c>
      <c r="G365" s="5" t="s">
        <v>27</v>
      </c>
      <c r="H365" s="19"/>
      <c r="I365" s="19" t="s">
        <v>28</v>
      </c>
      <c r="J365" s="19"/>
      <c r="K365" s="19" t="s">
        <v>47</v>
      </c>
    </row>
    <row r="366" spans="1:12" ht="25.5" customHeight="1" x14ac:dyDescent="0.3">
      <c r="B366" s="25">
        <v>1</v>
      </c>
      <c r="C366" s="42" t="s">
        <v>22</v>
      </c>
      <c r="D366" s="42"/>
      <c r="E366" s="25">
        <f t="shared" ref="E366:E371" si="0">COUNTIF($C$9:$L$362,C366)</f>
        <v>90</v>
      </c>
      <c r="G366" s="5" t="s">
        <v>23</v>
      </c>
      <c r="H366" s="19"/>
      <c r="I366" s="20" t="s">
        <v>29</v>
      </c>
      <c r="J366" s="19"/>
      <c r="K366" s="23" t="s">
        <v>48</v>
      </c>
    </row>
    <row r="367" spans="1:12" ht="25.5" customHeight="1" x14ac:dyDescent="0.3">
      <c r="B367" s="25">
        <v>2</v>
      </c>
      <c r="C367" s="47" t="s">
        <v>19</v>
      </c>
      <c r="D367" s="47"/>
      <c r="E367" s="25">
        <f t="shared" si="0"/>
        <v>90</v>
      </c>
      <c r="G367" s="5" t="s">
        <v>26</v>
      </c>
      <c r="H367" s="19"/>
      <c r="I367" s="20" t="s">
        <v>32</v>
      </c>
      <c r="J367" s="19"/>
      <c r="K367" s="23" t="s">
        <v>49</v>
      </c>
    </row>
    <row r="368" spans="1:12" ht="25.5" customHeight="1" x14ac:dyDescent="0.3">
      <c r="B368" s="25">
        <v>3</v>
      </c>
      <c r="C368" s="47" t="s">
        <v>18</v>
      </c>
      <c r="D368" s="42"/>
      <c r="E368" s="25">
        <f t="shared" si="0"/>
        <v>90</v>
      </c>
      <c r="G368" s="5" t="s">
        <v>23</v>
      </c>
      <c r="H368" s="19"/>
      <c r="I368" s="20" t="s">
        <v>31</v>
      </c>
      <c r="J368" s="19"/>
      <c r="K368" s="23" t="s">
        <v>50</v>
      </c>
    </row>
    <row r="369" spans="2:11" ht="25.5" customHeight="1" x14ac:dyDescent="0.3">
      <c r="B369" s="25">
        <v>4</v>
      </c>
      <c r="C369" s="47" t="s">
        <v>30</v>
      </c>
      <c r="D369" s="47"/>
      <c r="E369" s="25">
        <f t="shared" si="0"/>
        <v>45</v>
      </c>
      <c r="G369" s="5" t="s">
        <v>26</v>
      </c>
      <c r="H369" s="19"/>
      <c r="I369" s="20" t="s">
        <v>33</v>
      </c>
      <c r="J369" s="19"/>
      <c r="K369" s="23" t="s">
        <v>51</v>
      </c>
    </row>
    <row r="370" spans="2:11" ht="25.5" customHeight="1" x14ac:dyDescent="0.3">
      <c r="B370" s="25">
        <v>5</v>
      </c>
      <c r="C370" s="47" t="s">
        <v>21</v>
      </c>
      <c r="D370" s="42"/>
      <c r="E370" s="25">
        <f t="shared" si="0"/>
        <v>45</v>
      </c>
      <c r="G370" s="5" t="s">
        <v>26</v>
      </c>
      <c r="H370" s="19"/>
      <c r="I370" s="20" t="s">
        <v>34</v>
      </c>
      <c r="J370" s="19"/>
      <c r="K370" s="23" t="s">
        <v>52</v>
      </c>
    </row>
    <row r="371" spans="2:11" ht="25.5" customHeight="1" x14ac:dyDescent="0.3">
      <c r="B371" s="25">
        <v>6</v>
      </c>
      <c r="C371" s="47" t="s">
        <v>20</v>
      </c>
      <c r="D371" s="42"/>
      <c r="E371" s="25">
        <f t="shared" si="0"/>
        <v>90</v>
      </c>
      <c r="G371" s="5" t="s">
        <v>23</v>
      </c>
      <c r="H371" s="19"/>
      <c r="I371" s="20" t="s">
        <v>35</v>
      </c>
      <c r="J371" s="19"/>
      <c r="K371" s="23" t="s">
        <v>53</v>
      </c>
    </row>
    <row r="372" spans="2:11" ht="25.5" customHeight="1" x14ac:dyDescent="0.3">
      <c r="B372" s="25">
        <v>7</v>
      </c>
      <c r="C372" s="42" t="s">
        <v>87</v>
      </c>
      <c r="D372" s="42"/>
      <c r="E372" s="25">
        <f>COUNTIF($C$9:$L$362,C315)</f>
        <v>90</v>
      </c>
      <c r="G372" s="5" t="s">
        <v>23</v>
      </c>
      <c r="I372" s="5" t="s">
        <v>88</v>
      </c>
      <c r="K372" s="34" t="s">
        <v>85</v>
      </c>
    </row>
  </sheetData>
  <mergeCells count="1099">
    <mergeCell ref="C372:D372"/>
    <mergeCell ref="F315:F316"/>
    <mergeCell ref="F317:F318"/>
    <mergeCell ref="F319:F320"/>
    <mergeCell ref="F321:F322"/>
    <mergeCell ref="F323:F324"/>
    <mergeCell ref="F325:F326"/>
    <mergeCell ref="A359:A360"/>
    <mergeCell ref="B359:B360"/>
    <mergeCell ref="D359:D360"/>
    <mergeCell ref="F359:F360"/>
    <mergeCell ref="H359:H360"/>
    <mergeCell ref="J359:J360"/>
    <mergeCell ref="A351:A352"/>
    <mergeCell ref="B351:B352"/>
    <mergeCell ref="D351:D352"/>
    <mergeCell ref="F351:F352"/>
    <mergeCell ref="H351:H352"/>
    <mergeCell ref="J351:J352"/>
    <mergeCell ref="F333:F334"/>
    <mergeCell ref="F335:F336"/>
    <mergeCell ref="F337:F338"/>
    <mergeCell ref="F339:F340"/>
    <mergeCell ref="F341:F342"/>
    <mergeCell ref="L359:L360"/>
    <mergeCell ref="A361:A362"/>
    <mergeCell ref="B361:B362"/>
    <mergeCell ref="D361:D362"/>
    <mergeCell ref="F361:F362"/>
    <mergeCell ref="H361:H362"/>
    <mergeCell ref="J361:J362"/>
    <mergeCell ref="L361:L362"/>
    <mergeCell ref="A355:A356"/>
    <mergeCell ref="B355:B356"/>
    <mergeCell ref="D355:D356"/>
    <mergeCell ref="F355:F356"/>
    <mergeCell ref="H355:H356"/>
    <mergeCell ref="J355:J356"/>
    <mergeCell ref="L355:L356"/>
    <mergeCell ref="A357:A358"/>
    <mergeCell ref="B357:B358"/>
    <mergeCell ref="D357:D358"/>
    <mergeCell ref="F357:F358"/>
    <mergeCell ref="H357:H358"/>
    <mergeCell ref="J357:J358"/>
    <mergeCell ref="L357:L358"/>
    <mergeCell ref="L351:L352"/>
    <mergeCell ref="A353:A354"/>
    <mergeCell ref="B353:B354"/>
    <mergeCell ref="D353:D354"/>
    <mergeCell ref="F353:F354"/>
    <mergeCell ref="H353:H354"/>
    <mergeCell ref="J353:J354"/>
    <mergeCell ref="L353:L354"/>
    <mergeCell ref="A349:A350"/>
    <mergeCell ref="B349:B350"/>
    <mergeCell ref="C349:D349"/>
    <mergeCell ref="E349:F349"/>
    <mergeCell ref="G349:H349"/>
    <mergeCell ref="I349:J349"/>
    <mergeCell ref="K349:L349"/>
    <mergeCell ref="C350:D350"/>
    <mergeCell ref="E350:F350"/>
    <mergeCell ref="G350:H350"/>
    <mergeCell ref="I350:J350"/>
    <mergeCell ref="K350:L350"/>
    <mergeCell ref="F343:F344"/>
    <mergeCell ref="B345:F345"/>
    <mergeCell ref="G345:K345"/>
    <mergeCell ref="A347:B347"/>
    <mergeCell ref="L339:L340"/>
    <mergeCell ref="A341:A342"/>
    <mergeCell ref="B341:B342"/>
    <mergeCell ref="D341:D342"/>
    <mergeCell ref="H341:H342"/>
    <mergeCell ref="J341:J342"/>
    <mergeCell ref="L341:L342"/>
    <mergeCell ref="A343:A344"/>
    <mergeCell ref="B343:B344"/>
    <mergeCell ref="D343:D344"/>
    <mergeCell ref="H343:H344"/>
    <mergeCell ref="J343:J344"/>
    <mergeCell ref="L343:L344"/>
    <mergeCell ref="A339:A340"/>
    <mergeCell ref="B339:B340"/>
    <mergeCell ref="D339:D340"/>
    <mergeCell ref="H339:H340"/>
    <mergeCell ref="J339:J340"/>
    <mergeCell ref="B299:B300"/>
    <mergeCell ref="D299:D300"/>
    <mergeCell ref="H299:H300"/>
    <mergeCell ref="A333:A334"/>
    <mergeCell ref="B333:B334"/>
    <mergeCell ref="D333:D334"/>
    <mergeCell ref="H333:H334"/>
    <mergeCell ref="J333:J334"/>
    <mergeCell ref="L333:L334"/>
    <mergeCell ref="A335:A336"/>
    <mergeCell ref="B335:B336"/>
    <mergeCell ref="D335:D336"/>
    <mergeCell ref="H335:H336"/>
    <mergeCell ref="J335:J336"/>
    <mergeCell ref="L335:L336"/>
    <mergeCell ref="A337:A338"/>
    <mergeCell ref="B337:B338"/>
    <mergeCell ref="D337:D338"/>
    <mergeCell ref="H337:H338"/>
    <mergeCell ref="J337:J338"/>
    <mergeCell ref="L337:L338"/>
    <mergeCell ref="I297:J308"/>
    <mergeCell ref="G315:H326"/>
    <mergeCell ref="B327:F327"/>
    <mergeCell ref="G327:K327"/>
    <mergeCell ref="L321:L322"/>
    <mergeCell ref="A323:A324"/>
    <mergeCell ref="B323:B324"/>
    <mergeCell ref="D323:D324"/>
    <mergeCell ref="J323:J324"/>
    <mergeCell ref="L323:L324"/>
    <mergeCell ref="A325:A326"/>
    <mergeCell ref="B325:B326"/>
    <mergeCell ref="D325:D326"/>
    <mergeCell ref="A321:A322"/>
    <mergeCell ref="B321:B322"/>
    <mergeCell ref="D321:D322"/>
    <mergeCell ref="J321:J322"/>
    <mergeCell ref="A303:A304"/>
    <mergeCell ref="B303:B304"/>
    <mergeCell ref="D303:D304"/>
    <mergeCell ref="H303:H304"/>
    <mergeCell ref="B319:B320"/>
    <mergeCell ref="D319:D320"/>
    <mergeCell ref="J319:J320"/>
    <mergeCell ref="L319:L320"/>
    <mergeCell ref="A329:B329"/>
    <mergeCell ref="A331:A332"/>
    <mergeCell ref="B331:B332"/>
    <mergeCell ref="C331:D331"/>
    <mergeCell ref="E331:F331"/>
    <mergeCell ref="G331:H331"/>
    <mergeCell ref="I331:J331"/>
    <mergeCell ref="K331:L331"/>
    <mergeCell ref="C332:D332"/>
    <mergeCell ref="E332:F332"/>
    <mergeCell ref="G332:H332"/>
    <mergeCell ref="I332:J332"/>
    <mergeCell ref="K332:L332"/>
    <mergeCell ref="L305:L306"/>
    <mergeCell ref="A307:A308"/>
    <mergeCell ref="B307:B308"/>
    <mergeCell ref="D307:D308"/>
    <mergeCell ref="H307:H308"/>
    <mergeCell ref="L307:L308"/>
    <mergeCell ref="J325:J326"/>
    <mergeCell ref="L325:L326"/>
    <mergeCell ref="A315:A316"/>
    <mergeCell ref="B315:B316"/>
    <mergeCell ref="D315:D316"/>
    <mergeCell ref="J315:J316"/>
    <mergeCell ref="L315:L316"/>
    <mergeCell ref="A317:A318"/>
    <mergeCell ref="B317:B318"/>
    <mergeCell ref="D317:D318"/>
    <mergeCell ref="J317:J318"/>
    <mergeCell ref="L317:L318"/>
    <mergeCell ref="A319:A320"/>
    <mergeCell ref="L299:L300"/>
    <mergeCell ref="A301:A302"/>
    <mergeCell ref="B301:B302"/>
    <mergeCell ref="D301:D302"/>
    <mergeCell ref="H301:H302"/>
    <mergeCell ref="L301:L302"/>
    <mergeCell ref="B309:F309"/>
    <mergeCell ref="G309:K309"/>
    <mergeCell ref="A311:B311"/>
    <mergeCell ref="A313:A314"/>
    <mergeCell ref="B313:B314"/>
    <mergeCell ref="C313:D313"/>
    <mergeCell ref="E313:F313"/>
    <mergeCell ref="G313:H313"/>
    <mergeCell ref="I313:J313"/>
    <mergeCell ref="K313:L313"/>
    <mergeCell ref="C314:D314"/>
    <mergeCell ref="E314:F314"/>
    <mergeCell ref="G314:H314"/>
    <mergeCell ref="I314:J314"/>
    <mergeCell ref="K314:L314"/>
    <mergeCell ref="L303:L304"/>
    <mergeCell ref="A305:A306"/>
    <mergeCell ref="B305:B306"/>
    <mergeCell ref="D305:D306"/>
    <mergeCell ref="H305:H306"/>
    <mergeCell ref="F299:F300"/>
    <mergeCell ref="F301:F302"/>
    <mergeCell ref="F303:F304"/>
    <mergeCell ref="F305:F306"/>
    <mergeCell ref="F307:F308"/>
    <mergeCell ref="A299:A300"/>
    <mergeCell ref="A113:B113"/>
    <mergeCell ref="A297:A298"/>
    <mergeCell ref="B297:B298"/>
    <mergeCell ref="D297:D298"/>
    <mergeCell ref="H297:H298"/>
    <mergeCell ref="L297:L298"/>
    <mergeCell ref="F297:F298"/>
    <mergeCell ref="A295:A296"/>
    <mergeCell ref="B295:B296"/>
    <mergeCell ref="C295:D295"/>
    <mergeCell ref="E295:F295"/>
    <mergeCell ref="G295:H295"/>
    <mergeCell ref="I295:J295"/>
    <mergeCell ref="K295:L295"/>
    <mergeCell ref="C296:D296"/>
    <mergeCell ref="E296:F296"/>
    <mergeCell ref="G296:H296"/>
    <mergeCell ref="I296:J296"/>
    <mergeCell ref="K296:L296"/>
    <mergeCell ref="A115:A116"/>
    <mergeCell ref="B115:B116"/>
    <mergeCell ref="F279:F280"/>
    <mergeCell ref="F281:F282"/>
    <mergeCell ref="F283:F284"/>
    <mergeCell ref="F285:F286"/>
    <mergeCell ref="F287:F288"/>
    <mergeCell ref="F289:F290"/>
    <mergeCell ref="B75:F75"/>
    <mergeCell ref="G75:K75"/>
    <mergeCell ref="A77:B77"/>
    <mergeCell ref="A79:A80"/>
    <mergeCell ref="B79:B80"/>
    <mergeCell ref="C79:D79"/>
    <mergeCell ref="E79:F79"/>
    <mergeCell ref="G79:H79"/>
    <mergeCell ref="I79:J79"/>
    <mergeCell ref="K79:L79"/>
    <mergeCell ref="J81:J82"/>
    <mergeCell ref="A293:B293"/>
    <mergeCell ref="F109:F110"/>
    <mergeCell ref="E117:F128"/>
    <mergeCell ref="L71:L72"/>
    <mergeCell ref="A73:A74"/>
    <mergeCell ref="B73:B74"/>
    <mergeCell ref="J73:J74"/>
    <mergeCell ref="L73:L74"/>
    <mergeCell ref="A71:A72"/>
    <mergeCell ref="B71:B72"/>
    <mergeCell ref="J71:J72"/>
    <mergeCell ref="I243:J254"/>
    <mergeCell ref="K243:L254"/>
    <mergeCell ref="B291:F291"/>
    <mergeCell ref="G291:K291"/>
    <mergeCell ref="A109:A110"/>
    <mergeCell ref="B109:B110"/>
    <mergeCell ref="D109:D110"/>
    <mergeCell ref="J109:J110"/>
    <mergeCell ref="L109:L110"/>
    <mergeCell ref="H109:H110"/>
    <mergeCell ref="K7:L7"/>
    <mergeCell ref="C8:D8"/>
    <mergeCell ref="E8:F8"/>
    <mergeCell ref="G8:H8"/>
    <mergeCell ref="I8:J8"/>
    <mergeCell ref="K8:L8"/>
    <mergeCell ref="A1:L1"/>
    <mergeCell ref="B3:F3"/>
    <mergeCell ref="G3:K3"/>
    <mergeCell ref="A5:B5"/>
    <mergeCell ref="A7:A8"/>
    <mergeCell ref="B7:B8"/>
    <mergeCell ref="C7:D7"/>
    <mergeCell ref="E7:F7"/>
    <mergeCell ref="G7:H7"/>
    <mergeCell ref="I7:J7"/>
    <mergeCell ref="L9:L10"/>
    <mergeCell ref="A11:A12"/>
    <mergeCell ref="B11:B12"/>
    <mergeCell ref="D11:D12"/>
    <mergeCell ref="F11:F12"/>
    <mergeCell ref="H11:H12"/>
    <mergeCell ref="J11:J12"/>
    <mergeCell ref="L11:L12"/>
    <mergeCell ref="A9:A10"/>
    <mergeCell ref="B9:B10"/>
    <mergeCell ref="D9:D10"/>
    <mergeCell ref="F9:F10"/>
    <mergeCell ref="H9:H10"/>
    <mergeCell ref="J9:J10"/>
    <mergeCell ref="L13:L14"/>
    <mergeCell ref="A15:A16"/>
    <mergeCell ref="B15:B16"/>
    <mergeCell ref="D15:D16"/>
    <mergeCell ref="F15:F16"/>
    <mergeCell ref="H15:H16"/>
    <mergeCell ref="J15:J16"/>
    <mergeCell ref="L15:L16"/>
    <mergeCell ref="A13:A14"/>
    <mergeCell ref="B13:B14"/>
    <mergeCell ref="D13:D14"/>
    <mergeCell ref="F13:F14"/>
    <mergeCell ref="H13:H14"/>
    <mergeCell ref="J13:J14"/>
    <mergeCell ref="L17:L18"/>
    <mergeCell ref="A19:A20"/>
    <mergeCell ref="B19:B20"/>
    <mergeCell ref="D19:D20"/>
    <mergeCell ref="F19:F20"/>
    <mergeCell ref="H19:H20"/>
    <mergeCell ref="J19:J20"/>
    <mergeCell ref="L19:L20"/>
    <mergeCell ref="A17:A18"/>
    <mergeCell ref="B17:B18"/>
    <mergeCell ref="D17:D18"/>
    <mergeCell ref="F17:F18"/>
    <mergeCell ref="H17:H18"/>
    <mergeCell ref="J17:J18"/>
    <mergeCell ref="B21:F21"/>
    <mergeCell ref="G21:K21"/>
    <mergeCell ref="A23:B23"/>
    <mergeCell ref="A25:A26"/>
    <mergeCell ref="B25:B26"/>
    <mergeCell ref="C25:D25"/>
    <mergeCell ref="E25:F25"/>
    <mergeCell ref="G25:H25"/>
    <mergeCell ref="I25:J25"/>
    <mergeCell ref="K25:L25"/>
    <mergeCell ref="C26:D26"/>
    <mergeCell ref="E26:F26"/>
    <mergeCell ref="G26:H26"/>
    <mergeCell ref="I26:J26"/>
    <mergeCell ref="K26:L26"/>
    <mergeCell ref="A27:A28"/>
    <mergeCell ref="B27:B28"/>
    <mergeCell ref="D27:D28"/>
    <mergeCell ref="F27:F28"/>
    <mergeCell ref="H27:H28"/>
    <mergeCell ref="J27:J28"/>
    <mergeCell ref="L27:L28"/>
    <mergeCell ref="A29:A30"/>
    <mergeCell ref="B29:B30"/>
    <mergeCell ref="D29:D30"/>
    <mergeCell ref="F29:F30"/>
    <mergeCell ref="H29:H30"/>
    <mergeCell ref="J29:J30"/>
    <mergeCell ref="L29:L30"/>
    <mergeCell ref="L31:L32"/>
    <mergeCell ref="A33:A34"/>
    <mergeCell ref="B33:B34"/>
    <mergeCell ref="D33:D34"/>
    <mergeCell ref="F33:F34"/>
    <mergeCell ref="H33:H34"/>
    <mergeCell ref="J33:J34"/>
    <mergeCell ref="L33:L34"/>
    <mergeCell ref="A31:A32"/>
    <mergeCell ref="B31:B32"/>
    <mergeCell ref="D31:D32"/>
    <mergeCell ref="F31:F32"/>
    <mergeCell ref="H31:H32"/>
    <mergeCell ref="J31:J32"/>
    <mergeCell ref="L35:L36"/>
    <mergeCell ref="A37:A38"/>
    <mergeCell ref="B37:B38"/>
    <mergeCell ref="D37:D38"/>
    <mergeCell ref="F37:F38"/>
    <mergeCell ref="H37:H38"/>
    <mergeCell ref="J37:J38"/>
    <mergeCell ref="L37:L38"/>
    <mergeCell ref="A35:A36"/>
    <mergeCell ref="B35:B36"/>
    <mergeCell ref="D35:D36"/>
    <mergeCell ref="F35:F36"/>
    <mergeCell ref="H35:H36"/>
    <mergeCell ref="J35:J36"/>
    <mergeCell ref="B39:F39"/>
    <mergeCell ref="G39:K39"/>
    <mergeCell ref="A41:B41"/>
    <mergeCell ref="A43:A44"/>
    <mergeCell ref="B43:B44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A46"/>
    <mergeCell ref="B45:B46"/>
    <mergeCell ref="D45:D46"/>
    <mergeCell ref="H45:H46"/>
    <mergeCell ref="J45:J46"/>
    <mergeCell ref="L45:L46"/>
    <mergeCell ref="A47:A48"/>
    <mergeCell ref="B47:B48"/>
    <mergeCell ref="D47:D48"/>
    <mergeCell ref="H47:H48"/>
    <mergeCell ref="J47:J48"/>
    <mergeCell ref="L47:L48"/>
    <mergeCell ref="E45:F56"/>
    <mergeCell ref="L49:L50"/>
    <mergeCell ref="A51:A52"/>
    <mergeCell ref="B51:B52"/>
    <mergeCell ref="D51:D52"/>
    <mergeCell ref="H51:H52"/>
    <mergeCell ref="J51:J52"/>
    <mergeCell ref="L51:L52"/>
    <mergeCell ref="A49:A50"/>
    <mergeCell ref="B49:B50"/>
    <mergeCell ref="D49:D50"/>
    <mergeCell ref="H49:H50"/>
    <mergeCell ref="J49:J50"/>
    <mergeCell ref="L53:L54"/>
    <mergeCell ref="A55:A56"/>
    <mergeCell ref="B55:B56"/>
    <mergeCell ref="D55:D56"/>
    <mergeCell ref="H55:H56"/>
    <mergeCell ref="J55:J56"/>
    <mergeCell ref="L55:L56"/>
    <mergeCell ref="A53:A54"/>
    <mergeCell ref="B53:B54"/>
    <mergeCell ref="D53:D54"/>
    <mergeCell ref="H53:H54"/>
    <mergeCell ref="J53:J54"/>
    <mergeCell ref="C62:D62"/>
    <mergeCell ref="E62:F62"/>
    <mergeCell ref="G62:H62"/>
    <mergeCell ref="I62:J62"/>
    <mergeCell ref="K62:L62"/>
    <mergeCell ref="A63:A64"/>
    <mergeCell ref="B63:B64"/>
    <mergeCell ref="B57:F57"/>
    <mergeCell ref="G57:K57"/>
    <mergeCell ref="A59:B59"/>
    <mergeCell ref="A61:A62"/>
    <mergeCell ref="B61:B62"/>
    <mergeCell ref="C61:D61"/>
    <mergeCell ref="E61:F61"/>
    <mergeCell ref="G61:H61"/>
    <mergeCell ref="I61:J61"/>
    <mergeCell ref="K61:L61"/>
    <mergeCell ref="D63:D64"/>
    <mergeCell ref="H63:H64"/>
    <mergeCell ref="F63:F64"/>
    <mergeCell ref="A67:A68"/>
    <mergeCell ref="B67:B68"/>
    <mergeCell ref="J67:J68"/>
    <mergeCell ref="J63:J64"/>
    <mergeCell ref="L63:L64"/>
    <mergeCell ref="A65:A66"/>
    <mergeCell ref="B65:B66"/>
    <mergeCell ref="J65:J66"/>
    <mergeCell ref="L65:L66"/>
    <mergeCell ref="D65:D66"/>
    <mergeCell ref="H65:H66"/>
    <mergeCell ref="H67:H68"/>
    <mergeCell ref="H69:H70"/>
    <mergeCell ref="H71:H72"/>
    <mergeCell ref="H73:H74"/>
    <mergeCell ref="D67:D68"/>
    <mergeCell ref="D69:D70"/>
    <mergeCell ref="D71:D72"/>
    <mergeCell ref="D73:D74"/>
    <mergeCell ref="F65:F66"/>
    <mergeCell ref="F67:F68"/>
    <mergeCell ref="F69:F70"/>
    <mergeCell ref="F71:F72"/>
    <mergeCell ref="F73:F74"/>
    <mergeCell ref="L67:L68"/>
    <mergeCell ref="A69:A70"/>
    <mergeCell ref="B69:B70"/>
    <mergeCell ref="J69:J70"/>
    <mergeCell ref="L69:L70"/>
    <mergeCell ref="L81:L82"/>
    <mergeCell ref="A83:A84"/>
    <mergeCell ref="B83:B84"/>
    <mergeCell ref="J83:J84"/>
    <mergeCell ref="L83:L84"/>
    <mergeCell ref="D83:D84"/>
    <mergeCell ref="C80:D80"/>
    <mergeCell ref="E80:F80"/>
    <mergeCell ref="G80:H80"/>
    <mergeCell ref="I80:J80"/>
    <mergeCell ref="K80:L80"/>
    <mergeCell ref="A81:A82"/>
    <mergeCell ref="B81:B82"/>
    <mergeCell ref="L89:L90"/>
    <mergeCell ref="A91:A92"/>
    <mergeCell ref="B91:B92"/>
    <mergeCell ref="J91:J92"/>
    <mergeCell ref="L91:L92"/>
    <mergeCell ref="D91:D92"/>
    <mergeCell ref="A85:A86"/>
    <mergeCell ref="B85:B86"/>
    <mergeCell ref="J85:J86"/>
    <mergeCell ref="L85:L86"/>
    <mergeCell ref="A87:A88"/>
    <mergeCell ref="B87:B88"/>
    <mergeCell ref="J87:J88"/>
    <mergeCell ref="L87:L88"/>
    <mergeCell ref="D85:D86"/>
    <mergeCell ref="E81:F92"/>
    <mergeCell ref="H81:H82"/>
    <mergeCell ref="H83:H84"/>
    <mergeCell ref="H85:H86"/>
    <mergeCell ref="L107:L108"/>
    <mergeCell ref="A105:A106"/>
    <mergeCell ref="B105:B106"/>
    <mergeCell ref="D105:D106"/>
    <mergeCell ref="J105:J106"/>
    <mergeCell ref="L105:L106"/>
    <mergeCell ref="A103:A104"/>
    <mergeCell ref="B103:B104"/>
    <mergeCell ref="D103:D104"/>
    <mergeCell ref="J103:J104"/>
    <mergeCell ref="L103:L104"/>
    <mergeCell ref="J99:J100"/>
    <mergeCell ref="L99:L100"/>
    <mergeCell ref="L101:L102"/>
    <mergeCell ref="C98:D98"/>
    <mergeCell ref="E98:F98"/>
    <mergeCell ref="G98:H98"/>
    <mergeCell ref="I98:J98"/>
    <mergeCell ref="K98:L98"/>
    <mergeCell ref="A99:A100"/>
    <mergeCell ref="B99:B100"/>
    <mergeCell ref="D99:D100"/>
    <mergeCell ref="A97:A98"/>
    <mergeCell ref="B97:B98"/>
    <mergeCell ref="C97:D97"/>
    <mergeCell ref="E97:F97"/>
    <mergeCell ref="G97:H97"/>
    <mergeCell ref="I97:J97"/>
    <mergeCell ref="K97:L97"/>
    <mergeCell ref="H99:H100"/>
    <mergeCell ref="H101:H102"/>
    <mergeCell ref="F99:F100"/>
    <mergeCell ref="C115:D115"/>
    <mergeCell ref="E115:F115"/>
    <mergeCell ref="G115:H115"/>
    <mergeCell ref="I115:J115"/>
    <mergeCell ref="K115:L115"/>
    <mergeCell ref="C116:D116"/>
    <mergeCell ref="E116:F116"/>
    <mergeCell ref="G116:H116"/>
    <mergeCell ref="I116:J116"/>
    <mergeCell ref="K116:L116"/>
    <mergeCell ref="A117:A118"/>
    <mergeCell ref="B117:B118"/>
    <mergeCell ref="D117:D118"/>
    <mergeCell ref="H117:H118"/>
    <mergeCell ref="J117:J118"/>
    <mergeCell ref="L117:L118"/>
    <mergeCell ref="A119:A120"/>
    <mergeCell ref="B119:B120"/>
    <mergeCell ref="D119:D120"/>
    <mergeCell ref="H119:H120"/>
    <mergeCell ref="J119:J120"/>
    <mergeCell ref="L119:L120"/>
    <mergeCell ref="A123:A124"/>
    <mergeCell ref="B123:B124"/>
    <mergeCell ref="D123:D124"/>
    <mergeCell ref="H123:H124"/>
    <mergeCell ref="J123:J124"/>
    <mergeCell ref="L123:L124"/>
    <mergeCell ref="A121:A122"/>
    <mergeCell ref="B121:B122"/>
    <mergeCell ref="D121:D122"/>
    <mergeCell ref="H121:H122"/>
    <mergeCell ref="J121:J122"/>
    <mergeCell ref="L121:L122"/>
    <mergeCell ref="A127:A128"/>
    <mergeCell ref="B127:B128"/>
    <mergeCell ref="D127:D128"/>
    <mergeCell ref="H127:H128"/>
    <mergeCell ref="J127:J128"/>
    <mergeCell ref="L127:L128"/>
    <mergeCell ref="A125:A126"/>
    <mergeCell ref="B125:B126"/>
    <mergeCell ref="D125:D126"/>
    <mergeCell ref="H125:H126"/>
    <mergeCell ref="J125:J126"/>
    <mergeCell ref="L125:L126"/>
    <mergeCell ref="G129:K129"/>
    <mergeCell ref="A131:B131"/>
    <mergeCell ref="A133:A134"/>
    <mergeCell ref="B133:B134"/>
    <mergeCell ref="C133:D133"/>
    <mergeCell ref="E133:F133"/>
    <mergeCell ref="G133:H133"/>
    <mergeCell ref="I133:J133"/>
    <mergeCell ref="K133:L133"/>
    <mergeCell ref="C134:D134"/>
    <mergeCell ref="E134:F134"/>
    <mergeCell ref="G134:H134"/>
    <mergeCell ref="I134:J134"/>
    <mergeCell ref="K134:L134"/>
    <mergeCell ref="B129:F129"/>
    <mergeCell ref="A135:A136"/>
    <mergeCell ref="B135:B136"/>
    <mergeCell ref="D135:D136"/>
    <mergeCell ref="F135:F136"/>
    <mergeCell ref="H135:H136"/>
    <mergeCell ref="J135:J136"/>
    <mergeCell ref="L135:L136"/>
    <mergeCell ref="A137:A138"/>
    <mergeCell ref="B137:B138"/>
    <mergeCell ref="D137:D138"/>
    <mergeCell ref="F137:F138"/>
    <mergeCell ref="H137:H138"/>
    <mergeCell ref="J137:J138"/>
    <mergeCell ref="L137:L138"/>
    <mergeCell ref="L139:L140"/>
    <mergeCell ref="A141:A142"/>
    <mergeCell ref="B141:B142"/>
    <mergeCell ref="D141:D142"/>
    <mergeCell ref="F141:F142"/>
    <mergeCell ref="H141:H142"/>
    <mergeCell ref="J141:J142"/>
    <mergeCell ref="L141:L142"/>
    <mergeCell ref="A139:A140"/>
    <mergeCell ref="B139:B140"/>
    <mergeCell ref="D139:D140"/>
    <mergeCell ref="F139:F140"/>
    <mergeCell ref="H139:H140"/>
    <mergeCell ref="J139:J140"/>
    <mergeCell ref="L143:L144"/>
    <mergeCell ref="A145:A146"/>
    <mergeCell ref="B145:B146"/>
    <mergeCell ref="D145:D146"/>
    <mergeCell ref="F145:F146"/>
    <mergeCell ref="H145:H146"/>
    <mergeCell ref="J145:J146"/>
    <mergeCell ref="L145:L146"/>
    <mergeCell ref="A143:A144"/>
    <mergeCell ref="B143:B144"/>
    <mergeCell ref="D143:D144"/>
    <mergeCell ref="F143:F144"/>
    <mergeCell ref="H143:H144"/>
    <mergeCell ref="J143:J144"/>
    <mergeCell ref="G147:K147"/>
    <mergeCell ref="A149:B149"/>
    <mergeCell ref="A151:A152"/>
    <mergeCell ref="B151:B152"/>
    <mergeCell ref="C151:D151"/>
    <mergeCell ref="E151:F151"/>
    <mergeCell ref="G151:H151"/>
    <mergeCell ref="I151:J151"/>
    <mergeCell ref="K151:L151"/>
    <mergeCell ref="C152:D152"/>
    <mergeCell ref="E152:F152"/>
    <mergeCell ref="G152:H152"/>
    <mergeCell ref="I152:J152"/>
    <mergeCell ref="K152:L152"/>
    <mergeCell ref="A153:A154"/>
    <mergeCell ref="B153:B154"/>
    <mergeCell ref="D153:D154"/>
    <mergeCell ref="F153:F154"/>
    <mergeCell ref="H153:H154"/>
    <mergeCell ref="J153:J154"/>
    <mergeCell ref="L153:L154"/>
    <mergeCell ref="A155:A156"/>
    <mergeCell ref="B155:B156"/>
    <mergeCell ref="D155:D156"/>
    <mergeCell ref="F155:F156"/>
    <mergeCell ref="H155:H156"/>
    <mergeCell ref="J155:J156"/>
    <mergeCell ref="L155:L156"/>
    <mergeCell ref="L157:L158"/>
    <mergeCell ref="A159:A160"/>
    <mergeCell ref="B159:B160"/>
    <mergeCell ref="D159:D160"/>
    <mergeCell ref="F159:F160"/>
    <mergeCell ref="H159:H160"/>
    <mergeCell ref="J159:J160"/>
    <mergeCell ref="L159:L160"/>
    <mergeCell ref="A157:A158"/>
    <mergeCell ref="B157:B158"/>
    <mergeCell ref="D157:D158"/>
    <mergeCell ref="F157:F158"/>
    <mergeCell ref="H157:H158"/>
    <mergeCell ref="J157:J158"/>
    <mergeCell ref="L161:L162"/>
    <mergeCell ref="A163:A164"/>
    <mergeCell ref="B163:B164"/>
    <mergeCell ref="D163:D164"/>
    <mergeCell ref="F163:F164"/>
    <mergeCell ref="H163:H164"/>
    <mergeCell ref="J163:J164"/>
    <mergeCell ref="L163:L164"/>
    <mergeCell ref="A161:A162"/>
    <mergeCell ref="B161:B162"/>
    <mergeCell ref="D161:D162"/>
    <mergeCell ref="F161:F162"/>
    <mergeCell ref="H161:H162"/>
    <mergeCell ref="J161:J162"/>
    <mergeCell ref="G165:K165"/>
    <mergeCell ref="A167:B167"/>
    <mergeCell ref="A169:A170"/>
    <mergeCell ref="B169:B170"/>
    <mergeCell ref="C169:D169"/>
    <mergeCell ref="E169:F169"/>
    <mergeCell ref="G169:H169"/>
    <mergeCell ref="I169:J169"/>
    <mergeCell ref="K169:L169"/>
    <mergeCell ref="C170:D170"/>
    <mergeCell ref="E170:F170"/>
    <mergeCell ref="G170:H170"/>
    <mergeCell ref="I170:J170"/>
    <mergeCell ref="K170:L170"/>
    <mergeCell ref="A171:A172"/>
    <mergeCell ref="B171:B172"/>
    <mergeCell ref="D171:D172"/>
    <mergeCell ref="H171:H172"/>
    <mergeCell ref="L171:L172"/>
    <mergeCell ref="A173:A174"/>
    <mergeCell ref="B173:B174"/>
    <mergeCell ref="D173:D174"/>
    <mergeCell ref="H173:H174"/>
    <mergeCell ref="L173:L174"/>
    <mergeCell ref="L175:L176"/>
    <mergeCell ref="A177:A178"/>
    <mergeCell ref="B177:B178"/>
    <mergeCell ref="D177:D178"/>
    <mergeCell ref="H177:H178"/>
    <mergeCell ref="L177:L178"/>
    <mergeCell ref="A175:A176"/>
    <mergeCell ref="B175:B176"/>
    <mergeCell ref="D175:D176"/>
    <mergeCell ref="H175:H176"/>
    <mergeCell ref="E171:F182"/>
    <mergeCell ref="I171:J182"/>
    <mergeCell ref="L179:L180"/>
    <mergeCell ref="A181:A182"/>
    <mergeCell ref="B181:B182"/>
    <mergeCell ref="D181:D182"/>
    <mergeCell ref="H181:H182"/>
    <mergeCell ref="L181:L182"/>
    <mergeCell ref="A179:A180"/>
    <mergeCell ref="B179:B180"/>
    <mergeCell ref="D179:D180"/>
    <mergeCell ref="H179:H180"/>
    <mergeCell ref="G183:K183"/>
    <mergeCell ref="A185:B185"/>
    <mergeCell ref="A187:A188"/>
    <mergeCell ref="B187:B188"/>
    <mergeCell ref="C187:D187"/>
    <mergeCell ref="E187:F187"/>
    <mergeCell ref="G187:H187"/>
    <mergeCell ref="I187:J187"/>
    <mergeCell ref="K187:L187"/>
    <mergeCell ref="C188:D188"/>
    <mergeCell ref="E188:F188"/>
    <mergeCell ref="G188:H188"/>
    <mergeCell ref="I188:J188"/>
    <mergeCell ref="K188:L188"/>
    <mergeCell ref="A189:A190"/>
    <mergeCell ref="B189:B190"/>
    <mergeCell ref="D189:D190"/>
    <mergeCell ref="F189:F190"/>
    <mergeCell ref="H189:H190"/>
    <mergeCell ref="J189:J190"/>
    <mergeCell ref="L189:L190"/>
    <mergeCell ref="A191:A192"/>
    <mergeCell ref="B191:B192"/>
    <mergeCell ref="D191:D192"/>
    <mergeCell ref="F191:F192"/>
    <mergeCell ref="H191:H192"/>
    <mergeCell ref="J191:J192"/>
    <mergeCell ref="L191:L192"/>
    <mergeCell ref="L193:L194"/>
    <mergeCell ref="A195:A196"/>
    <mergeCell ref="B195:B196"/>
    <mergeCell ref="D195:D196"/>
    <mergeCell ref="F195:F196"/>
    <mergeCell ref="H195:H196"/>
    <mergeCell ref="J195:J196"/>
    <mergeCell ref="L195:L196"/>
    <mergeCell ref="A193:A194"/>
    <mergeCell ref="B193:B194"/>
    <mergeCell ref="D193:D194"/>
    <mergeCell ref="F193:F194"/>
    <mergeCell ref="H193:H194"/>
    <mergeCell ref="J193:J194"/>
    <mergeCell ref="L197:L198"/>
    <mergeCell ref="A199:A200"/>
    <mergeCell ref="B199:B200"/>
    <mergeCell ref="D199:D200"/>
    <mergeCell ref="F199:F200"/>
    <mergeCell ref="H199:H200"/>
    <mergeCell ref="J199:J200"/>
    <mergeCell ref="L199:L200"/>
    <mergeCell ref="A197:A198"/>
    <mergeCell ref="B197:B198"/>
    <mergeCell ref="D197:D198"/>
    <mergeCell ref="F197:F198"/>
    <mergeCell ref="H197:H198"/>
    <mergeCell ref="J197:J198"/>
    <mergeCell ref="G201:K201"/>
    <mergeCell ref="A203:B203"/>
    <mergeCell ref="A205:A206"/>
    <mergeCell ref="B205:B206"/>
    <mergeCell ref="C205:D205"/>
    <mergeCell ref="E205:F205"/>
    <mergeCell ref="G205:H205"/>
    <mergeCell ref="I205:J205"/>
    <mergeCell ref="K205:L205"/>
    <mergeCell ref="C206:D206"/>
    <mergeCell ref="E206:F206"/>
    <mergeCell ref="G206:H206"/>
    <mergeCell ref="I206:J206"/>
    <mergeCell ref="K206:L206"/>
    <mergeCell ref="A207:A208"/>
    <mergeCell ref="B207:B208"/>
    <mergeCell ref="D207:D208"/>
    <mergeCell ref="H207:H208"/>
    <mergeCell ref="J207:J208"/>
    <mergeCell ref="L207:L208"/>
    <mergeCell ref="A209:A210"/>
    <mergeCell ref="B209:B210"/>
    <mergeCell ref="D209:D210"/>
    <mergeCell ref="H209:H210"/>
    <mergeCell ref="J209:J210"/>
    <mergeCell ref="L209:L210"/>
    <mergeCell ref="L211:L212"/>
    <mergeCell ref="A213:A214"/>
    <mergeCell ref="B213:B214"/>
    <mergeCell ref="D213:D214"/>
    <mergeCell ref="H213:H214"/>
    <mergeCell ref="J213:J214"/>
    <mergeCell ref="L213:L214"/>
    <mergeCell ref="A211:A212"/>
    <mergeCell ref="B211:B212"/>
    <mergeCell ref="D211:D212"/>
    <mergeCell ref="H211:H212"/>
    <mergeCell ref="J211:J212"/>
    <mergeCell ref="E207:F218"/>
    <mergeCell ref="L215:L216"/>
    <mergeCell ref="A217:A218"/>
    <mergeCell ref="B217:B218"/>
    <mergeCell ref="D217:D218"/>
    <mergeCell ref="H217:H218"/>
    <mergeCell ref="J217:J218"/>
    <mergeCell ref="L217:L218"/>
    <mergeCell ref="A215:A216"/>
    <mergeCell ref="B215:B216"/>
    <mergeCell ref="D215:D216"/>
    <mergeCell ref="H215:H216"/>
    <mergeCell ref="J215:J216"/>
    <mergeCell ref="I224:J224"/>
    <mergeCell ref="K224:L224"/>
    <mergeCell ref="A225:A226"/>
    <mergeCell ref="B225:B226"/>
    <mergeCell ref="D225:D226"/>
    <mergeCell ref="F225:F226"/>
    <mergeCell ref="H225:H226"/>
    <mergeCell ref="B219:F219"/>
    <mergeCell ref="G219:K219"/>
    <mergeCell ref="A221:B221"/>
    <mergeCell ref="A223:A224"/>
    <mergeCell ref="B223:B224"/>
    <mergeCell ref="C223:D223"/>
    <mergeCell ref="E223:F223"/>
    <mergeCell ref="G223:H223"/>
    <mergeCell ref="I223:J223"/>
    <mergeCell ref="K223:L223"/>
    <mergeCell ref="J225:J226"/>
    <mergeCell ref="L225:L226"/>
    <mergeCell ref="G224:H224"/>
    <mergeCell ref="A227:A228"/>
    <mergeCell ref="B227:B228"/>
    <mergeCell ref="D227:D228"/>
    <mergeCell ref="F227:F228"/>
    <mergeCell ref="H227:H228"/>
    <mergeCell ref="J227:J228"/>
    <mergeCell ref="L227:L228"/>
    <mergeCell ref="L229:L230"/>
    <mergeCell ref="A231:A232"/>
    <mergeCell ref="B231:B232"/>
    <mergeCell ref="D231:D232"/>
    <mergeCell ref="F231:F232"/>
    <mergeCell ref="H231:H232"/>
    <mergeCell ref="J231:J232"/>
    <mergeCell ref="L231:L232"/>
    <mergeCell ref="A229:A230"/>
    <mergeCell ref="B229:B230"/>
    <mergeCell ref="D229:D230"/>
    <mergeCell ref="F229:F230"/>
    <mergeCell ref="H229:H230"/>
    <mergeCell ref="J229:J230"/>
    <mergeCell ref="L233:L234"/>
    <mergeCell ref="A235:A236"/>
    <mergeCell ref="B235:B236"/>
    <mergeCell ref="D235:D236"/>
    <mergeCell ref="F235:F236"/>
    <mergeCell ref="H235:H236"/>
    <mergeCell ref="J235:J236"/>
    <mergeCell ref="L235:L236"/>
    <mergeCell ref="A233:A234"/>
    <mergeCell ref="B233:B234"/>
    <mergeCell ref="D233:D234"/>
    <mergeCell ref="F233:F234"/>
    <mergeCell ref="H233:H234"/>
    <mergeCell ref="J233:J234"/>
    <mergeCell ref="I242:J242"/>
    <mergeCell ref="K242:L242"/>
    <mergeCell ref="A243:A244"/>
    <mergeCell ref="B243:B244"/>
    <mergeCell ref="D243:D244"/>
    <mergeCell ref="F243:F244"/>
    <mergeCell ref="H243:H244"/>
    <mergeCell ref="B237:F237"/>
    <mergeCell ref="G237:K237"/>
    <mergeCell ref="A239:B239"/>
    <mergeCell ref="A241:A242"/>
    <mergeCell ref="B241:B242"/>
    <mergeCell ref="C241:D241"/>
    <mergeCell ref="E241:F241"/>
    <mergeCell ref="G241:H241"/>
    <mergeCell ref="I241:J241"/>
    <mergeCell ref="K241:L241"/>
    <mergeCell ref="G242:H242"/>
    <mergeCell ref="A245:A246"/>
    <mergeCell ref="B245:B246"/>
    <mergeCell ref="D245:D246"/>
    <mergeCell ref="F245:F246"/>
    <mergeCell ref="H245:H246"/>
    <mergeCell ref="A249:A250"/>
    <mergeCell ref="B249:B250"/>
    <mergeCell ref="D249:D250"/>
    <mergeCell ref="F249:F250"/>
    <mergeCell ref="H249:H250"/>
    <mergeCell ref="A247:A248"/>
    <mergeCell ref="B247:B248"/>
    <mergeCell ref="D247:D248"/>
    <mergeCell ref="F247:F248"/>
    <mergeCell ref="H247:H248"/>
    <mergeCell ref="A253:A254"/>
    <mergeCell ref="B253:B254"/>
    <mergeCell ref="D253:D254"/>
    <mergeCell ref="F253:F254"/>
    <mergeCell ref="H253:H254"/>
    <mergeCell ref="A251:A252"/>
    <mergeCell ref="B251:B252"/>
    <mergeCell ref="D251:D252"/>
    <mergeCell ref="F251:F252"/>
    <mergeCell ref="H251:H252"/>
    <mergeCell ref="I260:J260"/>
    <mergeCell ref="K260:L260"/>
    <mergeCell ref="A261:A262"/>
    <mergeCell ref="B261:B262"/>
    <mergeCell ref="D261:D262"/>
    <mergeCell ref="F261:F262"/>
    <mergeCell ref="H261:H262"/>
    <mergeCell ref="B255:F255"/>
    <mergeCell ref="G255:K255"/>
    <mergeCell ref="A257:B257"/>
    <mergeCell ref="A259:A260"/>
    <mergeCell ref="B259:B260"/>
    <mergeCell ref="C259:D259"/>
    <mergeCell ref="E259:F259"/>
    <mergeCell ref="G259:H259"/>
    <mergeCell ref="I259:J259"/>
    <mergeCell ref="K259:L259"/>
    <mergeCell ref="J261:J262"/>
    <mergeCell ref="L261:L262"/>
    <mergeCell ref="G260:H260"/>
    <mergeCell ref="A263:A264"/>
    <mergeCell ref="B263:B264"/>
    <mergeCell ref="D263:D264"/>
    <mergeCell ref="F263:F264"/>
    <mergeCell ref="H263:H264"/>
    <mergeCell ref="J263:J264"/>
    <mergeCell ref="L263:L264"/>
    <mergeCell ref="L265:L266"/>
    <mergeCell ref="A267:A268"/>
    <mergeCell ref="B267:B268"/>
    <mergeCell ref="D267:D268"/>
    <mergeCell ref="F267:F268"/>
    <mergeCell ref="H267:H268"/>
    <mergeCell ref="J267:J268"/>
    <mergeCell ref="L267:L268"/>
    <mergeCell ref="A265:A266"/>
    <mergeCell ref="B265:B266"/>
    <mergeCell ref="D265:D266"/>
    <mergeCell ref="F265:F266"/>
    <mergeCell ref="H265:H266"/>
    <mergeCell ref="J265:J266"/>
    <mergeCell ref="L269:L270"/>
    <mergeCell ref="A271:A272"/>
    <mergeCell ref="B271:B272"/>
    <mergeCell ref="D271:D272"/>
    <mergeCell ref="F271:F272"/>
    <mergeCell ref="H271:H272"/>
    <mergeCell ref="J271:J272"/>
    <mergeCell ref="L271:L272"/>
    <mergeCell ref="A269:A270"/>
    <mergeCell ref="B269:B270"/>
    <mergeCell ref="D269:D270"/>
    <mergeCell ref="F269:F270"/>
    <mergeCell ref="H269:H270"/>
    <mergeCell ref="J269:J270"/>
    <mergeCell ref="I278:J278"/>
    <mergeCell ref="K278:L278"/>
    <mergeCell ref="A279:A280"/>
    <mergeCell ref="B279:B280"/>
    <mergeCell ref="D279:D280"/>
    <mergeCell ref="H279:H280"/>
    <mergeCell ref="B273:F273"/>
    <mergeCell ref="G273:K273"/>
    <mergeCell ref="A275:B275"/>
    <mergeCell ref="A277:A278"/>
    <mergeCell ref="B277:B278"/>
    <mergeCell ref="C277:D277"/>
    <mergeCell ref="E277:F277"/>
    <mergeCell ref="G277:H277"/>
    <mergeCell ref="I277:J277"/>
    <mergeCell ref="K277:L277"/>
    <mergeCell ref="J279:J280"/>
    <mergeCell ref="L279:L280"/>
    <mergeCell ref="G278:H278"/>
    <mergeCell ref="A281:A282"/>
    <mergeCell ref="B281:B282"/>
    <mergeCell ref="D281:D282"/>
    <mergeCell ref="H281:H282"/>
    <mergeCell ref="J281:J282"/>
    <mergeCell ref="L281:L282"/>
    <mergeCell ref="L283:L284"/>
    <mergeCell ref="A285:A286"/>
    <mergeCell ref="B285:B286"/>
    <mergeCell ref="D285:D286"/>
    <mergeCell ref="H285:H286"/>
    <mergeCell ref="J285:J286"/>
    <mergeCell ref="L285:L286"/>
    <mergeCell ref="A283:A284"/>
    <mergeCell ref="B283:B284"/>
    <mergeCell ref="D283:D284"/>
    <mergeCell ref="H283:H284"/>
    <mergeCell ref="J283:J284"/>
    <mergeCell ref="L287:L288"/>
    <mergeCell ref="A289:A290"/>
    <mergeCell ref="B289:B290"/>
    <mergeCell ref="D289:D290"/>
    <mergeCell ref="H289:H290"/>
    <mergeCell ref="J289:J290"/>
    <mergeCell ref="L289:L290"/>
    <mergeCell ref="A287:A288"/>
    <mergeCell ref="B287:B288"/>
    <mergeCell ref="D287:D288"/>
    <mergeCell ref="H287:H288"/>
    <mergeCell ref="J287:J288"/>
    <mergeCell ref="D81:D82"/>
    <mergeCell ref="C371:D371"/>
    <mergeCell ref="C365:D365"/>
    <mergeCell ref="C366:D366"/>
    <mergeCell ref="C367:D367"/>
    <mergeCell ref="C368:D368"/>
    <mergeCell ref="C369:D369"/>
    <mergeCell ref="C370:D370"/>
    <mergeCell ref="C278:D278"/>
    <mergeCell ref="E278:F278"/>
    <mergeCell ref="C260:D260"/>
    <mergeCell ref="E260:F260"/>
    <mergeCell ref="C242:D242"/>
    <mergeCell ref="E242:F242"/>
    <mergeCell ref="C224:D224"/>
    <mergeCell ref="E224:F224"/>
    <mergeCell ref="B201:F201"/>
    <mergeCell ref="B183:F183"/>
    <mergeCell ref="B165:F165"/>
    <mergeCell ref="B147:F147"/>
    <mergeCell ref="B111:F111"/>
    <mergeCell ref="B101:B102"/>
    <mergeCell ref="H103:H104"/>
    <mergeCell ref="H105:H106"/>
    <mergeCell ref="H107:H108"/>
    <mergeCell ref="D87:D88"/>
    <mergeCell ref="D89:D90"/>
    <mergeCell ref="B93:F93"/>
    <mergeCell ref="G93:K93"/>
    <mergeCell ref="A95:B95"/>
    <mergeCell ref="A89:A90"/>
    <mergeCell ref="B89:B90"/>
    <mergeCell ref="J89:J90"/>
    <mergeCell ref="A101:A102"/>
    <mergeCell ref="D101:D102"/>
    <mergeCell ref="J101:J102"/>
    <mergeCell ref="F103:F104"/>
    <mergeCell ref="F105:F106"/>
    <mergeCell ref="F107:F108"/>
    <mergeCell ref="A107:A108"/>
    <mergeCell ref="B107:B108"/>
    <mergeCell ref="D107:D108"/>
    <mergeCell ref="J107:J108"/>
    <mergeCell ref="F101:F102"/>
    <mergeCell ref="H87:H88"/>
    <mergeCell ref="H89:H90"/>
    <mergeCell ref="H91:H92"/>
    <mergeCell ref="G111:K111"/>
  </mergeCells>
  <phoneticPr fontId="9" type="noConversion"/>
  <printOptions horizontalCentered="1"/>
  <pageMargins left="0.7" right="0.7" top="0.75" bottom="0.75" header="0.3" footer="0.3"/>
  <pageSetup paperSize="9" scale="97" fitToHeight="0" orientation="portrait" r:id="rId1"/>
  <rowBreaks count="20" manualBreakCount="20">
    <brk id="20" max="11" man="1"/>
    <brk id="38" max="11" man="1"/>
    <brk id="56" max="11" man="1"/>
    <brk id="74" max="11" man="1"/>
    <brk id="92" max="11" man="1"/>
    <brk id="110" max="11" man="1"/>
    <brk id="128" max="11" man="1"/>
    <brk id="146" max="11" man="1"/>
    <brk id="164" max="11" man="1"/>
    <brk id="182" max="11" man="1"/>
    <brk id="200" max="11" man="1"/>
    <brk id="218" max="11" man="1"/>
    <brk id="236" max="11" man="1"/>
    <brk id="254" max="11" man="1"/>
    <brk id="272" max="11" man="1"/>
    <brk id="290" max="11" man="1"/>
    <brk id="308" max="11" man="1"/>
    <brk id="326" max="11" man="1"/>
    <brk id="344" max="11" man="1"/>
    <brk id="362" max="11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언리얼게임프로그래밍(국기)</vt:lpstr>
      <vt:lpstr>'언리얼게임프로그래밍(국기)'!Print_Area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</dc:creator>
  <cp:keywords>시간표</cp:keywords>
  <cp:lastModifiedBy>이은선</cp:lastModifiedBy>
  <cp:lastPrinted>2019-04-02T05:38:58Z</cp:lastPrinted>
  <dcterms:created xsi:type="dcterms:W3CDTF">2013-01-31T13:59:30Z</dcterms:created>
  <dcterms:modified xsi:type="dcterms:W3CDTF">2019-04-02T06:22:37Z</dcterms:modified>
</cp:coreProperties>
</file>