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\laragon\www\YII\public\gsnc\storage\samples\"/>
    </mc:Choice>
  </mc:AlternateContent>
  <xr:revisionPtr revIDLastSave="0" documentId="13_ncr:1_{9BF33D4D-B4A8-4391-99B6-DCDC58A54D94}" xr6:coauthVersionLast="41" xr6:coauthVersionMax="41" xr10:uidLastSave="{00000000-0000-0000-0000-000000000000}"/>
  <bookViews>
    <workbookView xWindow="-28920" yWindow="-310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6" i="1" l="1"/>
  <c r="X6" i="1"/>
  <c r="W6" i="1"/>
  <c r="Y5" i="1"/>
  <c r="X5" i="1"/>
  <c r="W5" i="1"/>
  <c r="Z5" i="1" l="1"/>
  <c r="Z6" i="1"/>
</calcChain>
</file>

<file path=xl/sharedStrings.xml><?xml version="1.0" encoding="utf-8"?>
<sst xmlns="http://schemas.openxmlformats.org/spreadsheetml/2006/main" count="84" uniqueCount="77">
  <si>
    <t>STT</t>
  </si>
  <si>
    <t>QUẬN/ HUYỆN</t>
  </si>
  <si>
    <t>PHƯỜNG/ XÃ</t>
  </si>
  <si>
    <t>ĐỊA CHỈ LẤY MẪU</t>
  </si>
  <si>
    <t>TÊN MẪU</t>
  </si>
  <si>
    <t>NGÀY LẤY MẪU</t>
  </si>
  <si>
    <t>MÃ MẪU</t>
  </si>
  <si>
    <t>CHỈ TIÊU XÉT NGHIỆM CHỈ TIÊU KIỂM NGHIỆM QCVN 02:2009/BYT</t>
  </si>
  <si>
    <t>ĐÁNH GIÁ</t>
  </si>
  <si>
    <t>Lat</t>
  </si>
  <si>
    <t>Lng</t>
  </si>
  <si>
    <t xml:space="preserve">pH
</t>
  </si>
  <si>
    <r>
      <t xml:space="preserve">Độ đục (NTU)
</t>
    </r>
    <r>
      <rPr>
        <b/>
        <sz val="10"/>
        <color indexed="8"/>
        <rFont val="Symbol"/>
        <family val="1"/>
        <charset val="2"/>
      </rPr>
      <t/>
    </r>
  </si>
  <si>
    <t xml:space="preserve">Clo dư (mg/l)
</t>
  </si>
  <si>
    <r>
      <t xml:space="preserve">Clorua (mg/l)
</t>
    </r>
    <r>
      <rPr>
        <b/>
        <sz val="10"/>
        <color indexed="8"/>
        <rFont val="Symbol"/>
        <family val="1"/>
        <charset val="2"/>
      </rPr>
      <t/>
    </r>
  </si>
  <si>
    <r>
      <t>Độ cứng, tính theo CaCO</t>
    </r>
    <r>
      <rPr>
        <b/>
        <vertAlign val="subscript"/>
        <sz val="11"/>
        <color indexed="8"/>
        <rFont val="Times New Roman"/>
        <family val="1"/>
      </rPr>
      <t xml:space="preserve">3 </t>
    </r>
    <r>
      <rPr>
        <b/>
        <sz val="11"/>
        <color indexed="8"/>
        <rFont val="Times New Roman"/>
        <family val="1"/>
      </rPr>
      <t xml:space="preserve">(mg/l)
</t>
    </r>
    <r>
      <rPr>
        <b/>
        <sz val="10"/>
        <color indexed="8"/>
        <rFont val="Symbol"/>
        <family val="1"/>
        <charset val="2"/>
      </rPr>
      <t/>
    </r>
  </si>
  <si>
    <t>Florua
(mg/l)</t>
  </si>
  <si>
    <r>
      <t xml:space="preserve">Fe tổng (mg/l)
</t>
    </r>
    <r>
      <rPr>
        <b/>
        <sz val="10"/>
        <color indexed="8"/>
        <rFont val="Symbol"/>
        <family val="1"/>
        <charset val="2"/>
      </rPr>
      <t/>
    </r>
  </si>
  <si>
    <r>
      <t xml:space="preserve">Pec (mg/l)
</t>
    </r>
    <r>
      <rPr>
        <b/>
        <sz val="10"/>
        <color indexed="8"/>
        <rFont val="Symbol"/>
        <family val="1"/>
        <charset val="2"/>
      </rPr>
      <t/>
    </r>
  </si>
  <si>
    <t>Amoni
(mg/l)</t>
  </si>
  <si>
    <t>Asen</t>
  </si>
  <si>
    <r>
      <t xml:space="preserve">Màu 
(TCU)
</t>
    </r>
    <r>
      <rPr>
        <b/>
        <sz val="10"/>
        <color indexed="8"/>
        <rFont val="Symbol"/>
        <family val="1"/>
        <charset val="2"/>
      </rPr>
      <t/>
    </r>
  </si>
  <si>
    <t>Mùi, vị
Không có mùi, vị lạ</t>
  </si>
  <si>
    <t xml:space="preserve">Coli tổng
vk/100ml
</t>
  </si>
  <si>
    <t xml:space="preserve">Ecoli
vk/100ml
 </t>
  </si>
  <si>
    <t>VS</t>
  </si>
  <si>
    <t>HL
(XN)</t>
  </si>
  <si>
    <t>HL
(MT)</t>
  </si>
  <si>
    <t>VS &amp; HL</t>
  </si>
  <si>
    <t>(6,0 - 8,5)</t>
  </si>
  <si>
    <t>≤ 5</t>
  </si>
  <si>
    <t>0,3 - 0,5</t>
  </si>
  <si>
    <r>
      <rPr>
        <b/>
        <sz val="11"/>
        <color indexed="8"/>
        <rFont val="Symbol"/>
        <family val="1"/>
        <charset val="2"/>
      </rPr>
      <t>£</t>
    </r>
    <r>
      <rPr>
        <b/>
        <sz val="11"/>
        <color indexed="8"/>
        <rFont val="Times New Roman"/>
        <family val="1"/>
      </rPr>
      <t xml:space="preserve"> 300</t>
    </r>
  </si>
  <si>
    <r>
      <rPr>
        <b/>
        <sz val="11"/>
        <color indexed="8"/>
        <rFont val="Symbol"/>
        <family val="1"/>
        <charset val="2"/>
      </rPr>
      <t>£</t>
    </r>
    <r>
      <rPr>
        <b/>
        <sz val="11"/>
        <color indexed="8"/>
        <rFont val="Times New Roman"/>
        <family val="1"/>
      </rPr>
      <t xml:space="preserve"> 350</t>
    </r>
  </si>
  <si>
    <r>
      <rPr>
        <sz val="11"/>
        <color indexed="8"/>
        <rFont val="Symbol"/>
        <family val="1"/>
        <charset val="2"/>
      </rPr>
      <t>£</t>
    </r>
    <r>
      <rPr>
        <sz val="11"/>
        <color indexed="8"/>
        <rFont val="Times New Roman"/>
        <family val="1"/>
      </rPr>
      <t xml:space="preserve"> 1,5</t>
    </r>
  </si>
  <si>
    <t>≤ 0,5</t>
  </si>
  <si>
    <t>≤4</t>
  </si>
  <si>
    <t>≤ 3</t>
  </si>
  <si>
    <t xml:space="preserve">≤ 0,05 </t>
  </si>
  <si>
    <t>≤15</t>
  </si>
  <si>
    <t xml:space="preserve">≤150 </t>
  </si>
  <si>
    <t xml:space="preserve">≤ 20 </t>
  </si>
  <si>
    <t>stt</t>
  </si>
  <si>
    <t>maquan</t>
  </si>
  <si>
    <t>maphuong</t>
  </si>
  <si>
    <t>diachi</t>
  </si>
  <si>
    <t>loaimau_id</t>
  </si>
  <si>
    <t>ngaylaymau</t>
  </si>
  <si>
    <t>mamau</t>
  </si>
  <si>
    <t>ph</t>
  </si>
  <si>
    <t>do_duc</t>
  </si>
  <si>
    <t>clo_du</t>
  </si>
  <si>
    <t>clorua</t>
  </si>
  <si>
    <t>docung_caco3</t>
  </si>
  <si>
    <t>florua</t>
  </si>
  <si>
    <t>fe_tong</t>
  </si>
  <si>
    <t>pec</t>
  </si>
  <si>
    <t>amoni</t>
  </si>
  <si>
    <t>mau</t>
  </si>
  <si>
    <t>asen</t>
  </si>
  <si>
    <t>muivi</t>
  </si>
  <si>
    <t>coli_tong</t>
  </si>
  <si>
    <t>ecoli</t>
  </si>
  <si>
    <t>vs</t>
  </si>
  <si>
    <t>hl_xn</t>
  </si>
  <si>
    <t>hl_mt</t>
  </si>
  <si>
    <t>hl_vs</t>
  </si>
  <si>
    <t>lat</t>
  </si>
  <si>
    <t>lng</t>
  </si>
  <si>
    <t>09</t>
  </si>
  <si>
    <t>129 Lê Văn Thọ</t>
  </si>
  <si>
    <t xml:space="preserve">NGHD </t>
  </si>
  <si>
    <t>Đ</t>
  </si>
  <si>
    <t>391 Lê Văn Thọ</t>
  </si>
  <si>
    <t>GO VAP</t>
  </si>
  <si>
    <t>ĐƠN VỊ LẤY MẪU</t>
  </si>
  <si>
    <t>donvilaymau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</si>
</sst>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0"/>
      <color indexed="8"/>
      <name val="Symbol"/>
      <family val="1"/>
      <charset val="2"/>
    </font>
    <font>
      <sz val="12"/>
      <name val="Times New Roman"/>
      <family val="1"/>
    </font>
    <font>
      <b/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b/>
      <sz val="11"/>
      <color indexed="8"/>
      <name val="Symbol"/>
      <family val="1"/>
      <charset val="2"/>
    </font>
    <font>
      <sz val="11"/>
      <color indexed="8"/>
      <name val="Symbol"/>
      <family val="1"/>
      <charset val="2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8"/>
      <color rgb="FFFF0000"/>
      <name val="Arial"/>
      <family val="2"/>
    </font>
    <font>
      <sz val="11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2">
    <xf numFmtId="0" fontId="0" fillId="0" borderId="0" xfId="0"/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/>
    <xf numFmtId="2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14" fontId="2" fillId="7" borderId="2" xfId="0" applyNumberFormat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15" fillId="0" borderId="0" xfId="0" applyFont="1"/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2" fillId="7" borderId="2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2" fillId="11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2" fillId="9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indexed="60"/>
      </font>
      <fill>
        <patternFill>
          <bgColor indexed="51"/>
        </patternFill>
      </fill>
    </dxf>
    <dxf>
      <font>
        <b/>
        <i val="0"/>
        <color indexed="60"/>
      </font>
      <fill>
        <patternFill>
          <bgColor indexed="51"/>
        </patternFill>
      </fill>
    </dxf>
    <dxf>
      <font>
        <b/>
        <i val="0"/>
        <color indexed="60"/>
      </font>
      <fill>
        <patternFill>
          <bgColor indexed="51"/>
        </patternFill>
      </fill>
    </dxf>
    <dxf>
      <font>
        <b/>
        <i val="0"/>
        <color indexed="60"/>
      </font>
      <fill>
        <patternFill>
          <bgColor indexed="51"/>
        </patternFill>
      </fill>
    </dxf>
    <dxf>
      <font>
        <color indexed="20"/>
      </font>
      <fill>
        <patternFill>
          <bgColor indexed="45"/>
        </patternFill>
      </fill>
    </dxf>
    <dxf>
      <font>
        <b/>
        <i val="0"/>
        <color indexed="60"/>
      </font>
      <fill>
        <patternFill>
          <bgColor indexed="51"/>
        </patternFill>
      </fill>
    </dxf>
    <dxf>
      <font>
        <color auto="1"/>
      </font>
      <fill>
        <patternFill>
          <bgColor indexed="4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indexed="60"/>
      </font>
      <fill>
        <patternFill>
          <bgColor indexed="5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zoomScale="85" zoomScaleNormal="85" workbookViewId="0">
      <selection activeCell="A7" sqref="A7:XFD204"/>
    </sheetView>
  </sheetViews>
  <sheetFormatPr defaultColWidth="9.140625" defaultRowHeight="15" x14ac:dyDescent="0.25"/>
  <cols>
    <col min="1" max="1" width="5.42578125" style="2" customWidth="1"/>
    <col min="2" max="2" width="15.140625" style="31" customWidth="1"/>
    <col min="3" max="3" width="15.140625" style="30" customWidth="1"/>
    <col min="4" max="4" width="22.28515625" style="2" customWidth="1"/>
    <col min="5" max="5" width="27.7109375" style="2" customWidth="1"/>
    <col min="6" max="6" width="7.140625" style="2" customWidth="1"/>
    <col min="7" max="7" width="13.28515625" style="26" customWidth="1"/>
    <col min="8" max="8" width="7.85546875" style="2" customWidth="1"/>
    <col min="9" max="9" width="7.42578125" style="27" customWidth="1"/>
    <col min="10" max="14" width="6.85546875" style="2" customWidth="1"/>
    <col min="15" max="15" width="7.85546875" style="2" customWidth="1"/>
    <col min="16" max="16" width="7.42578125" style="2" customWidth="1"/>
    <col min="17" max="17" width="7.7109375" style="2" customWidth="1"/>
    <col min="18" max="18" width="8.85546875" style="2" customWidth="1"/>
    <col min="19" max="19" width="8" style="2" customWidth="1"/>
    <col min="20" max="20" width="8" style="30" customWidth="1"/>
    <col min="21" max="21" width="8.5703125" style="2" customWidth="1"/>
    <col min="22" max="22" width="9.140625" style="2"/>
    <col min="23" max="23" width="8" style="2" customWidth="1"/>
    <col min="24" max="24" width="8.140625" style="2" customWidth="1"/>
    <col min="25" max="25" width="7.5703125" style="2" customWidth="1"/>
    <col min="26" max="26" width="10.7109375" style="2" customWidth="1"/>
    <col min="27" max="27" width="16.42578125" style="28" customWidth="1"/>
    <col min="28" max="28" width="14.140625" style="2" customWidth="1"/>
    <col min="29" max="16384" width="9.140625" style="2"/>
  </cols>
  <sheetData>
    <row r="1" spans="1:28" x14ac:dyDescent="0.25">
      <c r="A1" s="37" t="s">
        <v>0</v>
      </c>
      <c r="B1" s="36" t="s">
        <v>75</v>
      </c>
      <c r="C1" s="36" t="s">
        <v>1</v>
      </c>
      <c r="D1" s="38" t="s">
        <v>2</v>
      </c>
      <c r="E1" s="39" t="s">
        <v>3</v>
      </c>
      <c r="F1" s="40" t="s">
        <v>4</v>
      </c>
      <c r="G1" s="35" t="s">
        <v>5</v>
      </c>
      <c r="H1" s="41" t="s">
        <v>6</v>
      </c>
      <c r="I1" s="42" t="s">
        <v>7</v>
      </c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 t="s">
        <v>8</v>
      </c>
      <c r="X1" s="43"/>
      <c r="Y1" s="43"/>
      <c r="Z1" s="1"/>
      <c r="AA1" s="44" t="s">
        <v>9</v>
      </c>
      <c r="AB1" s="45" t="s">
        <v>10</v>
      </c>
    </row>
    <row r="2" spans="1:28" ht="117" x14ac:dyDescent="0.25">
      <c r="A2" s="37"/>
      <c r="B2" s="36"/>
      <c r="C2" s="36"/>
      <c r="D2" s="38"/>
      <c r="E2" s="39"/>
      <c r="F2" s="40"/>
      <c r="G2" s="35"/>
      <c r="H2" s="41"/>
      <c r="I2" s="3" t="s">
        <v>11</v>
      </c>
      <c r="J2" s="4" t="s">
        <v>12</v>
      </c>
      <c r="K2" s="5" t="s">
        <v>13</v>
      </c>
      <c r="L2" s="6" t="s">
        <v>14</v>
      </c>
      <c r="M2" s="6" t="s">
        <v>15</v>
      </c>
      <c r="N2" s="7" t="s">
        <v>16</v>
      </c>
      <c r="O2" s="8" t="s">
        <v>17</v>
      </c>
      <c r="P2" s="4" t="s">
        <v>18</v>
      </c>
      <c r="Q2" s="4" t="s">
        <v>19</v>
      </c>
      <c r="R2" s="8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8" t="s">
        <v>25</v>
      </c>
      <c r="X2" s="49" t="s">
        <v>26</v>
      </c>
      <c r="Y2" s="49" t="s">
        <v>27</v>
      </c>
      <c r="Z2" s="51" t="s">
        <v>28</v>
      </c>
      <c r="AA2" s="44"/>
      <c r="AB2" s="46"/>
    </row>
    <row r="3" spans="1:28" ht="71.25" customHeight="1" x14ac:dyDescent="0.25">
      <c r="A3" s="37"/>
      <c r="B3" s="36"/>
      <c r="C3" s="36"/>
      <c r="D3" s="38"/>
      <c r="E3" s="39"/>
      <c r="F3" s="40"/>
      <c r="G3" s="35"/>
      <c r="H3" s="41"/>
      <c r="I3" s="3" t="s">
        <v>29</v>
      </c>
      <c r="J3" s="4" t="s">
        <v>30</v>
      </c>
      <c r="K3" s="5" t="s">
        <v>31</v>
      </c>
      <c r="L3" s="6" t="s">
        <v>32</v>
      </c>
      <c r="M3" s="6" t="s">
        <v>33</v>
      </c>
      <c r="N3" s="9" t="s">
        <v>34</v>
      </c>
      <c r="O3" s="4" t="s">
        <v>35</v>
      </c>
      <c r="P3" s="4" t="s">
        <v>36</v>
      </c>
      <c r="Q3" s="4" t="s">
        <v>37</v>
      </c>
      <c r="R3" s="4" t="s">
        <v>38</v>
      </c>
      <c r="S3" s="4" t="s">
        <v>39</v>
      </c>
      <c r="T3" s="34" t="s">
        <v>72</v>
      </c>
      <c r="U3" s="4" t="s">
        <v>40</v>
      </c>
      <c r="V3" s="4" t="s">
        <v>41</v>
      </c>
      <c r="W3" s="48"/>
      <c r="X3" s="50"/>
      <c r="Y3" s="50"/>
      <c r="Z3" s="51"/>
      <c r="AA3" s="44"/>
      <c r="AB3" s="47"/>
    </row>
    <row r="4" spans="1:28" ht="28.5" x14ac:dyDescent="0.25">
      <c r="A4" s="10" t="s">
        <v>42</v>
      </c>
      <c r="B4" s="32" t="s">
        <v>76</v>
      </c>
      <c r="C4" s="32" t="s">
        <v>43</v>
      </c>
      <c r="D4" s="10" t="s">
        <v>44</v>
      </c>
      <c r="E4" s="10" t="s">
        <v>45</v>
      </c>
      <c r="F4" s="10" t="s">
        <v>46</v>
      </c>
      <c r="G4" s="11" t="s">
        <v>47</v>
      </c>
      <c r="H4" s="10" t="s">
        <v>48</v>
      </c>
      <c r="I4" s="12" t="s">
        <v>49</v>
      </c>
      <c r="J4" s="12" t="s">
        <v>50</v>
      </c>
      <c r="K4" s="12" t="s">
        <v>51</v>
      </c>
      <c r="L4" s="12" t="s">
        <v>52</v>
      </c>
      <c r="M4" s="12" t="s">
        <v>53</v>
      </c>
      <c r="N4" s="12" t="s">
        <v>54</v>
      </c>
      <c r="O4" s="12" t="s">
        <v>55</v>
      </c>
      <c r="P4" s="12" t="s">
        <v>56</v>
      </c>
      <c r="Q4" s="12" t="s">
        <v>57</v>
      </c>
      <c r="R4" s="12" t="s">
        <v>59</v>
      </c>
      <c r="S4" s="12" t="s">
        <v>58</v>
      </c>
      <c r="T4" s="12" t="s">
        <v>60</v>
      </c>
      <c r="U4" s="12" t="s">
        <v>61</v>
      </c>
      <c r="V4" s="12" t="s">
        <v>62</v>
      </c>
      <c r="W4" s="12" t="s">
        <v>63</v>
      </c>
      <c r="X4" s="13" t="s">
        <v>64</v>
      </c>
      <c r="Y4" s="13" t="s">
        <v>65</v>
      </c>
      <c r="Z4" s="12" t="s">
        <v>66</v>
      </c>
      <c r="AA4" s="14" t="s">
        <v>67</v>
      </c>
      <c r="AB4" s="15" t="s">
        <v>68</v>
      </c>
    </row>
    <row r="5" spans="1:28" x14ac:dyDescent="0.25">
      <c r="A5" s="16">
        <v>1</v>
      </c>
      <c r="B5" s="29" t="s">
        <v>74</v>
      </c>
      <c r="C5" s="29" t="s">
        <v>74</v>
      </c>
      <c r="D5" s="18" t="s">
        <v>69</v>
      </c>
      <c r="E5" s="17" t="s">
        <v>70</v>
      </c>
      <c r="F5" s="19" t="s">
        <v>71</v>
      </c>
      <c r="G5" s="20">
        <v>43109</v>
      </c>
      <c r="H5" s="16">
        <v>68</v>
      </c>
      <c r="I5" s="21">
        <v>3.95</v>
      </c>
      <c r="J5" s="22">
        <v>0.05</v>
      </c>
      <c r="K5" s="22"/>
      <c r="L5" s="22"/>
      <c r="M5" s="22"/>
      <c r="N5" s="22"/>
      <c r="O5" s="22">
        <v>0.32</v>
      </c>
      <c r="P5" s="22">
        <v>0.26</v>
      </c>
      <c r="Q5" s="22">
        <v>4.05</v>
      </c>
      <c r="R5" s="22">
        <v>0</v>
      </c>
      <c r="S5" s="22">
        <v>1</v>
      </c>
      <c r="T5" s="33" t="s">
        <v>72</v>
      </c>
      <c r="U5" s="23">
        <v>0</v>
      </c>
      <c r="V5" s="23">
        <v>0</v>
      </c>
      <c r="W5" s="7" t="str">
        <f>IF(AND(U5&lt;=150,V5&lt;=20),"Đ","K")</f>
        <v>Đ</v>
      </c>
      <c r="X5" s="24" t="str">
        <f>IF(AND(O5&lt;=0.5,P5&lt;=4,Q5&lt;=3,R5&lt;=0.05,S5&lt;=15,T5="Đ"),"Đ","K")</f>
        <v>K</v>
      </c>
      <c r="Y5" s="24" t="str">
        <f>IF(AND(I5&gt;=6,I5&lt;=8.5,J5&lt;=5),"Đ","K")</f>
        <v>K</v>
      </c>
      <c r="Z5" s="7" t="str">
        <f>IF(AND(W5="Đ",X5="Đ",Y5="Đ"),"Đ","K")</f>
        <v>K</v>
      </c>
      <c r="AA5" s="25">
        <v>10.847607999999999</v>
      </c>
      <c r="AB5" s="25">
        <v>106.65711</v>
      </c>
    </row>
    <row r="6" spans="1:28" x14ac:dyDescent="0.25">
      <c r="A6" s="16">
        <v>2</v>
      </c>
      <c r="B6" s="29" t="s">
        <v>74</v>
      </c>
      <c r="C6" s="29" t="s">
        <v>74</v>
      </c>
      <c r="D6" s="18" t="s">
        <v>69</v>
      </c>
      <c r="E6" s="17" t="s">
        <v>73</v>
      </c>
      <c r="F6" s="19" t="s">
        <v>71</v>
      </c>
      <c r="G6" s="20">
        <v>43109</v>
      </c>
      <c r="H6" s="16">
        <v>69</v>
      </c>
      <c r="I6" s="21">
        <v>4.0999999999999996</v>
      </c>
      <c r="J6" s="22">
        <v>0.04</v>
      </c>
      <c r="K6" s="22"/>
      <c r="L6" s="22"/>
      <c r="M6" s="22"/>
      <c r="N6" s="22"/>
      <c r="O6" s="22">
        <v>0.33</v>
      </c>
      <c r="P6" s="22">
        <v>0.13</v>
      </c>
      <c r="Q6" s="22">
        <v>4.0999999999999996</v>
      </c>
      <c r="R6" s="22">
        <v>0</v>
      </c>
      <c r="S6" s="22">
        <v>1</v>
      </c>
      <c r="T6" s="33" t="s">
        <v>72</v>
      </c>
      <c r="U6" s="23">
        <v>0</v>
      </c>
      <c r="V6" s="23">
        <v>0</v>
      </c>
      <c r="W6" s="7" t="str">
        <f>IF(AND(U6&lt;=150,V6&lt;=20),"Đ","K")</f>
        <v>Đ</v>
      </c>
      <c r="X6" s="24" t="str">
        <f t="shared" ref="X6" si="0">IF(AND(O6&lt;=0.5,P6&lt;=4,Q6&lt;=3,R6&lt;=0.05,S6&lt;=15,T6="Đ"),"Đ","K")</f>
        <v>K</v>
      </c>
      <c r="Y6" s="24" t="str">
        <f t="shared" ref="Y6" si="1">IF(AND(I6&gt;=6,I6&lt;=8.5,J6&lt;=5),"Đ","K")</f>
        <v>K</v>
      </c>
      <c r="Z6" s="7" t="str">
        <f t="shared" ref="Z6" si="2">IF(AND(W6="Đ",X6="Đ",Y6="Đ"),"Đ","K")</f>
        <v>K</v>
      </c>
      <c r="AA6" s="25">
        <v>10.848374</v>
      </c>
      <c r="AB6" s="25">
        <v>106.656842</v>
      </c>
    </row>
  </sheetData>
  <autoFilter ref="C1:C6" xr:uid="{00000000-0009-0000-0000-000000000000}"/>
  <mergeCells count="16">
    <mergeCell ref="H1:H3"/>
    <mergeCell ref="I1:V1"/>
    <mergeCell ref="W1:Y1"/>
    <mergeCell ref="AA1:AA3"/>
    <mergeCell ref="AB1:AB3"/>
    <mergeCell ref="W2:W3"/>
    <mergeCell ref="X2:X3"/>
    <mergeCell ref="Y2:Y3"/>
    <mergeCell ref="Z2:Z3"/>
    <mergeCell ref="G1:G3"/>
    <mergeCell ref="B1:B3"/>
    <mergeCell ref="A1:A3"/>
    <mergeCell ref="C1:C3"/>
    <mergeCell ref="D1:D3"/>
    <mergeCell ref="E1:E3"/>
    <mergeCell ref="F1:F3"/>
  </mergeCells>
  <conditionalFormatting sqref="W1 W5:Z6 W2:Y3 X4:Z4 N4 Q4:S4">
    <cfRule type="expression" dxfId="17" priority="168" stopIfTrue="1">
      <formula>NOT(ISERROR(SEARCH("K",N1)))</formula>
    </cfRule>
  </conditionalFormatting>
  <conditionalFormatting sqref="J5:N6">
    <cfRule type="cellIs" dxfId="16" priority="167" stopIfTrue="1" operator="greaterThan">
      <formula>5</formula>
    </cfRule>
  </conditionalFormatting>
  <conditionalFormatting sqref="P5:P6">
    <cfRule type="cellIs" dxfId="15" priority="166" stopIfTrue="1" operator="greaterThan">
      <formula>4</formula>
    </cfRule>
  </conditionalFormatting>
  <conditionalFormatting sqref="Q5:Q6">
    <cfRule type="cellIs" dxfId="14" priority="165" stopIfTrue="1" operator="greaterThan">
      <formula>3</formula>
    </cfRule>
  </conditionalFormatting>
  <conditionalFormatting sqref="R5:R6">
    <cfRule type="cellIs" dxfId="13" priority="164" stopIfTrue="1" operator="greaterThan">
      <formula>"0.05"</formula>
    </cfRule>
  </conditionalFormatting>
  <conditionalFormatting sqref="S5:S6">
    <cfRule type="cellIs" dxfId="12" priority="163" stopIfTrue="1" operator="greaterThan">
      <formula>15</formula>
    </cfRule>
  </conditionalFormatting>
  <conditionalFormatting sqref="U5:U6">
    <cfRule type="cellIs" dxfId="11" priority="162" stopIfTrue="1" operator="greaterThan">
      <formula>150</formula>
    </cfRule>
  </conditionalFormatting>
  <conditionalFormatting sqref="V5:V6">
    <cfRule type="cellIs" dxfId="10" priority="161" stopIfTrue="1" operator="greaterThan">
      <formula>20</formula>
    </cfRule>
  </conditionalFormatting>
  <conditionalFormatting sqref="O1:O3 O5:O65338">
    <cfRule type="cellIs" dxfId="9" priority="160" stopIfTrue="1" operator="greaterThan">
      <formula>0.5</formula>
    </cfRule>
  </conditionalFormatting>
  <conditionalFormatting sqref="I5:I6">
    <cfRule type="cellIs" dxfId="8" priority="159" stopIfTrue="1" operator="notBetween">
      <formula>6</formula>
      <formula>"8,5"</formula>
    </cfRule>
  </conditionalFormatting>
  <conditionalFormatting sqref="F4:H4 A4:D4">
    <cfRule type="expression" dxfId="7" priority="137" stopIfTrue="1">
      <formula>LEN(TRIM(A4))=0</formula>
    </cfRule>
  </conditionalFormatting>
  <conditionalFormatting sqref="O4:P4 U4:W4 I4:M4">
    <cfRule type="expression" dxfId="6" priority="134" stopIfTrue="1">
      <formula>NOT(ISERROR(SEARCH("K",I4)))</formula>
    </cfRule>
    <cfRule type="expression" dxfId="5" priority="135" stopIfTrue="1">
      <formula>NOT(ISERROR(SEARCH("K",I4)))</formula>
    </cfRule>
  </conditionalFormatting>
  <conditionalFormatting sqref="K2:K3">
    <cfRule type="cellIs" dxfId="4" priority="119" stopIfTrue="1" operator="greaterThan">
      <formula>250</formula>
    </cfRule>
  </conditionalFormatting>
  <conditionalFormatting sqref="L2:L3">
    <cfRule type="cellIs" dxfId="3" priority="116" stopIfTrue="1" operator="greaterThan">
      <formula>3</formula>
    </cfRule>
  </conditionalFormatting>
  <conditionalFormatting sqref="M2:M3">
    <cfRule type="cellIs" dxfId="2" priority="113" stopIfTrue="1" operator="greaterThan">
      <formula>2</formula>
    </cfRule>
  </conditionalFormatting>
  <conditionalFormatting sqref="N2:N3">
    <cfRule type="cellIs" dxfId="1" priority="110" stopIfTrue="1" operator="greaterThanOrEqual">
      <formula>1.5</formula>
    </cfRule>
  </conditionalFormatting>
  <conditionalFormatting sqref="E1:E1048576">
    <cfRule type="duplicateValues" dxfId="0" priority="1"/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 Pham Anh</dc:creator>
  <cp:lastModifiedBy>Truong Thanh Tung</cp:lastModifiedBy>
  <dcterms:created xsi:type="dcterms:W3CDTF">2019-03-08T06:03:53Z</dcterms:created>
  <dcterms:modified xsi:type="dcterms:W3CDTF">2019-04-09T09:49:12Z</dcterms:modified>
</cp:coreProperties>
</file>