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2A25DB9-00F3-4A53-85AB-933BBC5208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W9" i="1"/>
  <c r="Z9" i="1" s="1"/>
  <c r="Y8" i="1"/>
  <c r="X8" i="1"/>
  <c r="W8" i="1"/>
  <c r="Z8" i="1" s="1"/>
  <c r="Z7" i="1"/>
  <c r="Y7" i="1"/>
  <c r="X7" i="1"/>
  <c r="W7" i="1"/>
  <c r="Y6" i="1"/>
  <c r="X6" i="1"/>
  <c r="W6" i="1"/>
  <c r="Z6" i="1" s="1"/>
  <c r="Z5" i="1"/>
  <c r="Y5" i="1"/>
  <c r="X5" i="1"/>
  <c r="W5" i="1"/>
</calcChain>
</file>

<file path=xl/sharedStrings.xml><?xml version="1.0" encoding="utf-8"?>
<sst xmlns="http://schemas.openxmlformats.org/spreadsheetml/2006/main" count="117" uniqueCount="101">
  <si>
    <t>maquan</t>
  </si>
  <si>
    <t>maphuong</t>
  </si>
  <si>
    <t>diachi</t>
  </si>
  <si>
    <t>loaimau_id</t>
  </si>
  <si>
    <t>ngaylaymau</t>
  </si>
  <si>
    <t>mamau</t>
  </si>
  <si>
    <t>CHỈ TIÊU KIỂM NGHIỆM QCVN 01:2009/BYT</t>
  </si>
  <si>
    <t>ĐÁNH GIÁ</t>
  </si>
  <si>
    <t>ph</t>
  </si>
  <si>
    <t>do_duc</t>
  </si>
  <si>
    <t>clo_du</t>
  </si>
  <si>
    <t>clorua</t>
  </si>
  <si>
    <t>nitrit</t>
  </si>
  <si>
    <t>nitrat</t>
  </si>
  <si>
    <t>sulphat</t>
  </si>
  <si>
    <t>docung_caco3</t>
  </si>
  <si>
    <t>pec</t>
  </si>
  <si>
    <t>fe_tong</t>
  </si>
  <si>
    <t>mg_tong</t>
  </si>
  <si>
    <t>mau</t>
  </si>
  <si>
    <t>muivi</t>
  </si>
  <si>
    <t>coli_tong</t>
  </si>
  <si>
    <t>ecoli</t>
  </si>
  <si>
    <t>vs</t>
  </si>
  <si>
    <t>hl_xn</t>
  </si>
  <si>
    <t>hl_mt</t>
  </si>
  <si>
    <t>hl_vs</t>
  </si>
  <si>
    <t>(6,5 - 8,5)</t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</si>
  <si>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2</t>
    </r>
  </si>
  <si>
    <t>0,3 - 0,5</t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</si>
  <si>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250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</si>
  <si>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3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</si>
  <si>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 50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</si>
  <si>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300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</si>
  <si>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0,3</t>
    </r>
  </si>
  <si>
    <r>
      <rPr>
        <b/>
        <sz val="11"/>
        <color indexed="8"/>
        <rFont val="Symbol"/>
        <family val="1"/>
        <charset val="2"/>
      </rPr>
      <t xml:space="preserve">£ </t>
    </r>
    <r>
      <rPr>
        <b/>
        <sz val="11"/>
        <color indexed="8"/>
        <rFont val="Times New Roman"/>
        <family val="1"/>
      </rPr>
      <t>15</t>
    </r>
  </si>
  <si>
    <t>QUẬN/ HUYỆN</t>
  </si>
  <si>
    <t>PHƯỜNG/ XÃ</t>
  </si>
  <si>
    <t>ĐỊA CHỈ LẤY MẪU</t>
  </si>
  <si>
    <t>NGÀY NHẬN MẪU</t>
  </si>
  <si>
    <t>MÃ MẪU</t>
  </si>
  <si>
    <t xml:space="preserve">pH
</t>
  </si>
  <si>
    <r>
      <t xml:space="preserve">Độ đục (NTU)
</t>
    </r>
    <r>
      <rPr>
        <b/>
        <sz val="10"/>
        <color indexed="8"/>
        <rFont val="Symbol"/>
        <family val="1"/>
        <charset val="2"/>
      </rPr>
      <t/>
    </r>
  </si>
  <si>
    <t xml:space="preserve">Clo dư (mg/l)
</t>
  </si>
  <si>
    <r>
      <t xml:space="preserve">Clorua (mg/l)
</t>
    </r>
    <r>
      <rPr>
        <b/>
        <sz val="10"/>
        <color indexed="8"/>
        <rFont val="Symbol"/>
        <family val="1"/>
        <charset val="2"/>
      </rPr>
      <t/>
    </r>
  </si>
  <si>
    <r>
      <t xml:space="preserve">Nitrit (mg/l)
</t>
    </r>
    <r>
      <rPr>
        <b/>
        <sz val="10"/>
        <color indexed="8"/>
        <rFont val="Symbol"/>
        <family val="1"/>
        <charset val="2"/>
      </rPr>
      <t/>
    </r>
  </si>
  <si>
    <r>
      <t xml:space="preserve">Nitrat (mg/l)
</t>
    </r>
    <r>
      <rPr>
        <b/>
        <sz val="10"/>
        <color indexed="8"/>
        <rFont val="Symbol"/>
        <family val="1"/>
        <charset val="2"/>
      </rPr>
      <t/>
    </r>
  </si>
  <si>
    <r>
      <t xml:space="preserve">Sulphat (mg/l)
</t>
    </r>
    <r>
      <rPr>
        <b/>
        <sz val="10"/>
        <color indexed="8"/>
        <rFont val="Symbol"/>
        <family val="1"/>
        <charset val="2"/>
      </rPr>
      <t/>
    </r>
  </si>
  <si>
    <r>
      <t>Độ cứng, tính theo CaCO</t>
    </r>
    <r>
      <rPr>
        <b/>
        <vertAlign val="subscript"/>
        <sz val="11"/>
        <color indexed="8"/>
        <rFont val="Times New Roman"/>
        <family val="1"/>
      </rPr>
      <t xml:space="preserve">3 </t>
    </r>
    <r>
      <rPr>
        <b/>
        <sz val="11"/>
        <color indexed="8"/>
        <rFont val="Times New Roman"/>
        <family val="1"/>
      </rPr>
      <t xml:space="preserve">(mg/l)
</t>
    </r>
    <r>
      <rPr>
        <b/>
        <sz val="10"/>
        <color indexed="8"/>
        <rFont val="Symbol"/>
        <family val="1"/>
        <charset val="2"/>
      </rPr>
      <t/>
    </r>
  </si>
  <si>
    <r>
      <t xml:space="preserve">Pec (mg/l)
</t>
    </r>
    <r>
      <rPr>
        <b/>
        <sz val="10"/>
        <color indexed="8"/>
        <rFont val="Symbol"/>
        <family val="1"/>
        <charset val="2"/>
      </rPr>
      <t/>
    </r>
  </si>
  <si>
    <r>
      <t xml:space="preserve">Fe tổng (mg/l)
</t>
    </r>
    <r>
      <rPr>
        <b/>
        <sz val="10"/>
        <color indexed="8"/>
        <rFont val="Symbol"/>
        <family val="1"/>
        <charset val="2"/>
      </rPr>
      <t/>
    </r>
  </si>
  <si>
    <r>
      <t xml:space="preserve">Mn tổng (mg/l) 
</t>
    </r>
    <r>
      <rPr>
        <b/>
        <sz val="10"/>
        <color indexed="8"/>
        <rFont val="Symbol"/>
        <family val="1"/>
        <charset val="2"/>
      </rPr>
      <t/>
    </r>
  </si>
  <si>
    <r>
      <t xml:space="preserve">Màu 
(TCU)
</t>
    </r>
    <r>
      <rPr>
        <b/>
        <sz val="10"/>
        <color indexed="8"/>
        <rFont val="Symbol"/>
        <family val="1"/>
        <charset val="2"/>
      </rPr>
      <t/>
    </r>
  </si>
  <si>
    <t>Mùi, vị
Không có mùi, vị lạ</t>
  </si>
  <si>
    <t xml:space="preserve">Coli tổng
vk/100ml
</t>
  </si>
  <si>
    <t xml:space="preserve">Ecoli
vk/100ml
 </t>
  </si>
  <si>
    <t>VS</t>
  </si>
  <si>
    <t>HL
(XN)</t>
  </si>
  <si>
    <t>HL
(MT)</t>
  </si>
  <si>
    <t>VS &amp; HL</t>
  </si>
  <si>
    <t>Lat</t>
  </si>
  <si>
    <t>Lng</t>
  </si>
  <si>
    <t>lat</t>
  </si>
  <si>
    <t>lng</t>
  </si>
  <si>
    <t>Tổng chất rắn hòa tan (TDS)
(mg/l)</t>
  </si>
  <si>
    <t>Chì
(mg.l)</t>
  </si>
  <si>
    <t>Cadimi
(mg/l)</t>
  </si>
  <si>
    <t>Amoni
(mg/l)</t>
  </si>
  <si>
    <t>Florua
(mg/l)</t>
  </si>
  <si>
    <t>Đồng
(mg/l)</t>
  </si>
  <si>
    <t>Kẽm
(mg/l)</t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</si>
  <si>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1000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</si>
  <si>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0,01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</si>
  <si>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0,003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</si>
  <si>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3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</si>
  <si>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1,5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</si>
  <si>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</t>
    </r>
  </si>
  <si>
    <t>tds</t>
  </si>
  <si>
    <t>pb</t>
  </si>
  <si>
    <t>cadimi</t>
  </si>
  <si>
    <t>amoni</t>
  </si>
  <si>
    <t>florua</t>
  </si>
  <si>
    <t>cu</t>
  </si>
  <si>
    <t>zn</t>
  </si>
  <si>
    <t>STT</t>
  </si>
  <si>
    <t>stt</t>
  </si>
  <si>
    <t>LOẠI MẪU</t>
  </si>
  <si>
    <t>01</t>
  </si>
  <si>
    <t>03</t>
  </si>
  <si>
    <t>05</t>
  </si>
  <si>
    <t xml:space="preserve">76 Nguyễn Biểu </t>
  </si>
  <si>
    <t xml:space="preserve">NTM </t>
  </si>
  <si>
    <t>Đạt</t>
  </si>
  <si>
    <t xml:space="preserve">140 Lê Hồng Phong </t>
  </si>
  <si>
    <t>262 Hồng Bàng</t>
  </si>
  <si>
    <t xml:space="preserve">131 Nguyễn Thái Sơn </t>
  </si>
  <si>
    <t xml:space="preserve">333 Quang Trung </t>
  </si>
  <si>
    <t>15</t>
  </si>
  <si>
    <t>GO VAP</t>
  </si>
  <si>
    <t>07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</si>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</sst>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60"/>
      <name val="Times New Roman"/>
      <family val="1"/>
    </font>
    <font>
      <b/>
      <sz val="11"/>
      <color indexed="8"/>
      <name val="Symbol"/>
      <family val="1"/>
      <charset val="2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indexed="8"/>
      <name val="Symbol"/>
      <family val="1"/>
      <charset val="2"/>
    </font>
    <font>
      <b/>
      <vertAlign val="subscript"/>
      <sz val="11"/>
      <color indexed="8"/>
      <name val="Times New Roman"/>
      <family val="1"/>
    </font>
    <font>
      <sz val="11"/>
      <color indexed="8"/>
      <name val="Symbol"/>
      <family val="1"/>
      <charset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/>
    </xf>
    <xf numFmtId="0" fontId="0" fillId="0" borderId="0" xfId="0" applyAlignment="1"/>
    <xf numFmtId="0" fontId="1" fillId="5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49" fontId="1" fillId="2" borderId="1" xfId="1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3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0" fillId="0" borderId="0" xfId="0" applyNumberFormat="1"/>
    <xf numFmtId="49" fontId="5" fillId="0" borderId="1" xfId="0" applyNumberFormat="1" applyFont="1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165301F-8EB9-49B9-AC84-718302C70EE4}"/>
  </cellStyles>
  <dxfs count="110"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strike val="0"/>
        <color rgb="FFFF0000"/>
      </font>
      <fill>
        <patternFill>
          <bgColor rgb="FFFFFF66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workbookViewId="0">
      <selection activeCell="E4" sqref="E4"/>
    </sheetView>
  </sheetViews>
  <sheetFormatPr defaultRowHeight="15" x14ac:dyDescent="0.25"/>
  <cols>
    <col min="1" max="1" width="4.42578125" style="10" bestFit="1" customWidth="1"/>
    <col min="2" max="2" width="14.42578125" style="25" bestFit="1" customWidth="1"/>
    <col min="3" max="3" width="15.42578125" style="25" bestFit="1" customWidth="1"/>
    <col min="4" max="4" width="18.28515625" bestFit="1" customWidth="1"/>
    <col min="5" max="5" width="11.85546875" customWidth="1"/>
    <col min="6" max="6" width="12" customWidth="1"/>
    <col min="7" max="7" width="9" customWidth="1"/>
    <col min="34" max="34" width="9.7109375" bestFit="1" customWidth="1"/>
    <col min="35" max="35" width="11.140625" bestFit="1" customWidth="1"/>
  </cols>
  <sheetData>
    <row r="1" spans="1:35" ht="14.25" customHeight="1" x14ac:dyDescent="0.25">
      <c r="A1" s="19" t="s">
        <v>84</v>
      </c>
      <c r="B1" s="23" t="s">
        <v>36</v>
      </c>
      <c r="C1" s="26" t="s">
        <v>37</v>
      </c>
      <c r="D1" s="18" t="s">
        <v>38</v>
      </c>
      <c r="E1" s="11" t="s">
        <v>86</v>
      </c>
      <c r="F1" s="20" t="s">
        <v>39</v>
      </c>
      <c r="G1" s="12" t="s">
        <v>40</v>
      </c>
      <c r="H1" s="13" t="s">
        <v>6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 t="s">
        <v>7</v>
      </c>
      <c r="X1" s="14"/>
      <c r="Y1" s="14"/>
      <c r="Z1" s="14"/>
      <c r="AA1" s="21" t="s">
        <v>6</v>
      </c>
      <c r="AB1" s="21"/>
      <c r="AC1" s="21"/>
      <c r="AD1" s="21"/>
      <c r="AE1" s="21"/>
      <c r="AF1" s="21"/>
      <c r="AG1" s="21"/>
      <c r="AH1" s="33" t="s">
        <v>60</v>
      </c>
      <c r="AI1" s="33" t="s">
        <v>61</v>
      </c>
    </row>
    <row r="2" spans="1:35" ht="102.75" x14ac:dyDescent="0.25">
      <c r="A2" s="19"/>
      <c r="B2" s="23"/>
      <c r="C2" s="26"/>
      <c r="D2" s="18"/>
      <c r="E2" s="11"/>
      <c r="F2" s="20"/>
      <c r="G2" s="12"/>
      <c r="H2" s="3" t="s">
        <v>41</v>
      </c>
      <c r="I2" s="3" t="s">
        <v>42</v>
      </c>
      <c r="J2" s="4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50</v>
      </c>
      <c r="R2" s="3" t="s">
        <v>51</v>
      </c>
      <c r="S2" s="3" t="s">
        <v>52</v>
      </c>
      <c r="T2" s="3" t="s">
        <v>53</v>
      </c>
      <c r="U2" s="3" t="s">
        <v>54</v>
      </c>
      <c r="V2" s="3" t="s">
        <v>55</v>
      </c>
      <c r="W2" s="15" t="s">
        <v>56</v>
      </c>
      <c r="X2" s="16" t="s">
        <v>57</v>
      </c>
      <c r="Y2" s="16" t="s">
        <v>58</v>
      </c>
      <c r="Z2" s="14" t="s">
        <v>59</v>
      </c>
      <c r="AA2" s="6" t="s">
        <v>64</v>
      </c>
      <c r="AB2" s="6" t="s">
        <v>65</v>
      </c>
      <c r="AC2" s="6" t="s">
        <v>66</v>
      </c>
      <c r="AD2" s="6" t="s">
        <v>67</v>
      </c>
      <c r="AE2" s="6" t="s">
        <v>68</v>
      </c>
      <c r="AF2" s="6" t="s">
        <v>69</v>
      </c>
      <c r="AG2" s="6" t="s">
        <v>70</v>
      </c>
      <c r="AH2" s="33"/>
      <c r="AI2" s="33"/>
    </row>
    <row r="3" spans="1:35" ht="28.5" x14ac:dyDescent="0.25">
      <c r="A3" s="19"/>
      <c r="B3" s="23"/>
      <c r="C3" s="26"/>
      <c r="D3" s="18"/>
      <c r="E3" s="11"/>
      <c r="F3" s="20"/>
      <c r="G3" s="12"/>
      <c r="H3" s="3" t="s">
        <v>27</v>
      </c>
      <c r="I3" s="3" t="s">
        <v>28</v>
      </c>
      <c r="J3" s="4" t="s">
        <v>29</v>
      </c>
      <c r="K3" s="3" t="s">
        <v>30</v>
      </c>
      <c r="L3" s="3" t="s">
        <v>31</v>
      </c>
      <c r="M3" s="3" t="s">
        <v>32</v>
      </c>
      <c r="N3" s="3" t="s">
        <v>30</v>
      </c>
      <c r="O3" s="3" t="s">
        <v>33</v>
      </c>
      <c r="P3" s="3" t="s">
        <v>28</v>
      </c>
      <c r="Q3" s="3" t="s">
        <v>34</v>
      </c>
      <c r="R3" s="3" t="s">
        <v>34</v>
      </c>
      <c r="S3" s="5" t="s">
        <v>35</v>
      </c>
      <c r="T3" s="5">
        <v>0</v>
      </c>
      <c r="U3" s="5">
        <v>0</v>
      </c>
      <c r="V3" s="5">
        <v>0</v>
      </c>
      <c r="W3" s="15"/>
      <c r="X3" s="17"/>
      <c r="Y3" s="17"/>
      <c r="Z3" s="14"/>
      <c r="AA3" s="2" t="s">
        <v>71</v>
      </c>
      <c r="AB3" s="2" t="s">
        <v>72</v>
      </c>
      <c r="AC3" s="2" t="s">
        <v>73</v>
      </c>
      <c r="AD3" s="2" t="s">
        <v>74</v>
      </c>
      <c r="AE3" s="2" t="s">
        <v>75</v>
      </c>
      <c r="AF3" s="2" t="s">
        <v>76</v>
      </c>
      <c r="AG3" s="2" t="s">
        <v>74</v>
      </c>
      <c r="AH3" s="33"/>
      <c r="AI3" s="33"/>
    </row>
    <row r="4" spans="1:35" x14ac:dyDescent="0.25">
      <c r="A4" s="7" t="s">
        <v>85</v>
      </c>
      <c r="B4" s="24" t="s">
        <v>0</v>
      </c>
      <c r="C4" s="24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9" t="s">
        <v>24</v>
      </c>
      <c r="Y4" s="9" t="s">
        <v>25</v>
      </c>
      <c r="Z4" s="8" t="s">
        <v>26</v>
      </c>
      <c r="AA4" s="8" t="s">
        <v>77</v>
      </c>
      <c r="AB4" s="8" t="s">
        <v>78</v>
      </c>
      <c r="AC4" s="8" t="s">
        <v>79</v>
      </c>
      <c r="AD4" s="8" t="s">
        <v>80</v>
      </c>
      <c r="AE4" s="8" t="s">
        <v>81</v>
      </c>
      <c r="AF4" s="8" t="s">
        <v>82</v>
      </c>
      <c r="AG4" s="8" t="s">
        <v>83</v>
      </c>
      <c r="AH4" s="7" t="s">
        <v>62</v>
      </c>
      <c r="AI4" s="7" t="s">
        <v>63</v>
      </c>
    </row>
    <row r="5" spans="1:35" x14ac:dyDescent="0.25">
      <c r="A5" s="10">
        <v>1</v>
      </c>
      <c r="B5" s="32" t="s">
        <v>89</v>
      </c>
      <c r="C5" s="32" t="s">
        <v>87</v>
      </c>
      <c r="D5" s="27" t="s">
        <v>90</v>
      </c>
      <c r="E5" s="6" t="s">
        <v>91</v>
      </c>
      <c r="F5" s="28">
        <v>43104</v>
      </c>
      <c r="G5" s="1">
        <v>28</v>
      </c>
      <c r="H5" s="1">
        <v>7.32</v>
      </c>
      <c r="I5" s="1">
        <v>0.79</v>
      </c>
      <c r="J5" s="1">
        <v>0.5</v>
      </c>
      <c r="K5" s="1">
        <v>9.5</v>
      </c>
      <c r="L5" s="1">
        <v>0</v>
      </c>
      <c r="M5" s="1">
        <v>2.16</v>
      </c>
      <c r="N5" s="1">
        <v>0.56999999999999995</v>
      </c>
      <c r="O5" s="1">
        <v>34</v>
      </c>
      <c r="P5" s="1">
        <v>0.26</v>
      </c>
      <c r="Q5" s="1">
        <v>0.21</v>
      </c>
      <c r="R5" s="1">
        <v>0</v>
      </c>
      <c r="S5" s="1">
        <v>1</v>
      </c>
      <c r="T5" s="1" t="s">
        <v>92</v>
      </c>
      <c r="U5" s="1">
        <v>0</v>
      </c>
      <c r="V5" s="1">
        <v>0</v>
      </c>
      <c r="W5" s="29" t="str">
        <f>IF(AND(U5=0,V5=0),"Đ","K")</f>
        <v>Đ</v>
      </c>
      <c r="X5" s="30" t="str">
        <f>IF(AND(K5&lt;250,L5&lt;=3,M5&lt;=50,N5&lt;=250,O5&lt;=300,P5&lt;=2,Q5&lt;=0.3,R5&lt;=0.3,S5&lt;=15,T5="ĐẠT"),"Đ","K")</f>
        <v>Đ</v>
      </c>
      <c r="Y5" s="30" t="str">
        <f>IF(AND(H5&gt;=6.5,H5&lt;=8.5,I5&lt;=2,J5&gt;=0.3,J5&lt;=0.5),"Đ","K")</f>
        <v>Đ</v>
      </c>
      <c r="Z5" s="29" t="str">
        <f>IF(AND(W5="Đ",X5="Đ",Y5="Đ"),"Đ","K")</f>
        <v>Đ</v>
      </c>
      <c r="AA5" s="2"/>
      <c r="AB5" s="2"/>
      <c r="AC5" s="2"/>
      <c r="AD5" s="2"/>
      <c r="AE5" s="2"/>
      <c r="AF5" s="2"/>
      <c r="AG5" s="2"/>
      <c r="AH5" s="31">
        <v>10.755411</v>
      </c>
      <c r="AI5" s="31">
        <v>106.684467</v>
      </c>
    </row>
    <row r="6" spans="1:35" x14ac:dyDescent="0.25">
      <c r="A6" s="10">
        <v>2</v>
      </c>
      <c r="B6" s="32" t="s">
        <v>89</v>
      </c>
      <c r="C6" s="32" t="s">
        <v>88</v>
      </c>
      <c r="D6" s="27" t="s">
        <v>93</v>
      </c>
      <c r="E6" s="6" t="s">
        <v>91</v>
      </c>
      <c r="F6" s="28">
        <v>43104</v>
      </c>
      <c r="G6" s="1">
        <v>29</v>
      </c>
      <c r="H6" s="1">
        <v>7.2</v>
      </c>
      <c r="I6" s="1">
        <v>1.54</v>
      </c>
      <c r="J6" s="1">
        <v>0.4</v>
      </c>
      <c r="K6" s="1">
        <v>9.8800000000000008</v>
      </c>
      <c r="L6" s="1">
        <v>0</v>
      </c>
      <c r="M6" s="1">
        <v>2.93</v>
      </c>
      <c r="N6" s="1">
        <v>1.1599999999999999</v>
      </c>
      <c r="O6" s="1">
        <v>34</v>
      </c>
      <c r="P6" s="1">
        <v>0.13</v>
      </c>
      <c r="Q6" s="1">
        <v>0.21</v>
      </c>
      <c r="R6" s="1">
        <v>0</v>
      </c>
      <c r="S6" s="1">
        <v>1</v>
      </c>
      <c r="T6" s="1" t="s">
        <v>92</v>
      </c>
      <c r="U6" s="1">
        <v>0</v>
      </c>
      <c r="V6" s="1">
        <v>0</v>
      </c>
      <c r="W6" s="29" t="str">
        <f t="shared" ref="W6:W9" si="0">IF(AND(U6=0,V6=0),"Đ","K")</f>
        <v>Đ</v>
      </c>
      <c r="X6" s="30" t="str">
        <f t="shared" ref="X6:X9" si="1">IF(AND(K6&lt;250,L6&lt;=3,M6&lt;=50,N6&lt;=250,O6&lt;=300,P6&lt;=2,Q6&lt;=0.3,R6&lt;=0.3,S6&lt;=15,T6="ĐẠT"),"Đ","K")</f>
        <v>Đ</v>
      </c>
      <c r="Y6" s="30" t="str">
        <f t="shared" ref="Y6:Y9" si="2">IF(AND(H6&gt;=6.5,H6&lt;=8.5,I6&lt;=2,J6&gt;=0.3,J6&lt;=0.5),"Đ","K")</f>
        <v>Đ</v>
      </c>
      <c r="Z6" s="29" t="str">
        <f t="shared" ref="Z6:Z9" si="3">IF(AND(W6="Đ",X6="Đ",Y6="Đ"),"Đ","K")</f>
        <v>Đ</v>
      </c>
      <c r="AA6" s="2"/>
      <c r="AB6" s="2"/>
      <c r="AC6" s="2"/>
      <c r="AD6" s="2"/>
      <c r="AE6" s="2"/>
      <c r="AF6" s="2"/>
      <c r="AG6" s="2"/>
      <c r="AH6" s="31">
        <v>10.757879000000001</v>
      </c>
      <c r="AI6" s="31">
        <v>106.678029</v>
      </c>
    </row>
    <row r="7" spans="1:35" x14ac:dyDescent="0.25">
      <c r="A7" s="10">
        <v>3</v>
      </c>
      <c r="B7" s="32" t="s">
        <v>89</v>
      </c>
      <c r="C7" s="32" t="s">
        <v>97</v>
      </c>
      <c r="D7" s="27" t="s">
        <v>94</v>
      </c>
      <c r="E7" s="6" t="s">
        <v>91</v>
      </c>
      <c r="F7" s="28">
        <v>43104</v>
      </c>
      <c r="G7" s="1">
        <v>30</v>
      </c>
      <c r="H7" s="1">
        <v>7.16</v>
      </c>
      <c r="I7" s="1">
        <v>0.43</v>
      </c>
      <c r="J7" s="1">
        <v>0.4</v>
      </c>
      <c r="K7" s="1">
        <v>20.12</v>
      </c>
      <c r="L7" s="1">
        <v>0.01</v>
      </c>
      <c r="M7" s="1">
        <v>1.9</v>
      </c>
      <c r="N7" s="1">
        <v>3.04</v>
      </c>
      <c r="O7" s="1">
        <v>46</v>
      </c>
      <c r="P7" s="1">
        <v>0.64</v>
      </c>
      <c r="Q7" s="1">
        <v>0.23</v>
      </c>
      <c r="R7" s="1">
        <v>0</v>
      </c>
      <c r="S7" s="1">
        <v>1</v>
      </c>
      <c r="T7" s="1" t="s">
        <v>92</v>
      </c>
      <c r="U7" s="1">
        <v>0</v>
      </c>
      <c r="V7" s="1">
        <v>0</v>
      </c>
      <c r="W7" s="29" t="str">
        <f t="shared" si="0"/>
        <v>Đ</v>
      </c>
      <c r="X7" s="30" t="str">
        <f t="shared" si="1"/>
        <v>Đ</v>
      </c>
      <c r="Y7" s="30" t="str">
        <f t="shared" si="2"/>
        <v>Đ</v>
      </c>
      <c r="Z7" s="29" t="str">
        <f t="shared" si="3"/>
        <v>Đ</v>
      </c>
      <c r="AA7" s="2"/>
      <c r="AB7" s="2"/>
      <c r="AC7" s="2"/>
      <c r="AD7" s="2"/>
      <c r="AE7" s="2"/>
      <c r="AF7" s="2"/>
      <c r="AG7" s="2"/>
      <c r="AH7" s="31">
        <v>10.755944</v>
      </c>
      <c r="AI7" s="31">
        <v>106.664472</v>
      </c>
    </row>
    <row r="8" spans="1:35" x14ac:dyDescent="0.25">
      <c r="A8" s="22">
        <v>4</v>
      </c>
      <c r="B8" s="32" t="s">
        <v>98</v>
      </c>
      <c r="C8" s="32" t="s">
        <v>99</v>
      </c>
      <c r="D8" s="27" t="s">
        <v>95</v>
      </c>
      <c r="E8" s="6" t="s">
        <v>91</v>
      </c>
      <c r="F8" s="28">
        <v>43109</v>
      </c>
      <c r="G8" s="1">
        <v>65</v>
      </c>
      <c r="H8" s="1">
        <v>7</v>
      </c>
      <c r="I8" s="1">
        <v>0.11</v>
      </c>
      <c r="J8" s="1">
        <v>0.4</v>
      </c>
      <c r="K8" s="1">
        <v>11.63</v>
      </c>
      <c r="L8" s="1">
        <v>0</v>
      </c>
      <c r="M8" s="1">
        <v>3.57</v>
      </c>
      <c r="N8" s="1">
        <v>0.5</v>
      </c>
      <c r="O8" s="1">
        <v>41</v>
      </c>
      <c r="P8" s="1">
        <v>0.13</v>
      </c>
      <c r="Q8" s="1">
        <v>0.28000000000000003</v>
      </c>
      <c r="R8" s="1">
        <v>0</v>
      </c>
      <c r="S8" s="1">
        <v>1</v>
      </c>
      <c r="T8" s="1" t="s">
        <v>92</v>
      </c>
      <c r="U8" s="1">
        <v>0</v>
      </c>
      <c r="V8" s="1">
        <v>0</v>
      </c>
      <c r="W8" s="29" t="str">
        <f t="shared" si="0"/>
        <v>Đ</v>
      </c>
      <c r="X8" s="30" t="str">
        <f t="shared" si="1"/>
        <v>Đ</v>
      </c>
      <c r="Y8" s="30" t="str">
        <f t="shared" si="2"/>
        <v>Đ</v>
      </c>
      <c r="Z8" s="29" t="str">
        <f t="shared" si="3"/>
        <v>Đ</v>
      </c>
      <c r="AA8" s="2"/>
      <c r="AB8" s="2"/>
      <c r="AC8" s="2"/>
      <c r="AD8" s="2"/>
      <c r="AE8" s="2"/>
      <c r="AF8" s="2"/>
      <c r="AG8" s="2"/>
      <c r="AH8" s="31">
        <v>10.824942</v>
      </c>
      <c r="AI8" s="31">
        <v>106.687056</v>
      </c>
    </row>
    <row r="9" spans="1:35" x14ac:dyDescent="0.25">
      <c r="A9" s="22">
        <v>5</v>
      </c>
      <c r="B9" s="32" t="s">
        <v>98</v>
      </c>
      <c r="C9" s="32" t="s">
        <v>100</v>
      </c>
      <c r="D9" s="27" t="s">
        <v>96</v>
      </c>
      <c r="E9" s="6" t="s">
        <v>91</v>
      </c>
      <c r="F9" s="28">
        <v>43109</v>
      </c>
      <c r="G9" s="1">
        <v>67</v>
      </c>
      <c r="H9" s="1">
        <v>7.1</v>
      </c>
      <c r="I9" s="1">
        <v>0.1</v>
      </c>
      <c r="J9" s="1">
        <v>0.5</v>
      </c>
      <c r="K9" s="1">
        <v>11.75</v>
      </c>
      <c r="L9" s="1">
        <v>0</v>
      </c>
      <c r="M9" s="1">
        <v>3.53</v>
      </c>
      <c r="N9" s="1">
        <v>0.55000000000000004</v>
      </c>
      <c r="O9" s="1">
        <v>34</v>
      </c>
      <c r="P9" s="1">
        <v>0.26</v>
      </c>
      <c r="Q9" s="1">
        <v>0.3</v>
      </c>
      <c r="R9" s="1">
        <v>0</v>
      </c>
      <c r="S9" s="1">
        <v>1</v>
      </c>
      <c r="T9" s="1" t="s">
        <v>92</v>
      </c>
      <c r="U9" s="1">
        <v>0</v>
      </c>
      <c r="V9" s="1">
        <v>0</v>
      </c>
      <c r="W9" s="29" t="str">
        <f t="shared" si="0"/>
        <v>Đ</v>
      </c>
      <c r="X9" s="30" t="str">
        <f t="shared" si="1"/>
        <v>Đ</v>
      </c>
      <c r="Y9" s="30" t="str">
        <f t="shared" si="2"/>
        <v>Đ</v>
      </c>
      <c r="Z9" s="29" t="str">
        <f t="shared" si="3"/>
        <v>Đ</v>
      </c>
      <c r="AA9" s="2"/>
      <c r="AB9" s="2"/>
      <c r="AC9" s="2"/>
      <c r="AD9" s="2"/>
      <c r="AE9" s="2"/>
      <c r="AF9" s="2"/>
      <c r="AG9" s="2"/>
      <c r="AH9" s="31">
        <v>10.829651</v>
      </c>
      <c r="AI9" s="31">
        <v>106.67105100000001</v>
      </c>
    </row>
  </sheetData>
  <mergeCells count="16">
    <mergeCell ref="A1:A3"/>
    <mergeCell ref="B1:B3"/>
    <mergeCell ref="C1:C3"/>
    <mergeCell ref="D1:D3"/>
    <mergeCell ref="AH1:AH3"/>
    <mergeCell ref="AI1:AI3"/>
    <mergeCell ref="E1:E3"/>
    <mergeCell ref="F1:F3"/>
    <mergeCell ref="G1:G3"/>
    <mergeCell ref="H1:V1"/>
    <mergeCell ref="W1:Z1"/>
    <mergeCell ref="W2:W3"/>
    <mergeCell ref="X2:X3"/>
    <mergeCell ref="Y2:Y3"/>
    <mergeCell ref="Z2:Z3"/>
    <mergeCell ref="AA1:AG1"/>
  </mergeCells>
  <conditionalFormatting sqref="G1">
    <cfRule type="cellIs" dxfId="109" priority="126" stopIfTrue="1" operator="notBetween">
      <formula>6.5</formula>
      <formula>8.5</formula>
    </cfRule>
  </conditionalFormatting>
  <conditionalFormatting sqref="H1">
    <cfRule type="cellIs" dxfId="108" priority="128" stopIfTrue="1" operator="greaterThan">
      <formula>2</formula>
    </cfRule>
  </conditionalFormatting>
  <conditionalFormatting sqref="R1">
    <cfRule type="cellIs" dxfId="107" priority="121" stopIfTrue="1" operator="greaterThan">
      <formula>15</formula>
    </cfRule>
    <cfRule type="cellIs" dxfId="106" priority="122" stopIfTrue="1" operator="greaterThan">
      <formula>15</formula>
    </cfRule>
  </conditionalFormatting>
  <conditionalFormatting sqref="B2:F2">
    <cfRule type="expression" dxfId="105" priority="127" stopIfTrue="1">
      <formula>LEN(TRIM(B2))=0</formula>
    </cfRule>
  </conditionalFormatting>
  <conditionalFormatting sqref="V1">
    <cfRule type="expression" dxfId="104" priority="123" stopIfTrue="1">
      <formula>NOT(ISERROR(SEARCH("K",V1)))</formula>
    </cfRule>
    <cfRule type="expression" dxfId="103" priority="124" stopIfTrue="1">
      <formula>NOT(ISERROR(SEARCH("K",V1)))</formula>
    </cfRule>
  </conditionalFormatting>
  <conditionalFormatting sqref="Y1">
    <cfRule type="expression" dxfId="102" priority="125" stopIfTrue="1">
      <formula>NOT(ISERROR(SEARCH("K",Y1)))</formula>
    </cfRule>
  </conditionalFormatting>
  <conditionalFormatting sqref="T2:U3">
    <cfRule type="cellIs" dxfId="101" priority="104" stopIfTrue="1" operator="greaterThan">
      <formula>0</formula>
    </cfRule>
  </conditionalFormatting>
  <conditionalFormatting sqref="G2:G3">
    <cfRule type="cellIs" dxfId="100" priority="111" stopIfTrue="1" operator="notBetween">
      <formula>6.5</formula>
      <formula>8.5</formula>
    </cfRule>
  </conditionalFormatting>
  <conditionalFormatting sqref="I2:I3">
    <cfRule type="cellIs" dxfId="99" priority="112" stopIfTrue="1" operator="notBetween">
      <formula>0.3</formula>
      <formula>0.5</formula>
    </cfRule>
  </conditionalFormatting>
  <conditionalFormatting sqref="R2:R3">
    <cfRule type="cellIs" dxfId="98" priority="118" stopIfTrue="1" operator="greaterThan">
      <formula>15</formula>
    </cfRule>
  </conditionalFormatting>
  <conditionalFormatting sqref="H2:H3">
    <cfRule type="cellIs" dxfId="97" priority="120" stopIfTrue="1" operator="greaterThan">
      <formula>2</formula>
    </cfRule>
  </conditionalFormatting>
  <conditionalFormatting sqref="R2:R3">
    <cfRule type="cellIs" dxfId="96" priority="105" stopIfTrue="1" operator="greaterThan">
      <formula>15</formula>
    </cfRule>
    <cfRule type="cellIs" dxfId="95" priority="106" stopIfTrue="1" operator="greaterThan">
      <formula>15</formula>
    </cfRule>
  </conditionalFormatting>
  <conditionalFormatting sqref="T2:U3">
    <cfRule type="cellIs" dxfId="94" priority="119" stopIfTrue="1" operator="greaterThan">
      <formula>1</formula>
    </cfRule>
  </conditionalFormatting>
  <conditionalFormatting sqref="O2:O3">
    <cfRule type="cellIs" dxfId="93" priority="107" stopIfTrue="1" operator="greaterThan">
      <formula>2</formula>
    </cfRule>
  </conditionalFormatting>
  <conditionalFormatting sqref="V2:V3">
    <cfRule type="expression" dxfId="92" priority="108" stopIfTrue="1">
      <formula>NOT(ISERROR(SEARCH("K",V2)))</formula>
    </cfRule>
    <cfRule type="expression" dxfId="91" priority="109" stopIfTrue="1">
      <formula>NOT(ISERROR(SEARCH("K",V2)))</formula>
    </cfRule>
  </conditionalFormatting>
  <conditionalFormatting sqref="W2:Y3">
    <cfRule type="expression" dxfId="90" priority="110" stopIfTrue="1">
      <formula>NOT(ISERROR(SEARCH("K",W2)))</formula>
    </cfRule>
  </conditionalFormatting>
  <conditionalFormatting sqref="M2:M3 J2:J3">
    <cfRule type="cellIs" dxfId="89" priority="113" stopIfTrue="1" operator="greaterThan">
      <formula>250</formula>
    </cfRule>
  </conditionalFormatting>
  <conditionalFormatting sqref="K2:K3">
    <cfRule type="cellIs" dxfId="88" priority="114" stopIfTrue="1" operator="greaterThan">
      <formula>3</formula>
    </cfRule>
  </conditionalFormatting>
  <conditionalFormatting sqref="L2:L3">
    <cfRule type="cellIs" dxfId="87" priority="115" stopIfTrue="1" operator="greaterThan">
      <formula>50</formula>
    </cfRule>
  </conditionalFormatting>
  <conditionalFormatting sqref="N2:N3">
    <cfRule type="cellIs" dxfId="86" priority="116" stopIfTrue="1" operator="greaterThan">
      <formula>300</formula>
    </cfRule>
  </conditionalFormatting>
  <conditionalFormatting sqref="P2:Q3">
    <cfRule type="cellIs" dxfId="85" priority="117" stopIfTrue="1" operator="greaterThan">
      <formula>0.3</formula>
    </cfRule>
  </conditionalFormatting>
  <conditionalFormatting sqref="S2">
    <cfRule type="cellIs" dxfId="84" priority="103" stopIfTrue="1" operator="greaterThan">
      <formula>15</formula>
    </cfRule>
  </conditionalFormatting>
  <conditionalFormatting sqref="S2">
    <cfRule type="cellIs" dxfId="83" priority="101" stopIfTrue="1" operator="greaterThan">
      <formula>15</formula>
    </cfRule>
    <cfRule type="cellIs" dxfId="82" priority="102" stopIfTrue="1" operator="greaterThan">
      <formula>15</formula>
    </cfRule>
  </conditionalFormatting>
  <conditionalFormatting sqref="W4">
    <cfRule type="expression" dxfId="64" priority="71" stopIfTrue="1">
      <formula>NOT(ISERROR(SEARCH("K",W4)))</formula>
    </cfRule>
    <cfRule type="expression" dxfId="63" priority="72" stopIfTrue="1">
      <formula>NOT(ISERROR(SEARCH("K",W4)))</formula>
    </cfRule>
  </conditionalFormatting>
  <conditionalFormatting sqref="X4:Z4">
    <cfRule type="expression" dxfId="62" priority="73" stopIfTrue="1">
      <formula>NOT(ISERROR(SEARCH("K",X4)))</formula>
    </cfRule>
  </conditionalFormatting>
  <conditionalFormatting sqref="B4:G4">
    <cfRule type="expression" dxfId="61" priority="63" stopIfTrue="1">
      <formula>LEN(TRIM(B4))=0</formula>
    </cfRule>
  </conditionalFormatting>
  <conditionalFormatting sqref="AA1">
    <cfRule type="cellIs" dxfId="55" priority="49" stopIfTrue="1" operator="notBetween">
      <formula>6.5</formula>
      <formula>8.5</formula>
    </cfRule>
  </conditionalFormatting>
  <conditionalFormatting sqref="AA2:AA3">
    <cfRule type="cellIs" dxfId="54" priority="50" stopIfTrue="1" operator="greaterThanOrEqual">
      <formula>1000</formula>
    </cfRule>
  </conditionalFormatting>
  <conditionalFormatting sqref="AB1:AB3">
    <cfRule type="cellIs" dxfId="53" priority="51" stopIfTrue="1" operator="greaterThan">
      <formula>0.01</formula>
    </cfRule>
  </conditionalFormatting>
  <conditionalFormatting sqref="AC1:AC3">
    <cfRule type="cellIs" dxfId="52" priority="52" stopIfTrue="1" operator="greaterThanOrEqual">
      <formula>0.003</formula>
    </cfRule>
  </conditionalFormatting>
  <conditionalFormatting sqref="AD1:AD3 AG1:AG3">
    <cfRule type="cellIs" dxfId="51" priority="53" stopIfTrue="1" operator="greaterThanOrEqual">
      <formula>3</formula>
    </cfRule>
  </conditionalFormatting>
  <conditionalFormatting sqref="AE1:AE3">
    <cfRule type="cellIs" dxfId="50" priority="54" stopIfTrue="1" operator="greaterThanOrEqual">
      <formula>1.5</formula>
    </cfRule>
  </conditionalFormatting>
  <conditionalFormatting sqref="AF1:AF3">
    <cfRule type="cellIs" dxfId="49" priority="55" stopIfTrue="1" operator="greaterThanOrEqual">
      <formula>1</formula>
    </cfRule>
  </conditionalFormatting>
  <conditionalFormatting sqref="AA4:AG4">
    <cfRule type="expression" dxfId="48" priority="48" stopIfTrue="1">
      <formula>NOT(ISERROR(SEARCH("K",AA4)))</formula>
    </cfRule>
  </conditionalFormatting>
  <conditionalFormatting sqref="H4:V4">
    <cfRule type="expression" dxfId="47" priority="46" stopIfTrue="1">
      <formula>NOT(ISERROR(SEARCH("K",H4)))</formula>
    </cfRule>
    <cfRule type="expression" dxfId="46" priority="47" stopIfTrue="1">
      <formula>NOT(ISERROR(SEARCH("K",H4)))</formula>
    </cfRule>
  </conditionalFormatting>
  <conditionalFormatting sqref="A1:A3">
    <cfRule type="expression" dxfId="45" priority="45" stopIfTrue="1">
      <formula>LEN(TRIM(A1))=0</formula>
    </cfRule>
  </conditionalFormatting>
  <conditionalFormatting sqref="A4">
    <cfRule type="expression" dxfId="44" priority="44" stopIfTrue="1">
      <formula>LEN(TRIM(A4))=0</formula>
    </cfRule>
  </conditionalFormatting>
  <conditionalFormatting sqref="E5:E7">
    <cfRule type="expression" dxfId="42" priority="41" stopIfTrue="1">
      <formula>LEN(TRIM(E5))=0</formula>
    </cfRule>
  </conditionalFormatting>
  <conditionalFormatting sqref="W5:W7">
    <cfRule type="expression" dxfId="41" priority="39" stopIfTrue="1">
      <formula>NOT(ISERROR(SEARCH("K",W5)))</formula>
    </cfRule>
    <cfRule type="expression" dxfId="40" priority="40" stopIfTrue="1">
      <formula>NOT(ISERROR(SEARCH("K",W5)))</formula>
    </cfRule>
  </conditionalFormatting>
  <conditionalFormatting sqref="X5:Z7">
    <cfRule type="expression" dxfId="39" priority="38" stopIfTrue="1">
      <formula>NOT(ISERROR(SEARCH("K",X5)))</formula>
    </cfRule>
  </conditionalFormatting>
  <conditionalFormatting sqref="J5:J7">
    <cfRule type="cellIs" dxfId="38" priority="37" stopIfTrue="1" operator="lessThan">
      <formula>0.3</formula>
    </cfRule>
  </conditionalFormatting>
  <conditionalFormatting sqref="U5:V7">
    <cfRule type="cellIs" dxfId="37" priority="36" stopIfTrue="1" operator="greaterThan">
      <formula>0</formula>
    </cfRule>
  </conditionalFormatting>
  <conditionalFormatting sqref="Q5:Q7">
    <cfRule type="cellIs" dxfId="36" priority="35" stopIfTrue="1" operator="greaterThan">
      <formula>0.3</formula>
    </cfRule>
  </conditionalFormatting>
  <conditionalFormatting sqref="AA5:AA7">
    <cfRule type="cellIs" dxfId="35" priority="29" stopIfTrue="1" operator="greaterThanOrEqual">
      <formula>1000</formula>
    </cfRule>
  </conditionalFormatting>
  <conditionalFormatting sqref="AB5:AB7">
    <cfRule type="cellIs" dxfId="34" priority="30" stopIfTrue="1" operator="greaterThan">
      <formula>0.01</formula>
    </cfRule>
  </conditionalFormatting>
  <conditionalFormatting sqref="AC5:AC7">
    <cfRule type="cellIs" dxfId="33" priority="31" stopIfTrue="1" operator="greaterThanOrEqual">
      <formula>0.003</formula>
    </cfRule>
  </conditionalFormatting>
  <conditionalFormatting sqref="AD5:AD7 AG5:AG7">
    <cfRule type="cellIs" dxfId="32" priority="32" stopIfTrue="1" operator="greaterThanOrEqual">
      <formula>3</formula>
    </cfRule>
  </conditionalFormatting>
  <conditionalFormatting sqref="AE5:AE7">
    <cfRule type="cellIs" dxfId="31" priority="33" stopIfTrue="1" operator="greaterThanOrEqual">
      <formula>1.5</formula>
    </cfRule>
  </conditionalFormatting>
  <conditionalFormatting sqref="AF5:AF7">
    <cfRule type="cellIs" dxfId="30" priority="34" stopIfTrue="1" operator="greaterThanOrEqual">
      <formula>1</formula>
    </cfRule>
  </conditionalFormatting>
  <conditionalFormatting sqref="E8">
    <cfRule type="expression" dxfId="29" priority="28" stopIfTrue="1">
      <formula>LEN(TRIM(E8))=0</formula>
    </cfRule>
  </conditionalFormatting>
  <conditionalFormatting sqref="W8">
    <cfRule type="expression" dxfId="28" priority="26" stopIfTrue="1">
      <formula>NOT(ISERROR(SEARCH("K",W8)))</formula>
    </cfRule>
    <cfRule type="expression" dxfId="27" priority="27" stopIfTrue="1">
      <formula>NOT(ISERROR(SEARCH("K",W8)))</formula>
    </cfRule>
  </conditionalFormatting>
  <conditionalFormatting sqref="X8:Z8">
    <cfRule type="expression" dxfId="26" priority="25" stopIfTrue="1">
      <formula>NOT(ISERROR(SEARCH("K",X8)))</formula>
    </cfRule>
  </conditionalFormatting>
  <conditionalFormatting sqref="J8">
    <cfRule type="cellIs" dxfId="25" priority="24" stopIfTrue="1" operator="lessThan">
      <formula>0.3</formula>
    </cfRule>
  </conditionalFormatting>
  <conditionalFormatting sqref="U8:V8">
    <cfRule type="cellIs" dxfId="24" priority="23" stopIfTrue="1" operator="greaterThan">
      <formula>0</formula>
    </cfRule>
  </conditionalFormatting>
  <conditionalFormatting sqref="Q8">
    <cfRule type="cellIs" dxfId="23" priority="22" stopIfTrue="1" operator="greaterThan">
      <formula>0.3</formula>
    </cfRule>
  </conditionalFormatting>
  <conditionalFormatting sqref="AA8">
    <cfRule type="cellIs" dxfId="22" priority="16" stopIfTrue="1" operator="greaterThanOrEqual">
      <formula>1000</formula>
    </cfRule>
  </conditionalFormatting>
  <conditionalFormatting sqref="AB8">
    <cfRule type="cellIs" dxfId="21" priority="17" stopIfTrue="1" operator="greaterThan">
      <formula>0.01</formula>
    </cfRule>
  </conditionalFormatting>
  <conditionalFormatting sqref="AC8">
    <cfRule type="cellIs" dxfId="20" priority="18" stopIfTrue="1" operator="greaterThanOrEqual">
      <formula>0.003</formula>
    </cfRule>
  </conditionalFormatting>
  <conditionalFormatting sqref="AD8 AG8">
    <cfRule type="cellIs" dxfId="19" priority="19" stopIfTrue="1" operator="greaterThanOrEqual">
      <formula>3</formula>
    </cfRule>
  </conditionalFormatting>
  <conditionalFormatting sqref="AE8">
    <cfRule type="cellIs" dxfId="18" priority="20" stopIfTrue="1" operator="greaterThanOrEqual">
      <formula>1.5</formula>
    </cfRule>
  </conditionalFormatting>
  <conditionalFormatting sqref="AF8">
    <cfRule type="cellIs" dxfId="17" priority="21" stopIfTrue="1" operator="greaterThanOrEqual">
      <formula>1</formula>
    </cfRule>
  </conditionalFormatting>
  <conditionalFormatting sqref="E9">
    <cfRule type="expression" dxfId="16" priority="15" stopIfTrue="1">
      <formula>LEN(TRIM(E9))=0</formula>
    </cfRule>
  </conditionalFormatting>
  <conditionalFormatting sqref="W9">
    <cfRule type="expression" dxfId="15" priority="13" stopIfTrue="1">
      <formula>NOT(ISERROR(SEARCH("K",W9)))</formula>
    </cfRule>
    <cfRule type="expression" dxfId="14" priority="14" stopIfTrue="1">
      <formula>NOT(ISERROR(SEARCH("K",W9)))</formula>
    </cfRule>
  </conditionalFormatting>
  <conditionalFormatting sqref="X9:Z9">
    <cfRule type="expression" dxfId="13" priority="12" stopIfTrue="1">
      <formula>NOT(ISERROR(SEARCH("K",X9)))</formula>
    </cfRule>
  </conditionalFormatting>
  <conditionalFormatting sqref="J9">
    <cfRule type="cellIs" dxfId="12" priority="11" stopIfTrue="1" operator="lessThan">
      <formula>0.3</formula>
    </cfRule>
  </conditionalFormatting>
  <conditionalFormatting sqref="U9:V9">
    <cfRule type="cellIs" dxfId="11" priority="10" stopIfTrue="1" operator="greaterThan">
      <formula>0</formula>
    </cfRule>
  </conditionalFormatting>
  <conditionalFormatting sqref="Q9">
    <cfRule type="cellIs" dxfId="10" priority="9" stopIfTrue="1" operator="greaterThan">
      <formula>0.3</formula>
    </cfRule>
  </conditionalFormatting>
  <conditionalFormatting sqref="AA9">
    <cfRule type="cellIs" dxfId="9" priority="3" stopIfTrue="1" operator="greaterThanOrEqual">
      <formula>1000</formula>
    </cfRule>
  </conditionalFormatting>
  <conditionalFormatting sqref="AB9">
    <cfRule type="cellIs" dxfId="8" priority="4" stopIfTrue="1" operator="greaterThan">
      <formula>0.01</formula>
    </cfRule>
  </conditionalFormatting>
  <conditionalFormatting sqref="AC9">
    <cfRule type="cellIs" dxfId="7" priority="5" stopIfTrue="1" operator="greaterThanOrEqual">
      <formula>0.003</formula>
    </cfRule>
  </conditionalFormatting>
  <conditionalFormatting sqref="AD9 AG9">
    <cfRule type="cellIs" dxfId="6" priority="6" stopIfTrue="1" operator="greaterThanOrEqual">
      <formula>3</formula>
    </cfRule>
  </conditionalFormatting>
  <conditionalFormatting sqref="AE9">
    <cfRule type="cellIs" dxfId="5" priority="7" stopIfTrue="1" operator="greaterThanOrEqual">
      <formula>1.5</formula>
    </cfRule>
  </conditionalFormatting>
  <conditionalFormatting sqref="AF9">
    <cfRule type="cellIs" dxfId="4" priority="8" stopIfTrue="1" operator="greaterThanOrEqual">
      <formula>1</formula>
    </cfRule>
  </conditionalFormatting>
  <conditionalFormatting sqref="S3">
    <cfRule type="cellIs" dxfId="1" priority="1" stopIfTrue="1" operator="greaterThan">
      <formula>0</formula>
    </cfRule>
  </conditionalFormatting>
  <conditionalFormatting sqref="S3">
    <cfRule type="cellIs" dxfId="0" priority="2" stopIfTrue="1" operator="greaterThan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2018-12-05T01:48:39Z</dcterms:modified>
</cp:coreProperties>
</file>