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CN_2G" sheetId="1" state="visible" r:id="rId2"/>
    <sheet name="BCN_3G" sheetId="2" state="visible" r:id="rId3"/>
    <sheet name="BCN_4G" sheetId="3" state="visible" r:id="rId4"/>
    <sheet name="TH MLL 2G" sheetId="4" state="visible" r:id="rId5"/>
    <sheet name="TH MLL 3G" sheetId="5" state="visible" r:id="rId6"/>
    <sheet name="CT" sheetId="6" state="hidden" r:id="rId7"/>
    <sheet name="Group Email gui" sheetId="7" state="hidden" r:id="rId8"/>
    <sheet name="TH MLL 4G" sheetId="8" state="visible" r:id="rId9"/>
  </sheets>
  <definedNames>
    <definedName function="false" hidden="false" name="_xlfn_SUMIFS" vbProcedure="false"/>
    <definedName function="false" hidden="false" localSheetId="0" name="Excel_BuiltIn__FilterDatabase" vbProcedure="false">BCN_2G!$A$46:$K$106</definedName>
    <definedName function="false" hidden="false" localSheetId="1" name="Excel_BuiltIn__FilterDatabase" vbProcedure="false">BCN_3G!$A$45:$J$107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<sst xmlns="http://schemas.openxmlformats.org/spreadsheetml/2006/main" count="836" uniqueCount="274">
  <si>
    <t>BAN KHAI THÁC MẠNG</t>
  </si>
  <si>
    <t>CỘNG HÒA XÃ HỘI CHỦ NGHĨA VIỆT NAM</t>
  </si>
  <si>
    <t>TRUNG TÂM ĐIỀU HÀNH - RNOC2</t>
  </si>
  <si>
    <t>Độc Lập - Tự do - Hạnh phúc</t>
  </si>
  <si>
    <t>---------------------------------------</t>
  </si>
  <si>
    <t>-------------------------------</t>
  </si>
  <si>
    <t>Số: ................. /ĐHVT</t>
  </si>
  <si>
    <t>   </t>
  </si>
  <si>
    <t>V/v báo cáo tình hình hoạt động mạng Vinaphone</t>
  </si>
  <si>
    <t>Kính gửi:  - Lãnh đạo Ban Khai thác mạng;</t>
  </si>
  <si>
    <t>                                                                                                               - Phòng vô tuyến</t>
  </si>
  <si>
    <t>( nguyên nhân: 0-không rõ nguyên nhân; 1-nguồn; 2-truyền dẫn; 3-thiết bị; 4-theo công văn; 5-truyền dẫn VNPT T/Tp)</t>
  </si>
  <si>
    <t>1. Số thời gian mất liên lạc trong ngày:</t>
  </si>
  <si>
    <t>phút</t>
  </si>
  <si>
    <t>    Số lần mất liên lạc trong ngày:</t>
  </si>
  <si>
    <t>lần</t>
  </si>
  <si>
    <t>2. Mất liên lạc theo nguyên nhân:</t>
  </si>
  <si>
    <t>Nguyên nhân</t>
  </si>
  <si>
    <t>%</t>
  </si>
  <si>
    <t>Thời gian</t>
  </si>
  <si>
    <t>Số lần</t>
  </si>
  <si>
    <t>Không rõ lý do(0)</t>
  </si>
  <si>
    <t>Nguồn (1)</t>
  </si>
  <si>
    <t>Truyền dẫn (2)</t>
  </si>
  <si>
    <t>bỏ code 6</t>
  </si>
  <si>
    <t>Truyền dẫn  VNPT T/Tp (5)</t>
  </si>
  <si>
    <t>Thiết bị (3)</t>
  </si>
  <si>
    <t>Công văn (4)</t>
  </si>
  <si>
    <t>Tổng</t>
  </si>
  <si>
    <t>3. Chi tiết các trạm mất liên lạc xin xem Phụ lục trang sau</t>
  </si>
  <si>
    <t>4. Vấn đề khác: </t>
  </si>
  <si>
    <t>5. Kiến nghị:</t>
  </si>
  <si>
    <t>Nơi nhận:</t>
  </si>
  <si>
    <t>LĐ RNOC2</t>
  </si>
  <si>
    <t>                  -  Lãnh đạo Ban khai thác mạng;</t>
  </si>
  <si>
    <t>                  - Phòng vô tuyến;</t>
  </si>
  <si>
    <t>( họ và tên )</t>
  </si>
  <si>
    <t>NET</t>
  </si>
  <si>
    <t>Ngày</t>
  </si>
  <si>
    <t>Tên BTS</t>
  </si>
  <si>
    <t>BSC</t>
  </si>
  <si>
    <t>Giờ bắt đầu</t>
  </si>
  <si>
    <t>Giờ kết thúc</t>
  </si>
  <si>
    <t>Tổng </t>
  </si>
  <si>
    <t>Code Lỗi</t>
  </si>
  <si>
    <t>Nguyên nhân và kết quả xử lý</t>
  </si>
  <si>
    <t>Cảnh báo</t>
  </si>
  <si>
    <t>Tỉnh</t>
  </si>
  <si>
    <t>2</t>
  </si>
  <si>
    <t>02/05/2016</t>
  </si>
  <si>
    <t>CKE024A_TVH</t>
  </si>
  <si>
    <t>BSC_753M_TVH</t>
  </si>
  <si>
    <t>1</t>
  </si>
  <si>
    <t>MLL do mất điện. </t>
  </si>
  <si>
    <t>MTH020A_VLG</t>
  </si>
  <si>
    <t>BSC_757M_VLG</t>
  </si>
  <si>
    <t>O-RO_CMU</t>
  </si>
  <si>
    <t>BSC_428H_CMU</t>
  </si>
  <si>
    <t>5</t>
  </si>
  <si>
    <t>MLL do lỗi card TD OSN 2500 tại trạm VT Phường 5B </t>
  </si>
  <si>
    <t>35A-QUANG-TRUNG_CMU</t>
  </si>
  <si>
    <t>CMA107A_CMU</t>
  </si>
  <si>
    <t>NHA-SACH-HAI-TRIEU_CMU</t>
  </si>
  <si>
    <t>TAN-THANH-2_CMU</t>
  </si>
  <si>
    <t>PHUONG-5-1800M_CMU</t>
  </si>
  <si>
    <t>CMU-20_CMU</t>
  </si>
  <si>
    <t>CMA096A_CMU</t>
  </si>
  <si>
    <t>234-QUANG-TRUNG_CMU</t>
  </si>
  <si>
    <t>CMA093B_CMU</t>
  </si>
  <si>
    <t>PHUONG-5_CMU</t>
  </si>
  <si>
    <t>CMU-37_CMU</t>
  </si>
  <si>
    <t>DONG-HAI_TVH</t>
  </si>
  <si>
    <t>BSC_422H_TVH</t>
  </si>
  <si>
    <t>MLL do lỗi TD nội tỉnh </t>
  </si>
  <si>
    <t>UMI023A_CMU</t>
  </si>
  <si>
    <t>BSC_430H_CMU</t>
  </si>
  <si>
    <t>MLL do mất điện </t>
  </si>
  <si>
    <t>LTH031A_DNI</t>
  </si>
  <si>
    <t>BSC_705M_DNI</t>
  </si>
  <si>
    <t>MLL do đứt cáp quang VTT </t>
  </si>
  <si>
    <t>KINH-GIUA_STG</t>
  </si>
  <si>
    <t>BSC_415H_STG</t>
  </si>
  <si>
    <t>02/05/2016 15:11:46</t>
  </si>
  <si>
    <t>GDA035A_TNH</t>
  </si>
  <si>
    <t>BSC_764M_TNH</t>
  </si>
  <si>
    <t>02/05/2016 14:02:31</t>
  </si>
  <si>
    <t>KHU-PHO2_TNH</t>
  </si>
  <si>
    <t>BSC_740M_TNH</t>
  </si>
  <si>
    <t>VINH-LOI_TVH</t>
  </si>
  <si>
    <t>BSC_755M_TVH</t>
  </si>
  <si>
    <t>02/05/2016 11:18:45</t>
  </si>
  <si>
    <t>TAN-HIEP_BDG</t>
  </si>
  <si>
    <t>BSC_717M_BDG</t>
  </si>
  <si>
    <t>02/05/2016 10:11:06</t>
  </si>
  <si>
    <t>HOA-AN_AGG</t>
  </si>
  <si>
    <t>BSC_424H_AGG</t>
  </si>
  <si>
    <t>MLL do lỗi TD VTT </t>
  </si>
  <si>
    <t>TAN-NGHIA2_BTN</t>
  </si>
  <si>
    <t>BSC_734M_BTN</t>
  </si>
  <si>
    <t>HIEP-MY-DONG_TVH</t>
  </si>
  <si>
    <t>BSC_759M_TVH</t>
  </si>
  <si>
    <t>3</t>
  </si>
  <si>
    <t>MLL do treo thiết bị </t>
  </si>
  <si>
    <t>THANH-LOC_KGG</t>
  </si>
  <si>
    <t>BSC_403H_KGG</t>
  </si>
  <si>
    <t>02/05/2016 09:05:30</t>
  </si>
  <si>
    <t>HUNG-LOI_VLG</t>
  </si>
  <si>
    <t>BSC_413H_VLG</t>
  </si>
  <si>
    <t>LDU015A_LDG</t>
  </si>
  <si>
    <t>BSC_726M_LDG</t>
  </si>
  <si>
    <t>02/05/2016 04:16:23</t>
  </si>
  <si>
    <t>LDU016A_LDG</t>
  </si>
  <si>
    <t>02/05/2016 04:16:28</t>
  </si>
  <si>
    <t>NHUAN-THANH_TVH</t>
  </si>
  <si>
    <t>BSC_754M_TVH</t>
  </si>
  <si>
    <t>LDU018A_LDG</t>
  </si>
  <si>
    <t>02/05/2016 04:16:14</t>
  </si>
  <si>
    <t>GIANG-DIEN_DNI</t>
  </si>
  <si>
    <t>BSC_747M_DNI</t>
  </si>
  <si>
    <t>BCH065E_HCM</t>
  </si>
  <si>
    <t>HCBS248_HCM</t>
  </si>
  <si>
    <t>TDU046E_HCM</t>
  </si>
  <si>
    <t>HCBS250_HCM</t>
  </si>
  <si>
    <t>MLL do hư SFP truyền dẫn. </t>
  </si>
  <si>
    <t>BCH050E_HCM</t>
  </si>
  <si>
    <t>BTA027E_HCM</t>
  </si>
  <si>
    <t>MLL do lỗi tủ nguồn. </t>
  </si>
  <si>
    <t>                                                                                                                             - Phòng vô tuyến</t>
  </si>
  <si>
    <t>Node B</t>
  </si>
  <si>
    <t>RNC</t>
  </si>
  <si>
    <t>3G_CKE024A_TVH</t>
  </si>
  <si>
    <t>CTRNC54</t>
  </si>
  <si>
    <t>3G_MTH020A_VLG</t>
  </si>
  <si>
    <t>HCRNC53</t>
  </si>
  <si>
    <t>3G_Kinh-Giua_STG</t>
  </si>
  <si>
    <t>CTRNC56</t>
  </si>
  <si>
    <t>3G_Vinh-Loi_TVH</t>
  </si>
  <si>
    <t>3G_Loi-Duc_STG</t>
  </si>
  <si>
    <t>3G_Hung-Loi_VLG</t>
  </si>
  <si>
    <t>RNC-58 3G_DAI-LAO_LDG</t>
  </si>
  <si>
    <t>HCRNC58</t>
  </si>
  <si>
    <t>RNC-59 3G_TNH05_TNH</t>
  </si>
  <si>
    <t>HCRNC59</t>
  </si>
  <si>
    <t>RNC-59 3G_GDA035A_TNH</t>
  </si>
  <si>
    <t>RNC-59 3G_TBI035A_TNH</t>
  </si>
  <si>
    <t>RNC-57 3G_TAN-NGHIA3_BTN</t>
  </si>
  <si>
    <t>HCRNC57</t>
  </si>
  <si>
    <t>RNC-57 3G_TAN-MINH_BTN</t>
  </si>
  <si>
    <t>RNC-57 3G_TAN-NGHIA_BTN</t>
  </si>
  <si>
    <t>RNC-58 3G_LDG08-205_LDG</t>
  </si>
  <si>
    <t>RNC-58 3G_LDG08-204_LDG</t>
  </si>
  <si>
    <t>3G_BCH065K_HCM</t>
  </si>
  <si>
    <t>HCRNC23</t>
  </si>
  <si>
    <t>3G_BCH065E_HCM</t>
  </si>
  <si>
    <t>3G_BDVHX-Hoa-BinhE_DTP</t>
  </si>
  <si>
    <t>HCRNC04</t>
  </si>
  <si>
    <t>3G_TBI082E_HCM</t>
  </si>
  <si>
    <t>HCRNC19</t>
  </si>
  <si>
    <t>3G_35A-Quang-Trung_CMU</t>
  </si>
  <si>
    <t>CMRNC27</t>
  </si>
  <si>
    <t>MLL do nhảy CB tủ nguồn tại trạm Phường 5, làm mất nguồn thiết bị TD </t>
  </si>
  <si>
    <t>3G_234-Quang-Trung_CMU</t>
  </si>
  <si>
    <t>3G_Phuong-5_CMU</t>
  </si>
  <si>
    <t>3G_Nha-Sach-Hai-Trieu_CMU</t>
  </si>
  <si>
    <t>3G_CMA096A_CMU</t>
  </si>
  <si>
    <t>3G_CMA087B_CMU</t>
  </si>
  <si>
    <t>3G_CMA093B_CMU</t>
  </si>
  <si>
    <t>3G_UMI023A_CMU</t>
  </si>
  <si>
    <t>CTRNC34</t>
  </si>
  <si>
    <t>MLL do mất điện (chung 2G). </t>
  </si>
  <si>
    <t>3G_Q09026E_HCM</t>
  </si>
  <si>
    <t>HCRNC24</t>
  </si>
  <si>
    <t>Chủ nhà đi du lịch, sáng mai mới vào trạm xử lý được </t>
  </si>
  <si>
    <t>3G_LTH031A_DNI</t>
  </si>
  <si>
    <t>DNRNC29</t>
  </si>
  <si>
    <t>3G_Q07107E_HCM</t>
  </si>
  <si>
    <t>HCRNC25</t>
  </si>
  <si>
    <t>MLL do lỏng dây nhảy từ SIU qua DUW. </t>
  </si>
  <si>
    <t>3G_TDU046E_HCM</t>
  </si>
  <si>
    <t>MLL do lỗi SFP truyền dẫn. </t>
  </si>
  <si>
    <t>Node eB</t>
  </si>
  <si>
    <t>Tổng hợp MLL 2G</t>
  </si>
  <si>
    <t>STT</t>
  </si>
  <si>
    <t>Code</t>
  </si>
  <si>
    <t>Số sự cố</t>
  </si>
  <si>
    <t>Tổng thời gian MLL</t>
  </si>
  <si>
    <t>Nguồn (phút)</t>
  </si>
  <si>
    <t>Truyền dẫn  (phút)</t>
  </si>
  <si>
    <t>Thiết bị (phút)</t>
  </si>
  <si>
    <t>Công văn (phút)</t>
  </si>
  <si>
    <t>Không rõ lý do (phút)</t>
  </si>
  <si>
    <t>HCM</t>
  </si>
  <si>
    <t>Hồ Chí Minh</t>
  </si>
  <si>
    <t>CMU</t>
  </si>
  <si>
    <t>Cà Mau</t>
  </si>
  <si>
    <t>KGG</t>
  </si>
  <si>
    <t>Kiên Giang</t>
  </si>
  <si>
    <t>DNI</t>
  </si>
  <si>
    <t>Đồng Nai</t>
  </si>
  <si>
    <t>BDG</t>
  </si>
  <si>
    <t>Bình Dương</t>
  </si>
  <si>
    <t>AGG</t>
  </si>
  <si>
    <t>An Giang</t>
  </si>
  <si>
    <t>BLU</t>
  </si>
  <si>
    <t>Bạc Liêu</t>
  </si>
  <si>
    <t>CTO</t>
  </si>
  <si>
    <t>Cần Thơ</t>
  </si>
  <si>
    <t>HUG</t>
  </si>
  <si>
    <t>Hậu Giang</t>
  </si>
  <si>
    <t>LAN</t>
  </si>
  <si>
    <t>Long An</t>
  </si>
  <si>
    <t>DTP</t>
  </si>
  <si>
    <t>Đồng Tháp </t>
  </si>
  <si>
    <t>TGG</t>
  </si>
  <si>
    <t>Tiền Giang</t>
  </si>
  <si>
    <t>BTE</t>
  </si>
  <si>
    <t>Bến Tre</t>
  </si>
  <si>
    <t>VTU</t>
  </si>
  <si>
    <t>Vũng Tàu</t>
  </si>
  <si>
    <t>BPC</t>
  </si>
  <si>
    <t>Bình Phước</t>
  </si>
  <si>
    <t>TNH</t>
  </si>
  <si>
    <t>Tây Ninh</t>
  </si>
  <si>
    <t>LDG</t>
  </si>
  <si>
    <t>Lâm Đồng</t>
  </si>
  <si>
    <t>STG</t>
  </si>
  <si>
    <t>Sóc Trăng </t>
  </si>
  <si>
    <t>BTN</t>
  </si>
  <si>
    <t>Bình Thuận</t>
  </si>
  <si>
    <t>NTN</t>
  </si>
  <si>
    <t>Ninh Thuận</t>
  </si>
  <si>
    <t>TVH</t>
  </si>
  <si>
    <t>Trà Vinh</t>
  </si>
  <si>
    <t>VLG</t>
  </si>
  <si>
    <t>Vĩnh Long</t>
  </si>
  <si>
    <t>Tổng hợp MLL 3G</t>
  </si>
  <si>
    <t>Truyền dẫn (phút)</t>
  </si>
  <si>
    <t>Tổng số bts</t>
  </si>
  <si>
    <t>MLL trung bình 1 ngày trên 1 bts là:</t>
  </si>
  <si>
    <t>chỉ tiêu độ khả dụng 2G </t>
  </si>
  <si>
    <t>Tổng số NodeB</t>
  </si>
  <si>
    <t>MLL trung bình trên 1 nodeB là:</t>
  </si>
  <si>
    <t>chỉ tiêu độ khả dụng 3G </t>
  </si>
  <si>
    <t>2G</t>
  </si>
  <si>
    <t>3G</t>
  </si>
  <si>
    <t>tổng</t>
  </si>
  <si>
    <t> - Tổng sự cố 2G: </t>
  </si>
  <si>
    <t> lần, </t>
  </si>
  <si>
    <t>tổng thời gian </t>
  </si>
  <si>
    <t> phút, </t>
  </si>
  <si>
    <t>MLL trung bình/BTS là </t>
  </si>
  <si>
    <t> với chỉ tiêu độ khả dụng </t>
  </si>
  <si>
    <t>MLL trung bình/NodeB là </t>
  </si>
  <si>
    <t> độ khả dụng đạt </t>
  </si>
  <si>
    <t> lần;</t>
  </si>
  <si>
    <t> phút</t>
  </si>
  <si>
    <t>số lần</t>
  </si>
  <si>
    <t> - Tổng sự cố 3G: </t>
  </si>
  <si>
    <t>. Nguyên nhân mất liên lạc chủ yếu do mất điện AC chiếm </t>
  </si>
  <si>
    <t> , do lỗi truyền dẫn </t>
  </si>
  <si>
    <t> phút/NodeB/ngày )</t>
  </si>
  <si>
    <t>số phút</t>
  </si>
  <si>
    <t>Group gửi mail BCN của Ca đêm (gửi lúc 08h00 sáng)</t>
  </si>
  <si>
    <t>To…</t>
  </si>
  <si>
    <t>thongnn@vnpt.vn; toanhv@vnpt.vn; hainguyentrung@vnpt.vn; tranvanlong@vnpt.vn</t>
  </si>
  <si>
    <t>Cc…</t>
  </si>
  <si>
    <t>tridt@vnpt.vn;linhpv@vnpt.vn;linhpv@vnpt.vn;chuongvv@vnpt.vn;HuyBK@vnpt.vn;huynn@vnpt.vn;daothanhhai@vnpt.vn;dangngoctruc@vnpt.vn;hieuld@vnpt.vn;anhduy@vnpt.vn;namld@vnpt.vn;nguyenvnd@vnpt.vn;rnoc@vnpt.vn;lapdt@vnpt.vn;huannd@vnpt.vn; rnoc@vnpt.vn; quanglv@vnpt.vn; nguyenkhoatuananh@vnpt.vn; trungpv@vnpt.vn; vinhnv@vnpt.vn; phucvo@vnpt.vn; anhhoang@vnpt.vn; hieumd@vinaphone.vn;tiendung@vinaphone.vn;thanglq@vinaphone.vn;dvha@vinaphone.vn;nghiadan@vinaphone.vn;rnoc@vnpt.vn;dhttnet1@vnpt.vn;hongson@vinaphone.vn;tronghung@vinaphone.vn;ngocson@vinaphone.vn;doanhtuan@vinaphone.vn;hungnx@vinaphone.vn;phongvh@vinaphone.vn;huongtrantt@vinaphone.vn;huyendt@vinaphone.vn;minhnq@vinaphone.vn;phamdinhluat@vinaphone.vn;thangnt@vinaphone.vn;thetruong@vinaphone.vn;hand@vnpt.vn;ttdh.vnptnet@vnpt.vn; ktm.dktu@vnpt.vn</t>
  </si>
  <si>
    <t>Subject…</t>
  </si>
  <si>
    <t>Báo cáo tình hình mạng ca đêm ngày dd/mm/yyyy</t>
  </si>
  <si>
    <t>Group gửi b/c tình hình chất lượng mạng trong ca ngày: Gửi trước 09h00 </t>
  </si>
  <si>
    <t>tridt@vnpt.vn; linhpv@vnpt.vn</t>
  </si>
  <si>
    <t>chuongvv@vnpt.vn; rnoc@vnpt.vn</t>
  </si>
  <si>
    <t>Group gửi mail ca ngày (gửi lúc 17h00 hàng ngày)</t>
  </si>
  <si>
    <t>Báo cáo tình hình mạng ca ngày dd/mm/yyyy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</si>
</sst>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%"/>
    <numFmt numFmtId="166" formatCode="DD/MM"/>
    <numFmt numFmtId="167" formatCode="H:MM"/>
    <numFmt numFmtId="168" formatCode="DD/M"/>
    <numFmt numFmtId="169" formatCode="0"/>
    <numFmt numFmtId="170" formatCode="@"/>
    <numFmt numFmtId="171" formatCode="#,##0"/>
    <numFmt numFmtId="172" formatCode="M/D/YYYY"/>
    <numFmt numFmtId="173" formatCode="H:MM;@"/>
    <numFmt numFmtId="174" formatCode="0.00"/>
    <numFmt numFmtId="175" formatCode="0.00%"/>
    <numFmt numFmtId="176" formatCode="#,##0.00"/>
  </numFmts>
  <fonts count="3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</font>
    <font>
      <sz val="10"/>
      <name val=".VnTime"/>
      <family val="2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b val="true"/>
      <sz val="14"/>
      <name val="Times New Roman"/>
      <family val="1"/>
    </font>
    <font>
      <b val="true"/>
      <sz val="12"/>
      <name val="Times New Roman"/>
      <family val="1"/>
    </font>
    <font>
      <b val="true"/>
      <sz val="13"/>
      <name val="Times New Roman"/>
      <family val="1"/>
    </font>
    <font>
      <i val="true"/>
      <sz val="12"/>
      <name val="Times New Roman"/>
      <family val="1"/>
    </font>
    <font>
      <sz val="12"/>
      <name val="Arial"/>
      <family val="2"/>
    </font>
    <font>
      <i val="true"/>
      <sz val="13"/>
      <name val="Times New Roman"/>
      <family val="1"/>
    </font>
    <font>
      <sz val="14"/>
      <name val="Times New Roman"/>
      <family val="1"/>
    </font>
    <font>
      <b val="true"/>
      <sz val="16"/>
      <name val="Times New Roman"/>
      <family val="1"/>
    </font>
    <font>
      <b val="true"/>
      <sz val="10"/>
      <name val="Times New Roman"/>
      <family val="1"/>
    </font>
    <font>
      <sz val="10"/>
      <color rgb="FFFF0000"/>
      <name val="Times New Roman"/>
      <family val="1"/>
    </font>
    <font>
      <b val="true"/>
      <i val="true"/>
      <sz val="10"/>
      <name val="Times New Roman"/>
      <family val="1"/>
    </font>
    <font>
      <b val="true"/>
      <sz val="11"/>
      <name val="Times New Roman"/>
      <family val="1"/>
    </font>
    <font>
      <i val="true"/>
      <sz val="10"/>
      <name val="Times New Roman"/>
      <family val="1"/>
    </font>
    <font>
      <b val="true"/>
      <sz val="10"/>
      <color rgb="FFFF0000"/>
      <name val="Times New Roman"/>
      <family val="1"/>
    </font>
    <font>
      <sz val="10"/>
      <name val="Arial"/>
      <family val="2"/>
      <charset val="163"/>
    </font>
    <font>
      <sz val="8"/>
      <color rgb="FF000000"/>
      <name val="Times New Roman"/>
      <family val="2"/>
    </font>
    <font>
      <sz val="1.35"/>
      <color rgb="FF000000"/>
      <name val="Times New Roman"/>
      <family val="2"/>
    </font>
    <font>
      <sz val="5.75"/>
      <color rgb="FF000000"/>
      <name val="Times New Roman"/>
      <family val="2"/>
    </font>
    <font>
      <sz val="10"/>
      <color rgb="FF000000"/>
      <name val="Arial"/>
      <family val="2"/>
    </font>
    <font>
      <b val="true"/>
      <sz val="12"/>
      <name val="Times New Roman"/>
      <family val="1"/>
      <charset val="163"/>
    </font>
    <font>
      <b val="true"/>
      <sz val="12"/>
      <color rgb="FF000000"/>
      <name val="Times New Roman"/>
      <family val="1"/>
      <charset val="163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0"/>
      <color rgb="FFFF0000"/>
      <name val="Arial"/>
      <family val="2"/>
    </font>
    <font>
      <sz val="12"/>
      <color rgb="FFFF0000"/>
      <name val="Times New Roman"/>
      <family val="1"/>
    </font>
    <font>
      <sz val="10"/>
      <color rgb="FF993300"/>
      <name val="Arial"/>
      <family val="2"/>
    </font>
    <font>
      <sz val="12"/>
      <color rgb="FF000080"/>
      <name val="Times New Roman"/>
      <family val="1"/>
    </font>
    <font>
      <u val="single"/>
      <sz val="10"/>
      <color rgb="FF0000FF"/>
      <name val=".VnTim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false" applyProtection="false"/>
    <xf numFmtId="164" fontId="36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false" applyProtection="false"/>
  </cellStyleXfs>
  <cellXfs count="2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2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5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6" fillId="0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2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0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1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3" borderId="1" xfId="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3" borderId="2" xfId="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3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7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2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0" borderId="0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0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22" fillId="3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2" fillId="3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2" fillId="3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3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2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3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3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3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3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3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2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1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10 10" xfId="21" builtinId="54" customBuiltin="true"/>
    <cellStyle name="Normal 10 2 6" xfId="22" builtinId="54" customBuiltin="true"/>
    <cellStyle name="Normal 2" xfId="23" builtinId="54" customBuiltin="true"/>
    <cellStyle name="Normal 7" xfId="24" builtinId="54" customBuiltin="true"/>
    <cellStyle name="Normal 7 33" xfId="25" builtinId="54" customBuiltin="true"/>
    <cellStyle name="Normal_BCMLL2000" xfId="26" builtinId="54" customBuiltin="true"/>
    <cellStyle name="Normal_mll2003" xfId="27" builtinId="54" customBuiltin="true"/>
    <cellStyle name="Percent 2" xfId="28" builtinId="54" customBuiltin="true"/>
    <cellStyle name="*unknown*" xfId="20" builtinId="8" customBuiltin="false"/>
  </cellStyles>
  <dxfs count="12">
    <dxf>
      <font>
        <sz val="10"/>
        <name val="Arial"/>
        <family val="2"/>
      </font>
      <fill>
        <patternFill>
          <bgColor rgb="FFFFCC00"/>
        </patternFill>
      </fill>
    </dxf>
    <dxf>
      <font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CC00"/>
        </patternFill>
      </fill>
    </dxf>
    <dxf>
      <font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CC00"/>
        </patternFill>
      </fill>
    </dxf>
    <dxf>
      <font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CC00"/>
        </patternFill>
      </fill>
    </dxf>
    <dxf>
      <font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CC00"/>
        </patternFill>
      </fill>
    </dxf>
    <dxf>
      <font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FFCC00"/>
        </patternFill>
      </fill>
    </dxf>
    <dxf>
      <font>
        <sz val="10"/>
        <name val="Arial"/>
        <family val="2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800">
                <a:solidFill>
                  <a:srgbClr val="000000"/>
                </a:solidFill>
                <a:latin typeface="Times New Roman"/>
              </a:rPr>
              <a:t>Mất liên lạc theo nguyên nhân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9999ff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993366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ffffcc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spPr>
              <a:solidFill>
                <a:srgbClr val="ccffff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spPr>
              <a:solidFill>
                <a:srgbClr val="660066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spPr>
              <a:solidFill>
                <a:srgbClr val="ff8080"/>
              </a:solidFill>
              <a:ln w="12600">
                <a:solidFill>
                  <a:srgbClr val="000000"/>
                </a:solidFill>
                <a:round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['smb://192.9.200.17/Baocaongay/omcdata/mll2008.xls']clm!$D$19:$D$24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firstSliceAng val="0"/>
      </c:pieChart>
      <c:spPr>
        <a:noFill/>
        <a:ln w="12600">
          <a:noFill/>
        </a:ln>
      </c:spPr>
    </c:plotArea>
    <c:legend>
      <c:spPr>
        <a:solidFill>
          <a:srgbClr val="ffffff"/>
        </a:solidFill>
        <a:ln>
          <a:solidFill>
            <a:srgbClr val="000000"/>
          </a:solidFill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575">
                <a:solidFill>
                  <a:srgbClr val="000000"/>
                </a:solidFill>
                <a:latin typeface="Times New Roman"/>
              </a:rPr>
              <a:t>Mất liên lạc thuộc các GPC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explosion val="0"/>
          <c:dLbls>
            <c:showLegendKey val="0"/>
            <c:showVal val="0"/>
            <c:showCatName val="0"/>
            <c:showSerName val="0"/>
            <c:showPercent val="0"/>
          </c:dLbls>
        </c:ser>
        <c:firstSliceAng val="0"/>
      </c:pieChart>
      <c:spPr>
        <a:noFill/>
        <a:ln w="12600">
          <a:noFill/>
        </a:ln>
      </c:spPr>
    </c:plotArea>
    <c:legend>
      <c:spPr>
        <a:solidFill>
          <a:srgbClr val="ffffff"/>
        </a:solidFill>
        <a:ln>
          <a:solidFill>
            <a:srgbClr val="000000"/>
          </a:solidFill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800">
                <a:solidFill>
                  <a:srgbClr val="000000"/>
                </a:solidFill>
                <a:latin typeface="Times New Roman"/>
              </a:rPr>
              <a:t>Mất liên lạc theo nguyên nhân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explosion val="0"/>
          <c:dLbls>
            <c:showLegendKey val="0"/>
            <c:showVal val="0"/>
            <c:showCatName val="0"/>
            <c:showSerName val="0"/>
            <c:showPercent val="0"/>
          </c:dLbls>
        </c:ser>
        <c:firstSliceAng val="0"/>
      </c:pieChart>
      <c:spPr>
        <a:noFill/>
        <a:ln w="12600">
          <a:noFill/>
        </a:ln>
      </c:spPr>
    </c:plotArea>
    <c:legend>
      <c:spPr>
        <a:solidFill>
          <a:srgbClr val="ffffff"/>
        </a:solidFill>
        <a:ln>
          <a:solidFill>
            <a:srgbClr val="000000"/>
          </a:solidFill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575">
                <a:solidFill>
                  <a:srgbClr val="000000"/>
                </a:solidFill>
                <a:latin typeface="Times New Roman"/>
              </a:rPr>
              <a:t>Mất liên lạc thuộc các GPC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explosion val="0"/>
          <c:dLbls>
            <c:showLegendKey val="0"/>
            <c:showVal val="0"/>
            <c:showCatName val="0"/>
            <c:showSerName val="0"/>
            <c:showPercent val="0"/>
          </c:dLbls>
        </c:ser>
        <c:firstSliceAng val="0"/>
      </c:pieChart>
      <c:spPr>
        <a:noFill/>
        <a:ln w="12600">
          <a:noFill/>
        </a:ln>
      </c:spPr>
    </c:plotArea>
    <c:legend>
      <c:spPr>
        <a:solidFill>
          <a:srgbClr val="ffffff"/>
        </a:solidFill>
        <a:ln>
          <a:solidFill>
            <a:srgbClr val="000000"/>
          </a:solidFill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800">
                <a:solidFill>
                  <a:srgbClr val="000000"/>
                </a:solidFill>
                <a:latin typeface="Times New Roman"/>
              </a:rPr>
              <a:t>Mất liên lạc theo nguyên nhân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explosion val="0"/>
          <c:dLbls>
            <c:showLegendKey val="0"/>
            <c:showVal val="0"/>
            <c:showCatName val="0"/>
            <c:showSerName val="0"/>
            <c:showPercent val="0"/>
          </c:dLbls>
        </c:ser>
        <c:firstSliceAng val="0"/>
      </c:pieChart>
      <c:spPr>
        <a:noFill/>
        <a:ln w="12600">
          <a:noFill/>
        </a:ln>
      </c:spPr>
    </c:plotArea>
    <c:legend>
      <c:spPr>
        <a:solidFill>
          <a:srgbClr val="ffffff"/>
        </a:solidFill>
        <a:ln>
          <a:solidFill>
            <a:srgbClr val="000000"/>
          </a:solidFill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575">
                <a:solidFill>
                  <a:srgbClr val="000000"/>
                </a:solidFill>
                <a:latin typeface="Times New Roman"/>
              </a:rPr>
              <a:t>Mất liên lạc thuộc các GPC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explosion val="0"/>
          <c:dLbls>
            <c:showLegendKey val="0"/>
            <c:showVal val="0"/>
            <c:showCatName val="0"/>
            <c:showSerName val="0"/>
            <c:showPercent val="0"/>
          </c:dLbls>
        </c:ser>
        <c:firstSliceAng val="0"/>
      </c:pieChart>
      <c:spPr>
        <a:noFill/>
        <a:ln w="12600">
          <a:noFill/>
        </a:ln>
      </c:spPr>
    </c:plotArea>
    <c:legend>
      <c:spPr>
        <a:solidFill>
          <a:srgbClr val="ffffff"/>
        </a:solidFill>
        <a:ln>
          <a:solidFill>
            <a:srgbClr val="000000"/>
          </a:solidFill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493200</xdr:colOff>
      <xdr:row>0</xdr:row>
      <xdr:rowOff>0</xdr:rowOff>
    </xdr:from>
    <xdr:to>
      <xdr:col>8</xdr:col>
      <xdr:colOff>1998000</xdr:colOff>
      <xdr:row>0</xdr:row>
      <xdr:rowOff>9720</xdr:rowOff>
    </xdr:to>
    <xdr:graphicFrame>
      <xdr:nvGraphicFramePr>
        <xdr:cNvPr id="0" name="Chart 1"/>
        <xdr:cNvGraphicFramePr/>
      </xdr:nvGraphicFramePr>
      <xdr:xfrm>
        <a:off x="11014920" y="0"/>
        <a:ext cx="1504800" cy="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512640</xdr:colOff>
      <xdr:row>0</xdr:row>
      <xdr:rowOff>0</xdr:rowOff>
    </xdr:from>
    <xdr:to>
      <xdr:col>8</xdr:col>
      <xdr:colOff>1994760</xdr:colOff>
      <xdr:row>0</xdr:row>
      <xdr:rowOff>9720</xdr:rowOff>
    </xdr:to>
    <xdr:graphicFrame>
      <xdr:nvGraphicFramePr>
        <xdr:cNvPr id="1" name="Chart 2"/>
        <xdr:cNvGraphicFramePr/>
      </xdr:nvGraphicFramePr>
      <xdr:xfrm>
        <a:off x="11034360" y="0"/>
        <a:ext cx="1482120" cy="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492480</xdr:colOff>
      <xdr:row>0</xdr:row>
      <xdr:rowOff>0</xdr:rowOff>
    </xdr:from>
    <xdr:to>
      <xdr:col>8</xdr:col>
      <xdr:colOff>1997640</xdr:colOff>
      <xdr:row>0</xdr:row>
      <xdr:rowOff>9360</xdr:rowOff>
    </xdr:to>
    <xdr:graphicFrame>
      <xdr:nvGraphicFramePr>
        <xdr:cNvPr id="2" name="Chart 1"/>
        <xdr:cNvGraphicFramePr/>
      </xdr:nvGraphicFramePr>
      <xdr:xfrm>
        <a:off x="11850480" y="0"/>
        <a:ext cx="1505160" cy="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511560</xdr:colOff>
      <xdr:row>0</xdr:row>
      <xdr:rowOff>0</xdr:rowOff>
    </xdr:from>
    <xdr:to>
      <xdr:col>8</xdr:col>
      <xdr:colOff>1997640</xdr:colOff>
      <xdr:row>0</xdr:row>
      <xdr:rowOff>9360</xdr:rowOff>
    </xdr:to>
    <xdr:graphicFrame>
      <xdr:nvGraphicFramePr>
        <xdr:cNvPr id="3" name="Chart 2"/>
        <xdr:cNvGraphicFramePr/>
      </xdr:nvGraphicFramePr>
      <xdr:xfrm>
        <a:off x="11869560" y="0"/>
        <a:ext cx="1486080" cy="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494280</xdr:colOff>
      <xdr:row>0</xdr:row>
      <xdr:rowOff>0</xdr:rowOff>
    </xdr:from>
    <xdr:to>
      <xdr:col>8</xdr:col>
      <xdr:colOff>1997640</xdr:colOff>
      <xdr:row>0</xdr:row>
      <xdr:rowOff>9360</xdr:rowOff>
    </xdr:to>
    <xdr:graphicFrame>
      <xdr:nvGraphicFramePr>
        <xdr:cNvPr id="4" name="Chart 1"/>
        <xdr:cNvGraphicFramePr/>
      </xdr:nvGraphicFramePr>
      <xdr:xfrm>
        <a:off x="11852280" y="0"/>
        <a:ext cx="1503360" cy="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515880</xdr:colOff>
      <xdr:row>0</xdr:row>
      <xdr:rowOff>0</xdr:rowOff>
    </xdr:from>
    <xdr:to>
      <xdr:col>8</xdr:col>
      <xdr:colOff>2003040</xdr:colOff>
      <xdr:row>0</xdr:row>
      <xdr:rowOff>9360</xdr:rowOff>
    </xdr:to>
    <xdr:graphicFrame>
      <xdr:nvGraphicFramePr>
        <xdr:cNvPr id="5" name="Chart 2"/>
        <xdr:cNvGraphicFramePr/>
      </xdr:nvGraphicFramePr>
      <xdr:xfrm>
        <a:off x="11873880" y="0"/>
        <a:ext cx="1487160" cy="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dovuanh@vnpt.vn;thongnn@vnpt.vn;toanhv@vinaphone.vn;hainguyentrung@vnpt.vn;tranvanlong@vnpt.v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004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85" zoomScaleNormal="85" zoomScalePageLayoutView="100" workbookViewId="0">
      <selection pane="topLeft" activeCell="E58" activeCellId="0" sqref="E58"/>
    </sheetView>
  </sheetViews>
  <sheetFormatPr defaultRowHeight="12.75"/>
  <cols>
    <col collapsed="false" hidden="false" max="1" min="1" style="1" width="9.28061224489796"/>
    <col collapsed="false" hidden="false" max="2" min="2" style="2" width="15.984693877551"/>
    <col collapsed="false" hidden="false" max="3" min="3" style="3" width="47.0918367346939"/>
    <col collapsed="false" hidden="false" max="4" min="4" style="1" width="25.2602040816327"/>
    <col collapsed="false" hidden="false" max="5" min="5" style="4" width="18.6938775510204"/>
    <col collapsed="false" hidden="false" max="6" min="6" style="5" width="15.4081632653061"/>
    <col collapsed="false" hidden="false" max="8" min="7" style="1" width="8.70408163265306"/>
    <col collapsed="false" hidden="false" max="9" min="9" style="6" width="47.3724489795918"/>
    <col collapsed="false" hidden="false" max="10" min="10" style="7" width="24.5408163265306"/>
    <col collapsed="false" hidden="false" max="11" min="11" style="8" width="10.4132653061225"/>
    <col collapsed="false" hidden="false" max="55" min="12" style="8" width="9.13265306122449"/>
    <col collapsed="false" hidden="false" max="56" min="56" style="9" width="9.13265306122449"/>
    <col collapsed="false" hidden="false" max="257" min="57" style="6" width="9.13265306122449"/>
    <col collapsed="false" hidden="false" max="1025" min="258" style="0" width="9.13265306122449"/>
  </cols>
  <sheetData>
    <row r="1" customFormat="false" ht="18" hidden="false" customHeight="true" outlineLevel="0" collapsed="false">
      <c r="A1" s="10" t="s">
        <v>0</v>
      </c>
      <c r="B1" s="10"/>
      <c r="C1" s="10"/>
      <c r="D1" s="11"/>
      <c r="E1" s="11"/>
      <c r="F1" s="12"/>
      <c r="G1" s="0"/>
      <c r="H1" s="13" t="s">
        <v>1</v>
      </c>
      <c r="I1" s="13"/>
      <c r="J1" s="14"/>
      <c r="K1" s="15"/>
      <c r="L1" s="15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18.75" hidden="false" customHeight="false" outlineLevel="0" collapsed="false">
      <c r="A2" s="17" t="s">
        <v>2</v>
      </c>
      <c r="B2" s="17"/>
      <c r="C2" s="17"/>
      <c r="D2" s="18"/>
      <c r="E2" s="18"/>
      <c r="F2" s="12"/>
      <c r="G2" s="0"/>
      <c r="H2" s="19" t="s">
        <v>3</v>
      </c>
      <c r="I2" s="19"/>
      <c r="J2" s="20"/>
      <c r="K2" s="15"/>
      <c r="L2" s="15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9.75" hidden="false" customHeight="true" outlineLevel="0" collapsed="false">
      <c r="A3" s="17" t="s">
        <v>4</v>
      </c>
      <c r="B3" s="17"/>
      <c r="C3" s="17"/>
      <c r="D3" s="21"/>
      <c r="E3" s="21"/>
      <c r="F3" s="12"/>
      <c r="G3" s="0"/>
      <c r="H3" s="22" t="s">
        <v>5</v>
      </c>
      <c r="I3" s="22"/>
      <c r="J3" s="23"/>
      <c r="K3" s="15"/>
      <c r="L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s="28" customFormat="true" ht="18.75" hidden="false" customHeight="true" outlineLevel="0" collapsed="false">
      <c r="A4" s="10" t="s">
        <v>6</v>
      </c>
      <c r="B4" s="10"/>
      <c r="C4" s="10"/>
      <c r="D4" s="11"/>
      <c r="E4" s="11"/>
      <c r="F4" s="24" t="s">
        <v>7</v>
      </c>
      <c r="G4" s="25"/>
      <c r="H4" s="26"/>
      <c r="I4" s="27" t="str">
        <f aca="true">"Hà nội, ngày "&amp;DAY(TODAY())&amp;" tháng "&amp;MONTH(TODAY())&amp;" năm "&amp;YEAR(TODAY())</f>
        <v>Hà nội, ngày 12 tháng 5 năm 2016</v>
      </c>
      <c r="K4" s="10"/>
      <c r="L4" s="10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</row>
    <row r="5" s="28" customFormat="true" ht="16.5" hidden="false" customHeight="false" outlineLevel="0" collapsed="false">
      <c r="A5" s="10" t="s">
        <v>8</v>
      </c>
      <c r="B5" s="10"/>
      <c r="C5" s="10"/>
      <c r="D5" s="11"/>
      <c r="E5" s="24"/>
      <c r="F5" s="24"/>
      <c r="H5" s="29"/>
      <c r="I5" s="29"/>
      <c r="J5" s="30"/>
      <c r="K5" s="31"/>
      <c r="L5" s="31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</row>
    <row r="6" s="28" customFormat="true" ht="18.75" hidden="false" customHeight="false" outlineLevel="0" collapsed="false">
      <c r="A6" s="32"/>
      <c r="D6" s="11"/>
      <c r="E6" s="24"/>
      <c r="F6" s="24"/>
      <c r="J6" s="30"/>
      <c r="K6" s="31"/>
      <c r="L6" s="31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</row>
    <row r="7" s="36" customFormat="true" ht="20.25" hidden="false" customHeight="false" outlineLevel="0" collapsed="false">
      <c r="A7" s="33" t="s">
        <v>9</v>
      </c>
      <c r="B7" s="33"/>
      <c r="C7" s="33"/>
      <c r="D7" s="33"/>
      <c r="E7" s="33"/>
      <c r="F7" s="33"/>
      <c r="G7" s="33"/>
      <c r="H7" s="33"/>
      <c r="I7" s="33"/>
      <c r="J7" s="34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</row>
    <row r="8" s="36" customFormat="true" ht="20.25" hidden="false" customHeight="false" outlineLevel="0" collapsed="false">
      <c r="A8" s="37" t="s">
        <v>10</v>
      </c>
      <c r="B8" s="37"/>
      <c r="C8" s="37"/>
      <c r="D8" s="37"/>
      <c r="E8" s="37"/>
      <c r="F8" s="37"/>
      <c r="G8" s="37"/>
      <c r="H8" s="37"/>
      <c r="I8" s="37"/>
      <c r="J8" s="34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</row>
    <row r="9" s="41" customFormat="true" ht="16.5" hidden="false" customHeight="true" outlineLevel="0" collapsed="false">
      <c r="A9" s="38" t="str">
        <f aca="true">"Báo cáo tình hình hệ thống của mạng Vinaphone 2G từ 00h00  đến 24h00 ngày "&amp;(DAY(TODAY()-1)&amp;"/"&amp;MONTH(TODAY()-1)&amp;"/"&amp;YEAR(TODAY()-1))</f>
        <v>Báo cáo tình hình hệ thống của mạng Vinaphone 2G từ 00h00  đến 24h00 ngày 11/5/2016</v>
      </c>
      <c r="B9" s="38"/>
      <c r="C9" s="38"/>
      <c r="D9" s="38"/>
      <c r="E9" s="38"/>
      <c r="F9" s="38"/>
      <c r="G9" s="38"/>
      <c r="H9" s="38"/>
      <c r="I9" s="38"/>
      <c r="J9" s="39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</row>
    <row r="10" s="41" customFormat="true" ht="18" hidden="false" customHeight="true" outlineLevel="0" collapsed="false">
      <c r="A10" s="38" t="s">
        <v>11</v>
      </c>
      <c r="B10" s="38"/>
      <c r="C10" s="38"/>
      <c r="D10" s="38"/>
      <c r="E10" s="38"/>
      <c r="F10" s="38"/>
      <c r="G10" s="38"/>
      <c r="H10" s="38"/>
      <c r="I10" s="38"/>
      <c r="J10" s="39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</row>
    <row r="11" s="41" customFormat="true" ht="11.25" hidden="false" customHeight="true" outlineLevel="0" collapsed="false">
      <c r="A11" s="42"/>
      <c r="B11" s="43"/>
      <c r="C11" s="44"/>
      <c r="D11" s="42"/>
      <c r="E11" s="45"/>
      <c r="F11" s="46"/>
      <c r="G11" s="46"/>
      <c r="H11" s="46"/>
      <c r="I11" s="46"/>
      <c r="J11" s="46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</row>
    <row r="12" s="41" customFormat="true" ht="18" hidden="false" customHeight="true" outlineLevel="0" collapsed="false">
      <c r="A12" s="42"/>
      <c r="B12" s="43"/>
      <c r="C12" s="44"/>
      <c r="D12" s="42"/>
      <c r="E12" s="45"/>
      <c r="F12" s="46"/>
      <c r="G12" s="46"/>
      <c r="H12" s="46"/>
      <c r="I12" s="46"/>
      <c r="J12" s="46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</row>
    <row r="13" s="41" customFormat="true" ht="12.75" hidden="false" customHeight="false" outlineLevel="0" collapsed="false">
      <c r="A13" s="47" t="s">
        <v>12</v>
      </c>
      <c r="B13" s="47"/>
      <c r="C13" s="47"/>
      <c r="D13" s="48" t="n">
        <f aca="false">E25</f>
        <v>4387</v>
      </c>
      <c r="E13" s="49" t="s">
        <v>13</v>
      </c>
      <c r="F13" s="50"/>
      <c r="G13" s="51"/>
      <c r="H13" s="51"/>
      <c r="I13" s="40"/>
      <c r="J13" s="52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</row>
    <row r="14" s="41" customFormat="true" ht="15.75" hidden="false" customHeight="false" outlineLevel="0" collapsed="false">
      <c r="A14" s="53" t="s">
        <v>14</v>
      </c>
      <c r="B14" s="54"/>
      <c r="C14" s="55"/>
      <c r="D14" s="56" t="n">
        <f aca="false">G25</f>
        <v>43</v>
      </c>
      <c r="E14" s="49" t="s">
        <v>15</v>
      </c>
      <c r="F14" s="56"/>
      <c r="G14" s="57"/>
      <c r="H14" s="58"/>
      <c r="I14" s="58"/>
      <c r="J14" s="52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</row>
    <row r="15" s="41" customFormat="true" ht="12.75" hidden="false" customHeight="false" outlineLevel="0" collapsed="false">
      <c r="A15" s="59"/>
      <c r="B15" s="60"/>
      <c r="C15" s="61"/>
      <c r="D15" s="56"/>
      <c r="E15" s="62"/>
      <c r="F15" s="63"/>
      <c r="G15" s="63"/>
      <c r="H15" s="63"/>
      <c r="I15" s="58"/>
      <c r="J15" s="52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</row>
    <row r="16" s="41" customFormat="true" ht="12.75" hidden="false" customHeight="false" outlineLevel="0" collapsed="false">
      <c r="A16" s="53" t="s">
        <v>16</v>
      </c>
      <c r="B16" s="54"/>
      <c r="C16" s="55"/>
      <c r="D16" s="58"/>
      <c r="E16" s="49"/>
      <c r="F16" s="64"/>
      <c r="G16" s="64"/>
      <c r="H16" s="64"/>
      <c r="I16" s="58"/>
      <c r="J16" s="52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</row>
    <row r="17" s="41" customFormat="true" ht="12.75" hidden="false" customHeight="false" outlineLevel="0" collapsed="false">
      <c r="A17" s="53"/>
      <c r="B17" s="54"/>
      <c r="C17" s="55"/>
      <c r="D17" s="58"/>
      <c r="E17" s="49"/>
      <c r="F17" s="64"/>
      <c r="G17" s="64"/>
      <c r="H17" s="64"/>
      <c r="I17" s="58"/>
      <c r="J17" s="52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</row>
    <row r="18" s="74" customFormat="true" ht="24" hidden="false" customHeight="true" outlineLevel="0" collapsed="false">
      <c r="A18" s="65"/>
      <c r="B18" s="66"/>
      <c r="C18" s="67" t="s">
        <v>17</v>
      </c>
      <c r="D18" s="68" t="s">
        <v>18</v>
      </c>
      <c r="E18" s="69" t="s">
        <v>19</v>
      </c>
      <c r="F18" s="70" t="s">
        <v>20</v>
      </c>
      <c r="G18" s="70" t="s">
        <v>20</v>
      </c>
      <c r="H18" s="70"/>
      <c r="I18" s="71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</row>
    <row r="19" s="41" customFormat="true" ht="12.75" hidden="false" customHeight="false" outlineLevel="0" collapsed="false">
      <c r="A19" s="53"/>
      <c r="B19" s="54"/>
      <c r="C19" s="75" t="s">
        <v>21</v>
      </c>
      <c r="D19" s="76" t="n">
        <f aca="false">E19/D13</f>
        <v>0</v>
      </c>
      <c r="E19" s="77" t="n">
        <f aca="false">SUMIF(H$1:H$983040,"=0",G$1:G$983040)</f>
        <v>0</v>
      </c>
      <c r="F19" s="78" t="s">
        <v>13</v>
      </c>
      <c r="G19" s="79" t="n">
        <f aca="false">COUNTIF(H$1:H$983040,"=0")</f>
        <v>0</v>
      </c>
      <c r="H19" s="79" t="s">
        <v>15</v>
      </c>
      <c r="I19" s="58"/>
      <c r="J19" s="52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</row>
    <row r="20" s="41" customFormat="true" ht="12.75" hidden="false" customHeight="false" outlineLevel="0" collapsed="false">
      <c r="A20" s="53"/>
      <c r="B20" s="54"/>
      <c r="C20" s="75" t="s">
        <v>22</v>
      </c>
      <c r="D20" s="76" t="n">
        <f aca="false">E20/D13</f>
        <v>0.323911556872578</v>
      </c>
      <c r="E20" s="77" t="n">
        <f aca="false">SUMIF(H$1:H$983040,"=1",G$1:G$983040)</f>
        <v>1421</v>
      </c>
      <c r="F20" s="78" t="s">
        <v>13</v>
      </c>
      <c r="G20" s="79" t="n">
        <f aca="false">COUNTIF(H$1:H$983040,"=1")</f>
        <v>23</v>
      </c>
      <c r="H20" s="79" t="s">
        <v>15</v>
      </c>
      <c r="I20" s="58"/>
      <c r="J20" s="8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</row>
    <row r="21" s="41" customFormat="true" ht="12.75" hidden="false" customHeight="false" outlineLevel="0" collapsed="false">
      <c r="A21" s="53"/>
      <c r="B21" s="54"/>
      <c r="C21" s="75" t="s">
        <v>23</v>
      </c>
      <c r="D21" s="76" t="n">
        <f aca="false">E21/D13</f>
        <v>0</v>
      </c>
      <c r="E21" s="77" t="n">
        <f aca="false">SUMIF(H$1:H$983040,"=2",G$1:G$983040)</f>
        <v>0</v>
      </c>
      <c r="F21" s="78" t="s">
        <v>13</v>
      </c>
      <c r="G21" s="79" t="n">
        <f aca="false">COUNTIF(H$1:H$983040,"=2")</f>
        <v>0</v>
      </c>
      <c r="H21" s="79" t="s">
        <v>15</v>
      </c>
      <c r="I21" s="58"/>
      <c r="J21" s="80"/>
      <c r="K21" s="40"/>
      <c r="L21" s="40"/>
      <c r="M21" s="81" t="s">
        <v>24</v>
      </c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</row>
    <row r="22" s="41" customFormat="true" ht="12.75" hidden="false" customHeight="false" outlineLevel="0" collapsed="false">
      <c r="A22" s="55"/>
      <c r="B22" s="54"/>
      <c r="C22" s="82" t="s">
        <v>25</v>
      </c>
      <c r="D22" s="76" t="n">
        <f aca="false">E22/D13</f>
        <v>0.669705949395943</v>
      </c>
      <c r="E22" s="77" t="n">
        <f aca="false">SUMIF(H$1:H$983040,"=5",G$1:G$983040)</f>
        <v>2938</v>
      </c>
      <c r="F22" s="78" t="s">
        <v>13</v>
      </c>
      <c r="G22" s="79" t="n">
        <f aca="false">COUNTIF(H$1:H$983040,"=5")</f>
        <v>19</v>
      </c>
      <c r="H22" s="79" t="s">
        <v>15</v>
      </c>
      <c r="I22" s="58"/>
      <c r="J22" s="8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</row>
    <row r="23" s="41" customFormat="true" ht="12.75" hidden="false" customHeight="false" outlineLevel="0" collapsed="false">
      <c r="A23" s="55"/>
      <c r="B23" s="54"/>
      <c r="C23" s="75" t="s">
        <v>26</v>
      </c>
      <c r="D23" s="76" t="n">
        <f aca="false">E23/D13</f>
        <v>0.00638249373147937</v>
      </c>
      <c r="E23" s="77" t="n">
        <f aca="false">SUMIF(H$1:H$983040,"=3",G$1:G$983040)</f>
        <v>28</v>
      </c>
      <c r="F23" s="78" t="s">
        <v>13</v>
      </c>
      <c r="G23" s="79" t="n">
        <f aca="false">COUNTIF(H$1:H$983040,"=3")</f>
        <v>1</v>
      </c>
      <c r="H23" s="79" t="s">
        <v>15</v>
      </c>
      <c r="I23" s="58"/>
      <c r="J23" s="8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</row>
    <row r="24" s="41" customFormat="true" ht="12.75" hidden="false" customHeight="false" outlineLevel="0" collapsed="false">
      <c r="A24" s="55"/>
      <c r="B24" s="54"/>
      <c r="C24" s="75" t="s">
        <v>27</v>
      </c>
      <c r="D24" s="76" t="n">
        <f aca="false">E24/D13</f>
        <v>0</v>
      </c>
      <c r="E24" s="77" t="n">
        <f aca="false">SUMIF(H$1:H$983040,"=4",G$1:G$983040)</f>
        <v>0</v>
      </c>
      <c r="F24" s="78" t="s">
        <v>13</v>
      </c>
      <c r="G24" s="79" t="n">
        <f aca="false">COUNTIF(H$1:H$983040,"=4")</f>
        <v>0</v>
      </c>
      <c r="H24" s="79" t="s">
        <v>15</v>
      </c>
      <c r="I24" s="58"/>
      <c r="J24" s="8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</row>
    <row r="25" s="41" customFormat="true" ht="12.75" hidden="false" customHeight="false" outlineLevel="0" collapsed="false">
      <c r="A25" s="55"/>
      <c r="B25" s="54"/>
      <c r="C25" s="75" t="s">
        <v>28</v>
      </c>
      <c r="D25" s="83" t="n">
        <f aca="false">SUM(D19:D24)</f>
        <v>1</v>
      </c>
      <c r="E25" s="77" t="n">
        <f aca="false">SUM(E19:E24)</f>
        <v>4387</v>
      </c>
      <c r="F25" s="78" t="s">
        <v>13</v>
      </c>
      <c r="G25" s="79" t="n">
        <f aca="false">SUM(G19:G24)</f>
        <v>43</v>
      </c>
      <c r="H25" s="79" t="s">
        <v>15</v>
      </c>
      <c r="I25" s="58"/>
      <c r="J25" s="8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</row>
    <row r="26" s="41" customFormat="true" ht="12.75" hidden="false" customHeight="false" outlineLevel="0" collapsed="false">
      <c r="A26" s="84"/>
      <c r="B26" s="85"/>
      <c r="C26" s="84"/>
      <c r="D26" s="72"/>
      <c r="E26" s="86"/>
      <c r="F26" s="52"/>
      <c r="G26" s="58"/>
      <c r="H26" s="58"/>
      <c r="I26" s="58"/>
      <c r="J26" s="8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</row>
    <row r="27" s="41" customFormat="true" ht="12.75" hidden="false" customHeight="false" outlineLevel="0" collapsed="false">
      <c r="A27" s="55"/>
      <c r="B27" s="54"/>
      <c r="C27" s="55"/>
      <c r="D27" s="87"/>
      <c r="E27" s="49"/>
      <c r="F27" s="88"/>
      <c r="G27" s="58"/>
      <c r="H27" s="58"/>
      <c r="I27" s="58"/>
      <c r="J27" s="8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</row>
    <row r="28" s="41" customFormat="true" ht="12.75" hidden="false" customHeight="false" outlineLevel="0" collapsed="false">
      <c r="A28" s="47" t="s">
        <v>29</v>
      </c>
      <c r="B28" s="54"/>
      <c r="C28" s="55"/>
      <c r="D28" s="89"/>
      <c r="E28" s="49"/>
      <c r="F28" s="88"/>
      <c r="G28" s="58"/>
      <c r="H28" s="58"/>
      <c r="I28" s="58"/>
      <c r="J28" s="8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</row>
    <row r="29" s="41" customFormat="true" ht="12.75" hidden="false" customHeight="false" outlineLevel="0" collapsed="false">
      <c r="A29" s="55"/>
      <c r="B29" s="54"/>
      <c r="C29" s="55"/>
      <c r="D29" s="58"/>
      <c r="E29" s="49"/>
      <c r="F29" s="58"/>
      <c r="G29" s="58"/>
      <c r="H29" s="58"/>
      <c r="I29" s="58"/>
      <c r="J29" s="8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</row>
    <row r="30" s="96" customFormat="true" ht="12.75" hidden="false" customHeight="false" outlineLevel="0" collapsed="false">
      <c r="A30" s="47" t="s">
        <v>30</v>
      </c>
      <c r="B30" s="90"/>
      <c r="C30" s="47"/>
      <c r="D30" s="91"/>
      <c r="E30" s="90"/>
      <c r="F30" s="92"/>
      <c r="G30" s="93"/>
      <c r="H30" s="93"/>
      <c r="I30" s="50"/>
      <c r="J30" s="94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95"/>
    </row>
    <row r="31" s="96" customFormat="true" ht="12.75" hidden="false" customHeight="true" outlineLevel="0" collapsed="false">
      <c r="A31" s="47"/>
      <c r="B31" s="91"/>
      <c r="C31" s="47"/>
      <c r="D31" s="91"/>
      <c r="E31" s="90"/>
      <c r="F31" s="92"/>
      <c r="G31" s="93"/>
      <c r="H31" s="93"/>
      <c r="I31" s="50"/>
      <c r="J31" s="94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95"/>
    </row>
    <row r="32" s="96" customFormat="true" ht="12.75" hidden="false" customHeight="true" outlineLevel="0" collapsed="false">
      <c r="A32" s="47"/>
      <c r="B32" s="91"/>
      <c r="C32" s="90"/>
      <c r="D32" s="92"/>
      <c r="E32" s="93"/>
      <c r="F32" s="93"/>
      <c r="G32" s="50"/>
      <c r="H32" s="94"/>
      <c r="I32" s="8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95"/>
    </row>
    <row r="33" s="96" customFormat="true" ht="12.75" hidden="false" customHeight="true" outlineLevel="0" collapsed="false">
      <c r="A33" s="47"/>
      <c r="B33" s="91"/>
      <c r="C33" s="90"/>
      <c r="D33" s="92"/>
      <c r="E33" s="93"/>
      <c r="F33" s="93"/>
      <c r="G33" s="50"/>
      <c r="H33" s="94"/>
      <c r="I33" s="8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95"/>
    </row>
    <row r="34" s="96" customFormat="true" ht="12.75" hidden="false" customHeight="true" outlineLevel="0" collapsed="false">
      <c r="A34" s="47"/>
      <c r="B34" s="91"/>
      <c r="C34" s="90"/>
      <c r="D34" s="92"/>
      <c r="E34" s="93"/>
      <c r="F34" s="93"/>
      <c r="G34" s="50"/>
      <c r="H34" s="94"/>
      <c r="I34" s="8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95"/>
    </row>
    <row r="35" s="96" customFormat="true" ht="12.75" hidden="false" customHeight="true" outlineLevel="0" collapsed="false">
      <c r="A35" s="47" t="s">
        <v>31</v>
      </c>
      <c r="B35" s="97"/>
      <c r="C35" s="40"/>
      <c r="D35" s="94"/>
      <c r="E35" s="98"/>
      <c r="F35" s="99"/>
      <c r="G35" s="100"/>
      <c r="H35" s="101"/>
      <c r="I35" s="8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95"/>
    </row>
    <row r="36" s="96" customFormat="true" ht="12.75" hidden="false" customHeight="true" outlineLevel="0" collapsed="false">
      <c r="A36" s="47"/>
      <c r="B36" s="97"/>
      <c r="C36" s="100"/>
      <c r="D36" s="80"/>
      <c r="E36" s="102"/>
      <c r="F36" s="103"/>
      <c r="G36" s="98"/>
      <c r="H36" s="104"/>
      <c r="I36" s="105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95"/>
    </row>
    <row r="37" s="96" customFormat="true" ht="12.75" hidden="false" customHeight="true" outlineLevel="0" collapsed="false">
      <c r="A37" s="47"/>
      <c r="B37" s="97"/>
      <c r="C37" s="100"/>
      <c r="D37" s="80"/>
      <c r="E37" s="102"/>
      <c r="F37" s="103"/>
      <c r="G37" s="98"/>
      <c r="H37" s="104"/>
      <c r="I37" s="105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95"/>
    </row>
    <row r="38" s="96" customFormat="true" ht="12.75" hidden="false" customHeight="true" outlineLevel="0" collapsed="false">
      <c r="A38" s="47"/>
      <c r="B38" s="97"/>
      <c r="C38" s="100"/>
      <c r="D38" s="80"/>
      <c r="E38" s="102"/>
      <c r="F38" s="103"/>
      <c r="G38" s="98"/>
      <c r="H38" s="104"/>
      <c r="I38" s="105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95"/>
    </row>
    <row r="39" s="96" customFormat="true" ht="17.25" hidden="false" customHeight="true" outlineLevel="0" collapsed="false">
      <c r="A39" s="106" t="s">
        <v>32</v>
      </c>
      <c r="B39" s="97"/>
      <c r="C39" s="100"/>
      <c r="D39" s="80"/>
      <c r="E39" s="102"/>
      <c r="F39" s="103"/>
      <c r="G39" s="98"/>
      <c r="H39" s="40"/>
      <c r="I39" s="107" t="s">
        <v>33</v>
      </c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95"/>
    </row>
    <row r="40" s="41" customFormat="true" ht="14.25" hidden="false" customHeight="true" outlineLevel="0" collapsed="false">
      <c r="A40" s="108" t="s">
        <v>34</v>
      </c>
      <c r="C40" s="90"/>
      <c r="D40" s="80"/>
      <c r="E40" s="100"/>
      <c r="F40" s="99"/>
      <c r="G40" s="98"/>
      <c r="H40" s="51"/>
      <c r="I40" s="109"/>
      <c r="J40" s="8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</row>
    <row r="41" s="41" customFormat="true" ht="15.75" hidden="false" customHeight="false" outlineLevel="0" collapsed="false">
      <c r="A41" s="108" t="s">
        <v>35</v>
      </c>
      <c r="C41" s="84"/>
      <c r="D41" s="94"/>
      <c r="E41" s="110"/>
      <c r="F41" s="99"/>
      <c r="G41" s="98"/>
      <c r="I41" s="111"/>
      <c r="J41" s="112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</row>
    <row r="42" s="41" customFormat="true" ht="12.75" hidden="false" customHeight="false" outlineLevel="0" collapsed="false">
      <c r="A42" s="80"/>
      <c r="B42" s="85"/>
      <c r="C42" s="84"/>
      <c r="D42" s="94"/>
      <c r="E42" s="113"/>
      <c r="F42" s="98"/>
      <c r="G42" s="98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</row>
    <row r="43" s="41" customFormat="true" ht="14.25" hidden="false" customHeight="false" outlineLevel="0" collapsed="false">
      <c r="A43" s="50"/>
      <c r="B43" s="85"/>
      <c r="C43" s="84"/>
      <c r="D43" s="100"/>
      <c r="E43" s="113"/>
      <c r="F43" s="98"/>
      <c r="G43" s="98"/>
      <c r="H43" s="98"/>
      <c r="I43" s="114" t="s">
        <v>36</v>
      </c>
      <c r="J43" s="8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</row>
    <row r="44" s="41" customFormat="true" ht="12.75" hidden="false" customHeight="false" outlineLevel="0" collapsed="false">
      <c r="A44" s="50"/>
      <c r="B44" s="85"/>
      <c r="C44" s="84"/>
      <c r="D44" s="100"/>
      <c r="E44" s="113"/>
      <c r="F44" s="98"/>
      <c r="G44" s="98"/>
      <c r="H44" s="98"/>
      <c r="J44" s="8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</row>
    <row r="45" s="41" customFormat="true" ht="12.75" hidden="false" customHeight="false" outlineLevel="0" collapsed="false">
      <c r="A45" s="80"/>
      <c r="B45" s="85"/>
      <c r="C45" s="84"/>
      <c r="D45" s="100"/>
      <c r="E45" s="113"/>
      <c r="F45" s="98"/>
      <c r="G45" s="98"/>
      <c r="H45" s="98"/>
      <c r="J45" s="8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</row>
    <row r="46" s="96" customFormat="true" ht="23.1" hidden="false" customHeight="true" outlineLevel="0" collapsed="false">
      <c r="A46" s="115" t="s">
        <v>37</v>
      </c>
      <c r="B46" s="116" t="s">
        <v>38</v>
      </c>
      <c r="C46" s="117" t="s">
        <v>39</v>
      </c>
      <c r="D46" s="117" t="s">
        <v>40</v>
      </c>
      <c r="E46" s="118" t="s">
        <v>41</v>
      </c>
      <c r="F46" s="119" t="s">
        <v>42</v>
      </c>
      <c r="G46" s="117" t="s">
        <v>43</v>
      </c>
      <c r="H46" s="120" t="s">
        <v>44</v>
      </c>
      <c r="I46" s="115" t="s">
        <v>45</v>
      </c>
      <c r="J46" s="121" t="s">
        <v>46</v>
      </c>
      <c r="K46" s="121" t="s">
        <v>47</v>
      </c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95"/>
    </row>
    <row r="47" customFormat="false" ht="15.75" hidden="false" customHeight="false" outlineLevel="0" collapsed="false">
      <c r="A47" s="122" t="s">
        <v>48</v>
      </c>
      <c r="B47" s="123" t="s">
        <v>49</v>
      </c>
      <c r="C47" s="123" t="s">
        <v>50</v>
      </c>
      <c r="D47" s="123" t="s">
        <v>51</v>
      </c>
      <c r="E47" s="124" t="n">
        <v>0.988888888888889</v>
      </c>
      <c r="F47" s="124" t="n">
        <v>0.999305555555556</v>
      </c>
      <c r="G47" s="122" t="n">
        <v>15</v>
      </c>
      <c r="H47" s="122" t="s">
        <v>52</v>
      </c>
      <c r="I47" s="122" t="s">
        <v>53</v>
      </c>
      <c r="J47" s="122"/>
      <c r="K47" s="125" t="str">
        <f aca="false">RIGHT(C47,3)</f>
        <v>TVH</v>
      </c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6"/>
      <c r="BD47" s="6"/>
    </row>
    <row r="48" customFormat="false" ht="15.75" hidden="false" customHeight="false" outlineLevel="0" collapsed="false">
      <c r="A48" s="122" t="s">
        <v>48</v>
      </c>
      <c r="B48" s="123" t="s">
        <v>49</v>
      </c>
      <c r="C48" s="123" t="s">
        <v>54</v>
      </c>
      <c r="D48" s="123" t="s">
        <v>55</v>
      </c>
      <c r="E48" s="124" t="n">
        <v>0.983333333333333</v>
      </c>
      <c r="F48" s="124" t="n">
        <v>0.999305555555556</v>
      </c>
      <c r="G48" s="122" t="n">
        <v>23</v>
      </c>
      <c r="H48" s="122" t="s">
        <v>52</v>
      </c>
      <c r="I48" s="122" t="s">
        <v>53</v>
      </c>
      <c r="J48" s="122"/>
      <c r="K48" s="125" t="str">
        <f aca="false">RIGHT(C48,3)</f>
        <v>VLG</v>
      </c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5"/>
      <c r="BA48" s="125"/>
      <c r="BB48" s="125"/>
      <c r="BC48" s="6"/>
      <c r="BD48" s="6"/>
    </row>
    <row r="49" customFormat="false" ht="15.75" hidden="false" customHeight="false" outlineLevel="0" collapsed="false">
      <c r="A49" s="122" t="s">
        <v>48</v>
      </c>
      <c r="B49" s="123" t="s">
        <v>49</v>
      </c>
      <c r="C49" s="123" t="s">
        <v>56</v>
      </c>
      <c r="D49" s="123" t="s">
        <v>57</v>
      </c>
      <c r="E49" s="124" t="n">
        <v>0.806944444444444</v>
      </c>
      <c r="F49" s="124" t="n">
        <v>0.918055555555556</v>
      </c>
      <c r="G49" s="122" t="n">
        <v>160</v>
      </c>
      <c r="H49" s="122" t="s">
        <v>58</v>
      </c>
      <c r="I49" s="122" t="s">
        <v>59</v>
      </c>
      <c r="J49" s="122"/>
      <c r="K49" s="125" t="str">
        <f aca="false">RIGHT(C49,3)</f>
        <v>CMU</v>
      </c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6"/>
      <c r="BD49" s="6"/>
    </row>
    <row r="50" customFormat="false" ht="15.75" hidden="false" customHeight="false" outlineLevel="0" collapsed="false">
      <c r="A50" s="122" t="s">
        <v>48</v>
      </c>
      <c r="B50" s="123" t="s">
        <v>49</v>
      </c>
      <c r="C50" s="123" t="s">
        <v>60</v>
      </c>
      <c r="D50" s="123" t="s">
        <v>57</v>
      </c>
      <c r="E50" s="124" t="n">
        <v>0.806944444444444</v>
      </c>
      <c r="F50" s="124" t="n">
        <v>0.920138888888889</v>
      </c>
      <c r="G50" s="122" t="n">
        <v>163</v>
      </c>
      <c r="H50" s="122" t="s">
        <v>58</v>
      </c>
      <c r="I50" s="122" t="s">
        <v>59</v>
      </c>
      <c r="J50" s="122"/>
      <c r="K50" s="125" t="str">
        <f aca="false">RIGHT(C50,3)</f>
        <v>CMU</v>
      </c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5"/>
      <c r="BA50" s="125"/>
      <c r="BB50" s="125"/>
      <c r="BC50" s="6"/>
      <c r="BD50" s="6"/>
    </row>
    <row r="51" customFormat="false" ht="15.75" hidden="false" customHeight="false" outlineLevel="0" collapsed="false">
      <c r="A51" s="122" t="s">
        <v>48</v>
      </c>
      <c r="B51" s="123" t="s">
        <v>49</v>
      </c>
      <c r="C51" s="123" t="s">
        <v>61</v>
      </c>
      <c r="D51" s="123" t="s">
        <v>57</v>
      </c>
      <c r="E51" s="124" t="n">
        <v>0.806944444444444</v>
      </c>
      <c r="F51" s="124" t="n">
        <v>0.920138888888889</v>
      </c>
      <c r="G51" s="122" t="n">
        <v>163</v>
      </c>
      <c r="H51" s="122" t="s">
        <v>58</v>
      </c>
      <c r="I51" s="122" t="s">
        <v>59</v>
      </c>
      <c r="J51" s="122"/>
      <c r="K51" s="125" t="str">
        <f aca="false">RIGHT(C51,3)</f>
        <v>CMU</v>
      </c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5"/>
      <c r="BA51" s="125"/>
      <c r="BB51" s="125"/>
      <c r="BC51" s="6"/>
      <c r="BD51" s="6"/>
    </row>
    <row r="52" customFormat="false" ht="15.75" hidden="false" customHeight="false" outlineLevel="0" collapsed="false">
      <c r="A52" s="122" t="s">
        <v>48</v>
      </c>
      <c r="B52" s="123" t="s">
        <v>49</v>
      </c>
      <c r="C52" s="123" t="s">
        <v>62</v>
      </c>
      <c r="D52" s="123" t="s">
        <v>57</v>
      </c>
      <c r="E52" s="124" t="n">
        <v>0.806944444444444</v>
      </c>
      <c r="F52" s="124" t="n">
        <v>0.918055555555556</v>
      </c>
      <c r="G52" s="122" t="n">
        <v>159</v>
      </c>
      <c r="H52" s="122" t="s">
        <v>58</v>
      </c>
      <c r="I52" s="122" t="s">
        <v>59</v>
      </c>
      <c r="J52" s="122"/>
      <c r="K52" s="125" t="str">
        <f aca="false">RIGHT(C52,3)</f>
        <v>CMU</v>
      </c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5"/>
      <c r="BA52" s="125"/>
      <c r="BB52" s="125"/>
      <c r="BC52" s="6"/>
      <c r="BD52" s="6"/>
    </row>
    <row r="53" customFormat="false" ht="15.75" hidden="false" customHeight="false" outlineLevel="0" collapsed="false">
      <c r="A53" s="122" t="s">
        <v>48</v>
      </c>
      <c r="B53" s="123" t="s">
        <v>49</v>
      </c>
      <c r="C53" s="123" t="s">
        <v>63</v>
      </c>
      <c r="D53" s="123" t="s">
        <v>57</v>
      </c>
      <c r="E53" s="124" t="n">
        <v>0.806944444444444</v>
      </c>
      <c r="F53" s="124" t="n">
        <v>0.917361111111111</v>
      </c>
      <c r="G53" s="122" t="n">
        <v>158</v>
      </c>
      <c r="H53" s="122" t="s">
        <v>58</v>
      </c>
      <c r="I53" s="122" t="s">
        <v>59</v>
      </c>
      <c r="J53" s="122"/>
      <c r="K53" s="125" t="str">
        <f aca="false">RIGHT(C53,3)</f>
        <v>CMU</v>
      </c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5"/>
      <c r="AU53" s="125"/>
      <c r="AV53" s="125"/>
      <c r="AW53" s="125"/>
      <c r="AX53" s="125"/>
      <c r="AY53" s="125"/>
      <c r="AZ53" s="125"/>
      <c r="BA53" s="125"/>
      <c r="BB53" s="125"/>
      <c r="BC53" s="6"/>
      <c r="BD53" s="6"/>
    </row>
    <row r="54" customFormat="false" ht="15.75" hidden="false" customHeight="false" outlineLevel="0" collapsed="false">
      <c r="A54" s="122" t="s">
        <v>48</v>
      </c>
      <c r="B54" s="123" t="s">
        <v>49</v>
      </c>
      <c r="C54" s="123" t="s">
        <v>64</v>
      </c>
      <c r="D54" s="123" t="s">
        <v>57</v>
      </c>
      <c r="E54" s="124" t="n">
        <v>0.806944444444444</v>
      </c>
      <c r="F54" s="124" t="n">
        <v>0.917361111111111</v>
      </c>
      <c r="G54" s="122" t="n">
        <v>159</v>
      </c>
      <c r="H54" s="122" t="s">
        <v>58</v>
      </c>
      <c r="I54" s="122" t="s">
        <v>59</v>
      </c>
      <c r="J54" s="122"/>
      <c r="K54" s="125" t="str">
        <f aca="false">RIGHT(C54,3)</f>
        <v>CMU</v>
      </c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5"/>
      <c r="AF54" s="125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5"/>
      <c r="BA54" s="125"/>
      <c r="BB54" s="125"/>
      <c r="BC54" s="6"/>
      <c r="BD54" s="6"/>
    </row>
    <row r="55" customFormat="false" ht="15.75" hidden="false" customHeight="false" outlineLevel="0" collapsed="false">
      <c r="A55" s="122" t="s">
        <v>48</v>
      </c>
      <c r="B55" s="123" t="s">
        <v>49</v>
      </c>
      <c r="C55" s="123" t="s">
        <v>65</v>
      </c>
      <c r="D55" s="123" t="s">
        <v>57</v>
      </c>
      <c r="E55" s="124" t="n">
        <v>0.806944444444444</v>
      </c>
      <c r="F55" s="124" t="n">
        <v>0.920138888888889</v>
      </c>
      <c r="G55" s="122" t="n">
        <v>162</v>
      </c>
      <c r="H55" s="122" t="s">
        <v>58</v>
      </c>
      <c r="I55" s="122" t="s">
        <v>59</v>
      </c>
      <c r="J55" s="122"/>
      <c r="K55" s="125" t="str">
        <f aca="false">RIGHT(C55,3)</f>
        <v>CMU</v>
      </c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25"/>
      <c r="AD55" s="125"/>
      <c r="AE55" s="125"/>
      <c r="AF55" s="125"/>
      <c r="AG55" s="125"/>
      <c r="AH55" s="125"/>
      <c r="AI55" s="125"/>
      <c r="AJ55" s="125"/>
      <c r="AK55" s="125"/>
      <c r="AL55" s="125"/>
      <c r="AM55" s="125"/>
      <c r="AN55" s="125"/>
      <c r="AO55" s="125"/>
      <c r="AP55" s="125"/>
      <c r="AQ55" s="125"/>
      <c r="AR55" s="125"/>
      <c r="AS55" s="125"/>
      <c r="AT55" s="125"/>
      <c r="AU55" s="125"/>
      <c r="AV55" s="125"/>
      <c r="AW55" s="125"/>
      <c r="AX55" s="125"/>
      <c r="AY55" s="125"/>
      <c r="AZ55" s="125"/>
      <c r="BA55" s="125"/>
      <c r="BB55" s="125"/>
      <c r="BC55" s="6"/>
      <c r="BD55" s="6"/>
    </row>
    <row r="56" customFormat="false" ht="15.75" hidden="false" customHeight="false" outlineLevel="0" collapsed="false">
      <c r="A56" s="122" t="s">
        <v>48</v>
      </c>
      <c r="B56" s="123" t="s">
        <v>49</v>
      </c>
      <c r="C56" s="123" t="s">
        <v>66</v>
      </c>
      <c r="D56" s="123" t="s">
        <v>57</v>
      </c>
      <c r="E56" s="124" t="n">
        <v>0.806944444444444</v>
      </c>
      <c r="F56" s="124" t="n">
        <v>0.922222222222222</v>
      </c>
      <c r="G56" s="122" t="n">
        <v>166</v>
      </c>
      <c r="H56" s="122" t="s">
        <v>58</v>
      </c>
      <c r="I56" s="122" t="s">
        <v>59</v>
      </c>
      <c r="J56" s="122"/>
      <c r="K56" s="125" t="str">
        <f aca="false">RIGHT(C56,3)</f>
        <v>CMU</v>
      </c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125"/>
      <c r="AE56" s="125"/>
      <c r="AF56" s="125"/>
      <c r="AG56" s="125"/>
      <c r="AH56" s="125"/>
      <c r="AI56" s="125"/>
      <c r="AJ56" s="125"/>
      <c r="AK56" s="125"/>
      <c r="AL56" s="125"/>
      <c r="AM56" s="125"/>
      <c r="AN56" s="125"/>
      <c r="AO56" s="125"/>
      <c r="AP56" s="125"/>
      <c r="AQ56" s="125"/>
      <c r="AR56" s="125"/>
      <c r="AS56" s="125"/>
      <c r="AT56" s="125"/>
      <c r="AU56" s="125"/>
      <c r="AV56" s="125"/>
      <c r="AW56" s="125"/>
      <c r="AX56" s="125"/>
      <c r="AY56" s="125"/>
      <c r="AZ56" s="125"/>
      <c r="BA56" s="125"/>
      <c r="BB56" s="125"/>
      <c r="BC56" s="6"/>
      <c r="BD56" s="6"/>
    </row>
    <row r="57" customFormat="false" ht="15.75" hidden="false" customHeight="false" outlineLevel="0" collapsed="false">
      <c r="A57" s="122" t="s">
        <v>48</v>
      </c>
      <c r="B57" s="123" t="s">
        <v>49</v>
      </c>
      <c r="C57" s="123" t="s">
        <v>67</v>
      </c>
      <c r="D57" s="123" t="s">
        <v>57</v>
      </c>
      <c r="E57" s="124" t="n">
        <v>0.806944444444444</v>
      </c>
      <c r="F57" s="124" t="n">
        <v>0.920138888888889</v>
      </c>
      <c r="G57" s="122" t="n">
        <v>163</v>
      </c>
      <c r="H57" s="122" t="s">
        <v>58</v>
      </c>
      <c r="I57" s="122" t="s">
        <v>59</v>
      </c>
      <c r="J57" s="122"/>
      <c r="K57" s="125" t="str">
        <f aca="false">RIGHT(C57,3)</f>
        <v>CMU</v>
      </c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2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125"/>
      <c r="BB57" s="125"/>
      <c r="BC57" s="6"/>
      <c r="BD57" s="6"/>
    </row>
    <row r="58" customFormat="false" ht="15.75" hidden="false" customHeight="false" outlineLevel="0" collapsed="false">
      <c r="A58" s="122" t="s">
        <v>48</v>
      </c>
      <c r="B58" s="123" t="s">
        <v>49</v>
      </c>
      <c r="C58" s="123" t="s">
        <v>68</v>
      </c>
      <c r="D58" s="123" t="s">
        <v>57</v>
      </c>
      <c r="E58" s="124" t="n">
        <v>0.806944444444444</v>
      </c>
      <c r="F58" s="124" t="n">
        <v>0.917361111111111</v>
      </c>
      <c r="G58" s="122" t="n">
        <v>159</v>
      </c>
      <c r="H58" s="122" t="s">
        <v>58</v>
      </c>
      <c r="I58" s="122" t="s">
        <v>59</v>
      </c>
      <c r="J58" s="122"/>
      <c r="K58" s="125" t="str">
        <f aca="false">RIGHT(C58,3)</f>
        <v>CMU</v>
      </c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  <c r="AS58" s="125"/>
      <c r="AT58" s="125"/>
      <c r="AU58" s="125"/>
      <c r="AV58" s="125"/>
      <c r="AW58" s="125"/>
      <c r="AX58" s="125"/>
      <c r="AY58" s="125"/>
      <c r="AZ58" s="125"/>
      <c r="BA58" s="125"/>
      <c r="BB58" s="125"/>
      <c r="BC58" s="6"/>
      <c r="BD58" s="6"/>
    </row>
    <row r="59" customFormat="false" ht="15.75" hidden="false" customHeight="false" outlineLevel="0" collapsed="false">
      <c r="A59" s="122" t="s">
        <v>48</v>
      </c>
      <c r="B59" s="123" t="s">
        <v>49</v>
      </c>
      <c r="C59" s="123" t="s">
        <v>69</v>
      </c>
      <c r="D59" s="123" t="s">
        <v>57</v>
      </c>
      <c r="E59" s="124" t="n">
        <v>0.806944444444444</v>
      </c>
      <c r="F59" s="124" t="n">
        <v>0.917361111111111</v>
      </c>
      <c r="G59" s="122" t="n">
        <v>159</v>
      </c>
      <c r="H59" s="122" t="s">
        <v>58</v>
      </c>
      <c r="I59" s="122" t="s">
        <v>59</v>
      </c>
      <c r="J59" s="122"/>
      <c r="K59" s="125" t="str">
        <f aca="false">RIGHT(C59,3)</f>
        <v>CMU</v>
      </c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  <c r="AC59" s="125"/>
      <c r="AD59" s="125"/>
      <c r="AE59" s="125"/>
      <c r="AF59" s="125"/>
      <c r="AG59" s="125"/>
      <c r="AH59" s="125"/>
      <c r="AI59" s="125"/>
      <c r="AJ59" s="125"/>
      <c r="AK59" s="125"/>
      <c r="AL59" s="125"/>
      <c r="AM59" s="125"/>
      <c r="AN59" s="125"/>
      <c r="AO59" s="125"/>
      <c r="AP59" s="125"/>
      <c r="AQ59" s="125"/>
      <c r="AR59" s="125"/>
      <c r="AS59" s="125"/>
      <c r="AT59" s="125"/>
      <c r="AU59" s="125"/>
      <c r="AV59" s="125"/>
      <c r="AW59" s="125"/>
      <c r="AX59" s="125"/>
      <c r="AY59" s="125"/>
      <c r="AZ59" s="125"/>
      <c r="BA59" s="125"/>
      <c r="BB59" s="125"/>
      <c r="BC59" s="6"/>
      <c r="BD59" s="6"/>
    </row>
    <row r="60" customFormat="false" ht="15.75" hidden="false" customHeight="false" outlineLevel="0" collapsed="false">
      <c r="A60" s="122" t="s">
        <v>48</v>
      </c>
      <c r="B60" s="123" t="s">
        <v>49</v>
      </c>
      <c r="C60" s="123" t="s">
        <v>70</v>
      </c>
      <c r="D60" s="123" t="s">
        <v>57</v>
      </c>
      <c r="E60" s="124" t="n">
        <v>0.806944444444444</v>
      </c>
      <c r="F60" s="124" t="n">
        <v>0.922222222222222</v>
      </c>
      <c r="G60" s="122" t="n">
        <v>166</v>
      </c>
      <c r="H60" s="122" t="s">
        <v>58</v>
      </c>
      <c r="I60" s="122" t="s">
        <v>59</v>
      </c>
      <c r="J60" s="122"/>
      <c r="K60" s="125" t="str">
        <f aca="false">RIGHT(C60,3)</f>
        <v>CMU</v>
      </c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5"/>
      <c r="AS60" s="125"/>
      <c r="AT60" s="125"/>
      <c r="AU60" s="125"/>
      <c r="AV60" s="125"/>
      <c r="AW60" s="125"/>
      <c r="AX60" s="125"/>
      <c r="AY60" s="125"/>
      <c r="AZ60" s="125"/>
      <c r="BA60" s="125"/>
      <c r="BB60" s="125"/>
      <c r="BC60" s="6"/>
      <c r="BD60" s="6"/>
    </row>
    <row r="61" customFormat="false" ht="15.75" hidden="false" customHeight="false" outlineLevel="0" collapsed="false">
      <c r="A61" s="122" t="s">
        <v>48</v>
      </c>
      <c r="B61" s="123" t="s">
        <v>49</v>
      </c>
      <c r="C61" s="123" t="s">
        <v>71</v>
      </c>
      <c r="D61" s="123" t="s">
        <v>72</v>
      </c>
      <c r="E61" s="124" t="n">
        <v>0.788194444444444</v>
      </c>
      <c r="F61" s="124" t="n">
        <v>0.813888888888889</v>
      </c>
      <c r="G61" s="122" t="n">
        <v>37</v>
      </c>
      <c r="H61" s="122" t="s">
        <v>58</v>
      </c>
      <c r="I61" s="122" t="s">
        <v>73</v>
      </c>
      <c r="J61" s="122"/>
      <c r="K61" s="125" t="str">
        <f aca="false">RIGHT(C61,3)</f>
        <v>TVH</v>
      </c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  <c r="AS61" s="125"/>
      <c r="AT61" s="125"/>
      <c r="AU61" s="125"/>
      <c r="AV61" s="125"/>
      <c r="AW61" s="125"/>
      <c r="AX61" s="125"/>
      <c r="AY61" s="125"/>
      <c r="AZ61" s="125"/>
      <c r="BA61" s="125"/>
      <c r="BB61" s="125"/>
      <c r="BC61" s="6"/>
      <c r="BD61" s="6"/>
    </row>
    <row r="62" customFormat="false" ht="15.75" hidden="false" customHeight="false" outlineLevel="0" collapsed="false">
      <c r="A62" s="122" t="s">
        <v>48</v>
      </c>
      <c r="B62" s="123" t="s">
        <v>49</v>
      </c>
      <c r="C62" s="123" t="s">
        <v>74</v>
      </c>
      <c r="D62" s="123" t="s">
        <v>75</v>
      </c>
      <c r="E62" s="124" t="n">
        <v>0.743055555555555</v>
      </c>
      <c r="F62" s="124" t="n">
        <v>0.753472222222222</v>
      </c>
      <c r="G62" s="122" t="n">
        <v>15</v>
      </c>
      <c r="H62" s="122" t="s">
        <v>52</v>
      </c>
      <c r="I62" s="122" t="s">
        <v>76</v>
      </c>
      <c r="J62" s="122"/>
      <c r="K62" s="125" t="str">
        <f aca="false">RIGHT(C62,3)</f>
        <v>CMU</v>
      </c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  <c r="AT62" s="125"/>
      <c r="AU62" s="125"/>
      <c r="AV62" s="125"/>
      <c r="AW62" s="125"/>
      <c r="AX62" s="125"/>
      <c r="AY62" s="125"/>
      <c r="AZ62" s="125"/>
      <c r="BA62" s="125"/>
      <c r="BB62" s="125"/>
      <c r="BC62" s="6"/>
      <c r="BD62" s="6"/>
    </row>
    <row r="63" customFormat="false" ht="15.75" hidden="false" customHeight="false" outlineLevel="0" collapsed="false">
      <c r="A63" s="122" t="s">
        <v>48</v>
      </c>
      <c r="B63" s="123" t="s">
        <v>49</v>
      </c>
      <c r="C63" s="123" t="s">
        <v>77</v>
      </c>
      <c r="D63" s="123" t="s">
        <v>78</v>
      </c>
      <c r="E63" s="124" t="n">
        <v>0.680555555555555</v>
      </c>
      <c r="F63" s="124" t="n">
        <v>0.850694444444444</v>
      </c>
      <c r="G63" s="122" t="n">
        <v>245</v>
      </c>
      <c r="H63" s="122" t="s">
        <v>58</v>
      </c>
      <c r="I63" s="122" t="s">
        <v>79</v>
      </c>
      <c r="J63" s="122"/>
      <c r="K63" s="125" t="str">
        <f aca="false">RIGHT(C63,3)</f>
        <v>DNI</v>
      </c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5"/>
      <c r="AJ63" s="125"/>
      <c r="AK63" s="125"/>
      <c r="AL63" s="125"/>
      <c r="AM63" s="125"/>
      <c r="AN63" s="125"/>
      <c r="AO63" s="125"/>
      <c r="AP63" s="125"/>
      <c r="AQ63" s="125"/>
      <c r="AR63" s="125"/>
      <c r="AS63" s="125"/>
      <c r="AT63" s="125"/>
      <c r="AU63" s="125"/>
      <c r="AV63" s="125"/>
      <c r="AW63" s="125"/>
      <c r="AX63" s="125"/>
      <c r="AY63" s="125"/>
      <c r="AZ63" s="125"/>
      <c r="BA63" s="125"/>
      <c r="BB63" s="125"/>
      <c r="BC63" s="6"/>
      <c r="BD63" s="6"/>
    </row>
    <row r="64" customFormat="false" ht="15.75" hidden="false" customHeight="false" outlineLevel="0" collapsed="false">
      <c r="A64" s="122" t="s">
        <v>48</v>
      </c>
      <c r="B64" s="123" t="s">
        <v>49</v>
      </c>
      <c r="C64" s="123" t="s">
        <v>80</v>
      </c>
      <c r="D64" s="123" t="s">
        <v>81</v>
      </c>
      <c r="E64" s="124" t="n">
        <v>0.670833333333333</v>
      </c>
      <c r="F64" s="124" t="n">
        <v>0.688194444444444</v>
      </c>
      <c r="G64" s="122" t="n">
        <v>25</v>
      </c>
      <c r="H64" s="122" t="s">
        <v>52</v>
      </c>
      <c r="I64" s="122" t="s">
        <v>76</v>
      </c>
      <c r="J64" s="122" t="s">
        <v>82</v>
      </c>
      <c r="K64" s="125" t="str">
        <f aca="false">RIGHT(C64,3)</f>
        <v>STG</v>
      </c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125"/>
      <c r="BA64" s="125"/>
      <c r="BB64" s="125"/>
      <c r="BC64" s="6"/>
      <c r="BD64" s="6"/>
    </row>
    <row r="65" customFormat="false" ht="15.75" hidden="false" customHeight="false" outlineLevel="0" collapsed="false">
      <c r="A65" s="122" t="s">
        <v>48</v>
      </c>
      <c r="B65" s="123" t="s">
        <v>49</v>
      </c>
      <c r="C65" s="123" t="s">
        <v>83</v>
      </c>
      <c r="D65" s="123" t="s">
        <v>84</v>
      </c>
      <c r="E65" s="124" t="n">
        <v>0.66875</v>
      </c>
      <c r="F65" s="124" t="n">
        <v>0.692361111111111</v>
      </c>
      <c r="G65" s="122" t="n">
        <v>33</v>
      </c>
      <c r="H65" s="122" t="s">
        <v>52</v>
      </c>
      <c r="I65" s="122" t="s">
        <v>76</v>
      </c>
      <c r="J65" s="122" t="s">
        <v>85</v>
      </c>
      <c r="K65" s="125" t="str">
        <f aca="false">RIGHT(C65,3)</f>
        <v>TNH</v>
      </c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5"/>
      <c r="BA65" s="125"/>
      <c r="BB65" s="125"/>
      <c r="BC65" s="6"/>
      <c r="BD65" s="6"/>
    </row>
    <row r="66" customFormat="false" ht="15.75" hidden="false" customHeight="false" outlineLevel="0" collapsed="false">
      <c r="A66" s="122" t="s">
        <v>48</v>
      </c>
      <c r="B66" s="123" t="s">
        <v>49</v>
      </c>
      <c r="C66" s="123" t="s">
        <v>86</v>
      </c>
      <c r="D66" s="123" t="s">
        <v>87</v>
      </c>
      <c r="E66" s="124" t="n">
        <v>0.554861111111111</v>
      </c>
      <c r="F66" s="124" t="n">
        <v>0.711805555555555</v>
      </c>
      <c r="G66" s="122" t="n">
        <v>226</v>
      </c>
      <c r="H66" s="122" t="s">
        <v>58</v>
      </c>
      <c r="I66" s="122" t="s">
        <v>79</v>
      </c>
      <c r="J66" s="122"/>
      <c r="K66" s="125" t="str">
        <f aca="false">RIGHT(C66,3)</f>
        <v>TNH</v>
      </c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5"/>
      <c r="BA66" s="125"/>
      <c r="BB66" s="125"/>
      <c r="BC66" s="6"/>
      <c r="BD66" s="6"/>
    </row>
    <row r="67" customFormat="false" ht="15.75" hidden="false" customHeight="false" outlineLevel="0" collapsed="false">
      <c r="A67" s="122" t="s">
        <v>48</v>
      </c>
      <c r="B67" s="123" t="s">
        <v>49</v>
      </c>
      <c r="C67" s="123" t="s">
        <v>88</v>
      </c>
      <c r="D67" s="123" t="s">
        <v>89</v>
      </c>
      <c r="E67" s="124" t="n">
        <v>0.530555555555556</v>
      </c>
      <c r="F67" s="124" t="n">
        <v>0.713888888888889</v>
      </c>
      <c r="G67" s="122" t="n">
        <v>264</v>
      </c>
      <c r="H67" s="122" t="s">
        <v>58</v>
      </c>
      <c r="I67" s="122" t="s">
        <v>79</v>
      </c>
      <c r="J67" s="122"/>
      <c r="K67" s="125" t="str">
        <f aca="false">RIGHT(C67,3)</f>
        <v>TVH</v>
      </c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5"/>
      <c r="AP67" s="125"/>
      <c r="AQ67" s="125"/>
      <c r="AR67" s="125"/>
      <c r="AS67" s="125"/>
      <c r="AT67" s="125"/>
      <c r="AU67" s="125"/>
      <c r="AV67" s="125"/>
      <c r="AW67" s="125"/>
      <c r="AX67" s="125"/>
      <c r="AY67" s="125"/>
      <c r="AZ67" s="125"/>
      <c r="BA67" s="125"/>
      <c r="BB67" s="125"/>
      <c r="BC67" s="6"/>
      <c r="BD67" s="6"/>
    </row>
    <row r="68" customFormat="false" ht="15.75" hidden="false" customHeight="false" outlineLevel="0" collapsed="false">
      <c r="A68" s="122" t="s">
        <v>48</v>
      </c>
      <c r="B68" s="123" t="s">
        <v>49</v>
      </c>
      <c r="C68" s="123" t="s">
        <v>74</v>
      </c>
      <c r="D68" s="123" t="s">
        <v>75</v>
      </c>
      <c r="E68" s="124" t="n">
        <v>0.529166666666667</v>
      </c>
      <c r="F68" s="124" t="n">
        <v>0.547916666666667</v>
      </c>
      <c r="G68" s="122" t="n">
        <v>27</v>
      </c>
      <c r="H68" s="122" t="s">
        <v>52</v>
      </c>
      <c r="I68" s="122" t="s">
        <v>76</v>
      </c>
      <c r="J68" s="122" t="s">
        <v>90</v>
      </c>
      <c r="K68" s="125" t="str">
        <f aca="false">RIGHT(C68,3)</f>
        <v>CMU</v>
      </c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G68" s="125"/>
      <c r="AH68" s="125"/>
      <c r="AI68" s="125"/>
      <c r="AJ68" s="125"/>
      <c r="AK68" s="125"/>
      <c r="AL68" s="125"/>
      <c r="AM68" s="125"/>
      <c r="AN68" s="125"/>
      <c r="AO68" s="125"/>
      <c r="AP68" s="125"/>
      <c r="AQ68" s="125"/>
      <c r="AR68" s="125"/>
      <c r="AS68" s="125"/>
      <c r="AT68" s="125"/>
      <c r="AU68" s="125"/>
      <c r="AV68" s="125"/>
      <c r="AW68" s="125"/>
      <c r="AX68" s="125"/>
      <c r="AY68" s="125"/>
      <c r="AZ68" s="125"/>
      <c r="BA68" s="125"/>
      <c r="BB68" s="125"/>
      <c r="BC68" s="6"/>
      <c r="BD68" s="6"/>
    </row>
    <row r="69" customFormat="false" ht="15.75" hidden="false" customHeight="false" outlineLevel="0" collapsed="false">
      <c r="A69" s="122" t="s">
        <v>48</v>
      </c>
      <c r="B69" s="123" t="s">
        <v>49</v>
      </c>
      <c r="C69" s="123" t="s">
        <v>91</v>
      </c>
      <c r="D69" s="123" t="s">
        <v>92</v>
      </c>
      <c r="E69" s="124" t="n">
        <v>0.506944444444444</v>
      </c>
      <c r="F69" s="124" t="n">
        <v>0.554166666666667</v>
      </c>
      <c r="G69" s="122" t="n">
        <v>68</v>
      </c>
      <c r="H69" s="122" t="s">
        <v>52</v>
      </c>
      <c r="I69" s="122" t="s">
        <v>76</v>
      </c>
      <c r="J69" s="122" t="s">
        <v>93</v>
      </c>
      <c r="K69" s="125" t="str">
        <f aca="false">RIGHT(C69,3)</f>
        <v>BDG</v>
      </c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5"/>
      <c r="BA69" s="125"/>
      <c r="BB69" s="125"/>
      <c r="BC69" s="6"/>
      <c r="BD69" s="6"/>
    </row>
    <row r="70" customFormat="false" ht="15.75" hidden="false" customHeight="false" outlineLevel="0" collapsed="false">
      <c r="A70" s="122" t="s">
        <v>48</v>
      </c>
      <c r="B70" s="123" t="s">
        <v>49</v>
      </c>
      <c r="C70" s="123" t="s">
        <v>91</v>
      </c>
      <c r="D70" s="123" t="s">
        <v>92</v>
      </c>
      <c r="E70" s="124" t="n">
        <v>0.484027777777778</v>
      </c>
      <c r="F70" s="124" t="n">
        <v>0.501388888888889</v>
      </c>
      <c r="G70" s="122" t="n">
        <v>24</v>
      </c>
      <c r="H70" s="122" t="s">
        <v>52</v>
      </c>
      <c r="I70" s="122" t="s">
        <v>76</v>
      </c>
      <c r="J70" s="122" t="s">
        <v>93</v>
      </c>
      <c r="K70" s="125" t="str">
        <f aca="false">RIGHT(C70,3)</f>
        <v>BDG</v>
      </c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5"/>
      <c r="AF70" s="125"/>
      <c r="AG70" s="125"/>
      <c r="AH70" s="125"/>
      <c r="AI70" s="125"/>
      <c r="AJ70" s="125"/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/>
      <c r="AV70" s="125"/>
      <c r="AW70" s="125"/>
      <c r="AX70" s="125"/>
      <c r="AY70" s="125"/>
      <c r="AZ70" s="125"/>
      <c r="BA70" s="125"/>
      <c r="BB70" s="125"/>
      <c r="BC70" s="6"/>
      <c r="BD70" s="6"/>
    </row>
    <row r="71" customFormat="false" ht="15.75" hidden="false" customHeight="false" outlineLevel="0" collapsed="false">
      <c r="A71" s="122" t="s">
        <v>48</v>
      </c>
      <c r="B71" s="123" t="s">
        <v>49</v>
      </c>
      <c r="C71" s="123" t="s">
        <v>94</v>
      </c>
      <c r="D71" s="123" t="s">
        <v>95</v>
      </c>
      <c r="E71" s="124" t="n">
        <v>0.433333333333333</v>
      </c>
      <c r="F71" s="124" t="n">
        <v>0.525</v>
      </c>
      <c r="G71" s="122" t="n">
        <v>133</v>
      </c>
      <c r="H71" s="122" t="s">
        <v>58</v>
      </c>
      <c r="I71" s="122" t="s">
        <v>96</v>
      </c>
      <c r="J71" s="122"/>
      <c r="K71" s="125" t="str">
        <f aca="false">RIGHT(C71,3)</f>
        <v>AGG</v>
      </c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125"/>
      <c r="AX71" s="125"/>
      <c r="AY71" s="125"/>
      <c r="AZ71" s="125"/>
      <c r="BA71" s="125"/>
      <c r="BB71" s="125"/>
      <c r="BC71" s="6"/>
      <c r="BD71" s="6"/>
    </row>
    <row r="72" customFormat="false" ht="15.75" hidden="false" customHeight="false" outlineLevel="0" collapsed="false">
      <c r="A72" s="122" t="s">
        <v>48</v>
      </c>
      <c r="B72" s="123" t="s">
        <v>49</v>
      </c>
      <c r="C72" s="123" t="s">
        <v>97</v>
      </c>
      <c r="D72" s="123" t="s">
        <v>98</v>
      </c>
      <c r="E72" s="124" t="n">
        <v>0.425694444444444</v>
      </c>
      <c r="F72" s="124" t="n">
        <v>0.4375</v>
      </c>
      <c r="G72" s="122" t="n">
        <v>17</v>
      </c>
      <c r="H72" s="122" t="s">
        <v>52</v>
      </c>
      <c r="I72" s="122" t="s">
        <v>76</v>
      </c>
      <c r="J72" s="122"/>
      <c r="K72" s="125" t="str">
        <f aca="false">RIGHT(C72,3)</f>
        <v>BTN</v>
      </c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125"/>
      <c r="AS72" s="125"/>
      <c r="AT72" s="125"/>
      <c r="AU72" s="125"/>
      <c r="AV72" s="125"/>
      <c r="AW72" s="125"/>
      <c r="AX72" s="125"/>
      <c r="AY72" s="125"/>
      <c r="AZ72" s="125"/>
      <c r="BA72" s="125"/>
      <c r="BB72" s="125"/>
      <c r="BC72" s="6"/>
      <c r="BD72" s="6"/>
    </row>
    <row r="73" customFormat="false" ht="15.75" hidden="false" customHeight="false" outlineLevel="0" collapsed="false">
      <c r="A73" s="122" t="s">
        <v>48</v>
      </c>
      <c r="B73" s="123" t="s">
        <v>49</v>
      </c>
      <c r="C73" s="123" t="s">
        <v>99</v>
      </c>
      <c r="D73" s="123" t="s">
        <v>100</v>
      </c>
      <c r="E73" s="124" t="n">
        <v>0.424305555555556</v>
      </c>
      <c r="F73" s="124" t="n">
        <v>0.44375</v>
      </c>
      <c r="G73" s="122" t="n">
        <v>28</v>
      </c>
      <c r="H73" s="122" t="s">
        <v>101</v>
      </c>
      <c r="I73" s="122" t="s">
        <v>102</v>
      </c>
      <c r="J73" s="122"/>
      <c r="K73" s="125" t="str">
        <f aca="false">RIGHT(C73,3)</f>
        <v>TVH</v>
      </c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25"/>
      <c r="AQ73" s="125"/>
      <c r="AR73" s="125"/>
      <c r="AS73" s="125"/>
      <c r="AT73" s="125"/>
      <c r="AU73" s="125"/>
      <c r="AV73" s="125"/>
      <c r="AW73" s="125"/>
      <c r="AX73" s="125"/>
      <c r="AY73" s="125"/>
      <c r="AZ73" s="125"/>
      <c r="BA73" s="125"/>
      <c r="BB73" s="125"/>
      <c r="BC73" s="6"/>
      <c r="BD73" s="6"/>
    </row>
    <row r="74" customFormat="false" ht="15.75" hidden="false" customHeight="false" outlineLevel="0" collapsed="false">
      <c r="A74" s="122" t="s">
        <v>48</v>
      </c>
      <c r="B74" s="123" t="s">
        <v>49</v>
      </c>
      <c r="C74" s="123" t="s">
        <v>103</v>
      </c>
      <c r="D74" s="123" t="s">
        <v>104</v>
      </c>
      <c r="E74" s="124" t="n">
        <v>0.381944444444444</v>
      </c>
      <c r="F74" s="124" t="n">
        <v>0.397222222222222</v>
      </c>
      <c r="G74" s="122" t="n">
        <v>22</v>
      </c>
      <c r="H74" s="122" t="s">
        <v>52</v>
      </c>
      <c r="I74" s="122" t="s">
        <v>76</v>
      </c>
      <c r="J74" s="122" t="s">
        <v>105</v>
      </c>
      <c r="K74" s="125" t="str">
        <f aca="false">RIGHT(C74,3)</f>
        <v>KGG</v>
      </c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5"/>
      <c r="BA74" s="125"/>
      <c r="BB74" s="125"/>
      <c r="BC74" s="6"/>
      <c r="BD74" s="6"/>
    </row>
    <row r="75" customFormat="false" ht="15.75" hidden="false" customHeight="false" outlineLevel="0" collapsed="false">
      <c r="A75" s="122" t="s">
        <v>48</v>
      </c>
      <c r="B75" s="123" t="s">
        <v>49</v>
      </c>
      <c r="C75" s="123" t="s">
        <v>106</v>
      </c>
      <c r="D75" s="123" t="s">
        <v>107</v>
      </c>
      <c r="E75" s="124" t="n">
        <v>0.353472222222222</v>
      </c>
      <c r="F75" s="124" t="n">
        <v>0.392361111111111</v>
      </c>
      <c r="G75" s="122" t="n">
        <v>56</v>
      </c>
      <c r="H75" s="122" t="s">
        <v>52</v>
      </c>
      <c r="I75" s="122" t="s">
        <v>76</v>
      </c>
      <c r="J75" s="122" t="s">
        <v>105</v>
      </c>
      <c r="K75" s="125" t="str">
        <f aca="false">RIGHT(C75,3)</f>
        <v>VLG</v>
      </c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5"/>
      <c r="AJ75" s="125"/>
      <c r="AK75" s="125"/>
      <c r="AL75" s="125"/>
      <c r="AM75" s="125"/>
      <c r="AN75" s="125"/>
      <c r="AO75" s="125"/>
      <c r="AP75" s="125"/>
      <c r="AQ75" s="125"/>
      <c r="AR75" s="125"/>
      <c r="AS75" s="125"/>
      <c r="AT75" s="125"/>
      <c r="AU75" s="125"/>
      <c r="AV75" s="125"/>
      <c r="AW75" s="125"/>
      <c r="AX75" s="125"/>
      <c r="AY75" s="125"/>
      <c r="AZ75" s="125"/>
      <c r="BA75" s="125"/>
      <c r="BB75" s="125"/>
      <c r="BC75" s="6"/>
      <c r="BD75" s="6"/>
    </row>
    <row r="76" customFormat="false" ht="15.75" hidden="false" customHeight="false" outlineLevel="0" collapsed="false">
      <c r="A76" s="122" t="s">
        <v>48</v>
      </c>
      <c r="B76" s="123" t="s">
        <v>49</v>
      </c>
      <c r="C76" s="126" t="s">
        <v>108</v>
      </c>
      <c r="D76" s="123" t="s">
        <v>109</v>
      </c>
      <c r="E76" s="124" t="n">
        <v>0.24375</v>
      </c>
      <c r="F76" s="124" t="n">
        <v>0.251388888888889</v>
      </c>
      <c r="G76" s="122" t="n">
        <v>11</v>
      </c>
      <c r="H76" s="122" t="s">
        <v>52</v>
      </c>
      <c r="I76" s="122" t="s">
        <v>76</v>
      </c>
      <c r="J76" s="122" t="s">
        <v>110</v>
      </c>
      <c r="K76" s="125" t="str">
        <f aca="false">RIGHT(C76,3)</f>
        <v>LDG</v>
      </c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6"/>
    </row>
    <row r="77" customFormat="false" ht="15.75" hidden="false" customHeight="false" outlineLevel="0" collapsed="false">
      <c r="A77" s="122" t="s">
        <v>48</v>
      </c>
      <c r="B77" s="123" t="s">
        <v>49</v>
      </c>
      <c r="C77" s="126" t="s">
        <v>111</v>
      </c>
      <c r="D77" s="123" t="s">
        <v>109</v>
      </c>
      <c r="E77" s="124" t="n">
        <v>0.239583333333333</v>
      </c>
      <c r="F77" s="124" t="n">
        <v>0.25</v>
      </c>
      <c r="G77" s="122" t="n">
        <v>16</v>
      </c>
      <c r="H77" s="122" t="s">
        <v>52</v>
      </c>
      <c r="I77" s="122" t="s">
        <v>76</v>
      </c>
      <c r="J77" s="122" t="s">
        <v>112</v>
      </c>
      <c r="K77" s="125" t="str">
        <f aca="false">RIGHT(C77,3)</f>
        <v>LDG</v>
      </c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25"/>
      <c r="AQ77" s="125"/>
      <c r="AR77" s="125"/>
      <c r="AS77" s="125"/>
      <c r="AT77" s="125"/>
      <c r="AU77" s="125"/>
      <c r="AV77" s="125"/>
      <c r="AW77" s="125"/>
      <c r="AX77" s="125"/>
      <c r="AY77" s="125"/>
      <c r="AZ77" s="125"/>
      <c r="BA77" s="125"/>
      <c r="BB77" s="125"/>
      <c r="BC77" s="125"/>
      <c r="BD77" s="6"/>
    </row>
    <row r="78" customFormat="false" ht="15.75" hidden="false" customHeight="false" outlineLevel="0" collapsed="false">
      <c r="A78" s="122" t="s">
        <v>48</v>
      </c>
      <c r="B78" s="123" t="s">
        <v>49</v>
      </c>
      <c r="C78" s="126" t="s">
        <v>113</v>
      </c>
      <c r="D78" s="123" t="s">
        <v>114</v>
      </c>
      <c r="E78" s="124" t="n">
        <v>0.185416666666667</v>
      </c>
      <c r="F78" s="124" t="n">
        <v>0.192361111111111</v>
      </c>
      <c r="G78" s="122" t="n">
        <v>10</v>
      </c>
      <c r="H78" s="122" t="s">
        <v>52</v>
      </c>
      <c r="I78" s="122" t="s">
        <v>76</v>
      </c>
      <c r="J78" s="122"/>
      <c r="K78" s="125" t="str">
        <f aca="false">RIGHT(C78,3)</f>
        <v>TVH</v>
      </c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125"/>
      <c r="AF78" s="125"/>
      <c r="AG78" s="125"/>
      <c r="AH78" s="125"/>
      <c r="AI78" s="125"/>
      <c r="AJ78" s="125"/>
      <c r="AK78" s="125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5"/>
      <c r="BA78" s="125"/>
      <c r="BB78" s="125"/>
      <c r="BC78" s="125"/>
      <c r="BD78" s="6"/>
    </row>
    <row r="79" customFormat="false" ht="15.75" hidden="false" customHeight="false" outlineLevel="0" collapsed="false">
      <c r="A79" s="122" t="s">
        <v>48</v>
      </c>
      <c r="B79" s="123" t="s">
        <v>49</v>
      </c>
      <c r="C79" s="126" t="s">
        <v>115</v>
      </c>
      <c r="D79" s="123" t="s">
        <v>109</v>
      </c>
      <c r="E79" s="124" t="n">
        <v>0.177777777777778</v>
      </c>
      <c r="F79" s="124" t="n">
        <v>0.251388888888889</v>
      </c>
      <c r="G79" s="122" t="n">
        <v>105</v>
      </c>
      <c r="H79" s="122" t="s">
        <v>52</v>
      </c>
      <c r="I79" s="122" t="s">
        <v>76</v>
      </c>
      <c r="J79" s="122" t="s">
        <v>116</v>
      </c>
      <c r="K79" s="125" t="str">
        <f aca="false">RIGHT(C79,3)</f>
        <v>LDG</v>
      </c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125"/>
      <c r="AF79" s="125"/>
      <c r="AG79" s="125"/>
      <c r="AH79" s="125"/>
      <c r="AI79" s="125"/>
      <c r="AJ79" s="125"/>
      <c r="AK79" s="125"/>
      <c r="AL79" s="125"/>
      <c r="AM79" s="125"/>
      <c r="AN79" s="125"/>
      <c r="AO79" s="125"/>
      <c r="AP79" s="125"/>
      <c r="AQ79" s="125"/>
      <c r="AR79" s="125"/>
      <c r="AS79" s="125"/>
      <c r="AT79" s="125"/>
      <c r="AU79" s="125"/>
      <c r="AV79" s="125"/>
      <c r="AW79" s="125"/>
      <c r="AX79" s="125"/>
      <c r="AY79" s="125"/>
      <c r="AZ79" s="125"/>
      <c r="BA79" s="125"/>
      <c r="BB79" s="125"/>
      <c r="BC79" s="125"/>
      <c r="BD79" s="6"/>
    </row>
    <row r="80" customFormat="false" ht="15.75" hidden="false" customHeight="false" outlineLevel="0" collapsed="false">
      <c r="A80" s="122" t="s">
        <v>48</v>
      </c>
      <c r="B80" s="123" t="s">
        <v>49</v>
      </c>
      <c r="C80" s="126" t="s">
        <v>117</v>
      </c>
      <c r="D80" s="123" t="s">
        <v>118</v>
      </c>
      <c r="E80" s="124" t="n">
        <v>0.0173611111111111</v>
      </c>
      <c r="F80" s="124" t="n">
        <v>0.0326388888888889</v>
      </c>
      <c r="G80" s="122" t="n">
        <v>22</v>
      </c>
      <c r="H80" s="122" t="s">
        <v>58</v>
      </c>
      <c r="I80" s="122" t="s">
        <v>79</v>
      </c>
      <c r="J80" s="122"/>
      <c r="K80" s="125" t="str">
        <f aca="false">RIGHT(C80,3)</f>
        <v>DNI</v>
      </c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125"/>
      <c r="AF80" s="125"/>
      <c r="AG80" s="125"/>
      <c r="AH80" s="125"/>
      <c r="AI80" s="125"/>
      <c r="AJ80" s="125"/>
      <c r="AK80" s="125"/>
      <c r="AL80" s="125"/>
      <c r="AM80" s="125"/>
      <c r="AN80" s="125"/>
      <c r="AO80" s="125"/>
      <c r="AP80" s="125"/>
      <c r="AQ80" s="125"/>
      <c r="AR80" s="125"/>
      <c r="AS80" s="125"/>
      <c r="AT80" s="125"/>
      <c r="AU80" s="125"/>
      <c r="AV80" s="125"/>
      <c r="AW80" s="125"/>
      <c r="AX80" s="125"/>
      <c r="AY80" s="125"/>
      <c r="AZ80" s="125"/>
      <c r="BA80" s="125"/>
      <c r="BB80" s="125"/>
      <c r="BC80" s="125"/>
      <c r="BD80" s="6"/>
    </row>
    <row r="81" customFormat="false" ht="15.75" hidden="false" customHeight="false" outlineLevel="0" collapsed="false">
      <c r="A81" s="122" t="s">
        <v>48</v>
      </c>
      <c r="B81" s="123" t="s">
        <v>49</v>
      </c>
      <c r="C81" s="122" t="s">
        <v>119</v>
      </c>
      <c r="D81" s="126" t="s">
        <v>120</v>
      </c>
      <c r="E81" s="124" t="n">
        <v>0.927777777777778</v>
      </c>
      <c r="F81" s="124" t="n">
        <v>0.999305555555556</v>
      </c>
      <c r="G81" s="122" t="n">
        <v>103</v>
      </c>
      <c r="H81" s="122" t="s">
        <v>52</v>
      </c>
      <c r="I81" s="122" t="s">
        <v>53</v>
      </c>
      <c r="J81" s="122"/>
      <c r="K81" s="125" t="str">
        <f aca="false">RIGHT(C81,3)</f>
        <v>HCM</v>
      </c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G81" s="125"/>
      <c r="AH81" s="125"/>
      <c r="AI81" s="125"/>
      <c r="AJ81" s="125"/>
      <c r="AK81" s="125"/>
      <c r="AL81" s="125"/>
      <c r="AM81" s="125"/>
      <c r="AN81" s="125"/>
      <c r="AO81" s="125"/>
      <c r="AP81" s="125"/>
      <c r="AQ81" s="125"/>
      <c r="AR81" s="125"/>
      <c r="AS81" s="125"/>
      <c r="AT81" s="125"/>
      <c r="AU81" s="125"/>
      <c r="AV81" s="125"/>
      <c r="AW81" s="125"/>
      <c r="AX81" s="125"/>
      <c r="AY81" s="125"/>
      <c r="AZ81" s="125"/>
      <c r="BA81" s="125"/>
      <c r="BB81" s="125"/>
      <c r="BC81" s="125"/>
      <c r="BD81" s="6"/>
    </row>
    <row r="82" customFormat="false" ht="15.75" hidden="false" customHeight="false" outlineLevel="0" collapsed="false">
      <c r="A82" s="122" t="s">
        <v>48</v>
      </c>
      <c r="B82" s="123" t="s">
        <v>49</v>
      </c>
      <c r="C82" s="122" t="s">
        <v>121</v>
      </c>
      <c r="D82" s="126" t="s">
        <v>122</v>
      </c>
      <c r="E82" s="124" t="n">
        <v>0.620138888888889</v>
      </c>
      <c r="F82" s="124" t="n">
        <v>0.671527777777778</v>
      </c>
      <c r="G82" s="122" t="n">
        <v>74</v>
      </c>
      <c r="H82" s="122" t="s">
        <v>58</v>
      </c>
      <c r="I82" s="122" t="s">
        <v>123</v>
      </c>
      <c r="J82" s="122"/>
      <c r="K82" s="125" t="str">
        <f aca="false">RIGHT(C82,3)</f>
        <v>HCM</v>
      </c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125"/>
      <c r="AF82" s="125"/>
      <c r="AG82" s="125"/>
      <c r="AH82" s="125"/>
      <c r="AI82" s="125"/>
      <c r="AJ82" s="125"/>
      <c r="AK82" s="125"/>
      <c r="AL82" s="125"/>
      <c r="AM82" s="125"/>
      <c r="AN82" s="125"/>
      <c r="AO82" s="125"/>
      <c r="AP82" s="125"/>
      <c r="AQ82" s="125"/>
      <c r="AR82" s="125"/>
      <c r="AS82" s="125"/>
      <c r="AT82" s="125"/>
      <c r="AU82" s="125"/>
      <c r="AV82" s="125"/>
      <c r="AW82" s="125"/>
      <c r="AX82" s="125"/>
      <c r="AY82" s="125"/>
      <c r="AZ82" s="125"/>
      <c r="BA82" s="125"/>
      <c r="BB82" s="125"/>
      <c r="BC82" s="125"/>
      <c r="BD82" s="6"/>
    </row>
    <row r="83" customFormat="false" ht="15.75" hidden="false" customHeight="false" outlineLevel="0" collapsed="false">
      <c r="A83" s="122" t="s">
        <v>48</v>
      </c>
      <c r="B83" s="123" t="s">
        <v>49</v>
      </c>
      <c r="C83" s="122" t="s">
        <v>124</v>
      </c>
      <c r="D83" s="126" t="s">
        <v>120</v>
      </c>
      <c r="E83" s="124" t="n">
        <v>0.39375</v>
      </c>
      <c r="F83" s="124" t="n">
        <v>0.414583333333333</v>
      </c>
      <c r="G83" s="122" t="n">
        <v>30</v>
      </c>
      <c r="H83" s="122" t="s">
        <v>52</v>
      </c>
      <c r="I83" s="122" t="s">
        <v>53</v>
      </c>
      <c r="J83" s="122"/>
      <c r="K83" s="125" t="str">
        <f aca="false">RIGHT(C83,3)</f>
        <v>HCM</v>
      </c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125"/>
      <c r="AF83" s="125"/>
      <c r="AG83" s="125"/>
      <c r="AH83" s="125"/>
      <c r="AI83" s="125"/>
      <c r="AJ83" s="125"/>
      <c r="AK83" s="125"/>
      <c r="AL83" s="125"/>
      <c r="AM83" s="125"/>
      <c r="AN83" s="125"/>
      <c r="AO83" s="125"/>
      <c r="AP83" s="125"/>
      <c r="AQ83" s="125"/>
      <c r="AR83" s="125"/>
      <c r="AS83" s="125"/>
      <c r="AT83" s="125"/>
      <c r="AU83" s="125"/>
      <c r="AV83" s="125"/>
      <c r="AW83" s="125"/>
      <c r="AX83" s="125"/>
      <c r="AY83" s="125"/>
      <c r="AZ83" s="125"/>
      <c r="BA83" s="125"/>
      <c r="BB83" s="125"/>
      <c r="BC83" s="125"/>
      <c r="BD83" s="6"/>
    </row>
    <row r="84" customFormat="false" ht="15.75" hidden="false" customHeight="false" outlineLevel="0" collapsed="false">
      <c r="A84" s="122" t="s">
        <v>48</v>
      </c>
      <c r="B84" s="123" t="s">
        <v>49</v>
      </c>
      <c r="C84" s="122" t="s">
        <v>125</v>
      </c>
      <c r="D84" s="126" t="s">
        <v>120</v>
      </c>
      <c r="E84" s="124" t="n">
        <v>0.299305555555556</v>
      </c>
      <c r="F84" s="124" t="n">
        <v>0.332638888888889</v>
      </c>
      <c r="G84" s="122" t="n">
        <v>48</v>
      </c>
      <c r="H84" s="122" t="s">
        <v>52</v>
      </c>
      <c r="I84" s="122" t="s">
        <v>126</v>
      </c>
      <c r="J84" s="122"/>
      <c r="K84" s="125" t="str">
        <f aca="false">RIGHT(C84,3)</f>
        <v>HCM</v>
      </c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6"/>
    </row>
    <row r="85" customFormat="false" ht="15.75" hidden="false" customHeight="false" outlineLevel="0" collapsed="false">
      <c r="A85" s="122" t="s">
        <v>48</v>
      </c>
      <c r="B85" s="123" t="s">
        <v>49</v>
      </c>
      <c r="C85" s="122" t="s">
        <v>125</v>
      </c>
      <c r="D85" s="126" t="s">
        <v>120</v>
      </c>
      <c r="E85" s="124" t="n">
        <v>0.299305555555556</v>
      </c>
      <c r="F85" s="124" t="n">
        <v>0.332638888888889</v>
      </c>
      <c r="G85" s="122" t="n">
        <v>48</v>
      </c>
      <c r="H85" s="122" t="s">
        <v>52</v>
      </c>
      <c r="I85" s="122" t="s">
        <v>126</v>
      </c>
      <c r="J85" s="122"/>
      <c r="K85" s="125" t="str">
        <f aca="false">RIGHT(C85,3)</f>
        <v>HCM</v>
      </c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  <c r="AZ85" s="125"/>
      <c r="BA85" s="125"/>
      <c r="BB85" s="125"/>
      <c r="BC85" s="125"/>
      <c r="BD85" s="6"/>
    </row>
    <row r="86" customFormat="false" ht="15.75" hidden="false" customHeight="false" outlineLevel="0" collapsed="false">
      <c r="A86" s="122" t="s">
        <v>48</v>
      </c>
      <c r="B86" s="123" t="s">
        <v>49</v>
      </c>
      <c r="C86" s="122" t="s">
        <v>125</v>
      </c>
      <c r="D86" s="126" t="s">
        <v>120</v>
      </c>
      <c r="E86" s="124" t="n">
        <v>0.24375</v>
      </c>
      <c r="F86" s="124" t="n">
        <v>0.279861111111111</v>
      </c>
      <c r="G86" s="122" t="n">
        <v>52</v>
      </c>
      <c r="H86" s="122" t="s">
        <v>52</v>
      </c>
      <c r="I86" s="122" t="s">
        <v>126</v>
      </c>
      <c r="J86" s="122"/>
      <c r="K86" s="125" t="str">
        <f aca="false">RIGHT(C86,3)</f>
        <v>HCM</v>
      </c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25"/>
      <c r="AB86" s="125"/>
      <c r="AC86" s="125"/>
      <c r="AD86" s="125"/>
      <c r="AE86" s="125"/>
      <c r="AF86" s="125"/>
      <c r="AG86" s="125"/>
      <c r="AH86" s="125"/>
      <c r="AI86" s="125"/>
      <c r="AJ86" s="125"/>
      <c r="AK86" s="125"/>
      <c r="AL86" s="125"/>
      <c r="AM86" s="125"/>
      <c r="AN86" s="125"/>
      <c r="AO86" s="125"/>
      <c r="AP86" s="125"/>
      <c r="AQ86" s="125"/>
      <c r="AR86" s="125"/>
      <c r="AS86" s="125"/>
      <c r="AT86" s="125"/>
      <c r="AU86" s="125"/>
      <c r="AV86" s="125"/>
      <c r="AW86" s="125"/>
      <c r="AX86" s="125"/>
      <c r="AY86" s="125"/>
      <c r="AZ86" s="125"/>
      <c r="BA86" s="125"/>
      <c r="BB86" s="125"/>
      <c r="BC86" s="125"/>
      <c r="BD86" s="6"/>
    </row>
    <row r="87" customFormat="false" ht="15.75" hidden="false" customHeight="false" outlineLevel="0" collapsed="false">
      <c r="A87" s="122" t="s">
        <v>48</v>
      </c>
      <c r="B87" s="123" t="s">
        <v>49</v>
      </c>
      <c r="C87" s="122" t="s">
        <v>125</v>
      </c>
      <c r="D87" s="126" t="s">
        <v>120</v>
      </c>
      <c r="E87" s="124" t="n">
        <v>0.243055555555556</v>
      </c>
      <c r="F87" s="124" t="n">
        <v>0.279861111111111</v>
      </c>
      <c r="G87" s="122" t="n">
        <v>53</v>
      </c>
      <c r="H87" s="122" t="s">
        <v>52</v>
      </c>
      <c r="I87" s="122" t="s">
        <v>126</v>
      </c>
      <c r="J87" s="122"/>
      <c r="K87" s="125" t="str">
        <f aca="false">RIGHT(C87,3)</f>
        <v>HCM</v>
      </c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  <c r="AA87" s="125"/>
      <c r="AB87" s="125"/>
      <c r="AC87" s="125"/>
      <c r="AD87" s="125"/>
      <c r="AE87" s="125"/>
      <c r="AF87" s="125"/>
      <c r="AG87" s="125"/>
      <c r="AH87" s="125"/>
      <c r="AI87" s="125"/>
      <c r="AJ87" s="125"/>
      <c r="AK87" s="125"/>
      <c r="AL87" s="125"/>
      <c r="AM87" s="125"/>
      <c r="AN87" s="125"/>
      <c r="AO87" s="125"/>
      <c r="AP87" s="125"/>
      <c r="AQ87" s="125"/>
      <c r="AR87" s="125"/>
      <c r="AS87" s="125"/>
      <c r="AT87" s="125"/>
      <c r="AU87" s="125"/>
      <c r="AV87" s="125"/>
      <c r="AW87" s="125"/>
      <c r="AX87" s="125"/>
      <c r="AY87" s="125"/>
      <c r="AZ87" s="125"/>
      <c r="BA87" s="125"/>
      <c r="BB87" s="125"/>
      <c r="BC87" s="125"/>
      <c r="BD87" s="6"/>
    </row>
    <row r="88" customFormat="false" ht="15.75" hidden="false" customHeight="false" outlineLevel="0" collapsed="false">
      <c r="A88" s="122" t="s">
        <v>48</v>
      </c>
      <c r="B88" s="123" t="s">
        <v>49</v>
      </c>
      <c r="C88" s="122" t="s">
        <v>125</v>
      </c>
      <c r="D88" s="126" t="s">
        <v>120</v>
      </c>
      <c r="E88" s="124" t="n">
        <v>0.0208333333333333</v>
      </c>
      <c r="F88" s="124" t="n">
        <v>0.236111111111111</v>
      </c>
      <c r="G88" s="122" t="n">
        <v>310</v>
      </c>
      <c r="H88" s="122" t="s">
        <v>52</v>
      </c>
      <c r="I88" s="122" t="s">
        <v>126</v>
      </c>
      <c r="J88" s="122"/>
      <c r="K88" s="125" t="str">
        <f aca="false">RIGHT(C88,3)</f>
        <v>HCM</v>
      </c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6"/>
    </row>
    <row r="89" customFormat="false" ht="15.75" hidden="false" customHeight="false" outlineLevel="0" collapsed="false">
      <c r="A89" s="122" t="s">
        <v>48</v>
      </c>
      <c r="B89" s="123" t="s">
        <v>49</v>
      </c>
      <c r="C89" s="122" t="s">
        <v>125</v>
      </c>
      <c r="D89" s="126" t="s">
        <v>120</v>
      </c>
      <c r="E89" s="124" t="n">
        <v>0.0208333333333333</v>
      </c>
      <c r="F89" s="124" t="n">
        <v>0.236111111111111</v>
      </c>
      <c r="G89" s="122" t="n">
        <v>310</v>
      </c>
      <c r="H89" s="122" t="s">
        <v>52</v>
      </c>
      <c r="I89" s="122" t="s">
        <v>126</v>
      </c>
      <c r="J89" s="122"/>
      <c r="K89" s="125" t="str">
        <f aca="false">RIGHT(C89,3)</f>
        <v>HCM</v>
      </c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  <c r="AB89" s="125"/>
      <c r="AC89" s="125"/>
      <c r="AD89" s="125"/>
      <c r="AE89" s="125"/>
      <c r="AF89" s="125"/>
      <c r="AG89" s="125"/>
      <c r="AH89" s="125"/>
      <c r="AI89" s="125"/>
      <c r="AJ89" s="125"/>
      <c r="AK89" s="125"/>
      <c r="AL89" s="125"/>
      <c r="AM89" s="125"/>
      <c r="AN89" s="125"/>
      <c r="AO89" s="125"/>
      <c r="AP89" s="125"/>
      <c r="AQ89" s="125"/>
      <c r="AR89" s="125"/>
      <c r="AS89" s="125"/>
      <c r="AT89" s="125"/>
      <c r="AU89" s="125"/>
      <c r="AV89" s="125"/>
      <c r="AW89" s="125"/>
      <c r="AX89" s="125"/>
      <c r="AY89" s="125"/>
      <c r="AZ89" s="125"/>
      <c r="BA89" s="125"/>
      <c r="BB89" s="125"/>
      <c r="BC89" s="125"/>
      <c r="BD89" s="6"/>
    </row>
    <row r="90" customFormat="false" ht="15.75" hidden="false" customHeight="false" outlineLevel="0" collapsed="false">
      <c r="A90" s="122"/>
      <c r="B90" s="123"/>
      <c r="C90" s="123"/>
      <c r="D90" s="123"/>
      <c r="E90" s="124"/>
      <c r="F90" s="124"/>
      <c r="G90" s="122"/>
      <c r="H90" s="122"/>
      <c r="I90" s="122"/>
      <c r="J90" s="122"/>
      <c r="K90" s="127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25"/>
      <c r="AQ90" s="125"/>
      <c r="AR90" s="125"/>
      <c r="AS90" s="125"/>
      <c r="AT90" s="125"/>
      <c r="AU90" s="125"/>
      <c r="AV90" s="125"/>
      <c r="AW90" s="125"/>
      <c r="AX90" s="125"/>
      <c r="AY90" s="125"/>
      <c r="AZ90" s="125"/>
      <c r="BA90" s="125"/>
      <c r="BB90" s="125"/>
      <c r="BC90" s="125"/>
      <c r="BD90" s="6"/>
    </row>
    <row r="91" customFormat="false" ht="15.75" hidden="false" customHeight="false" outlineLevel="0" collapsed="false">
      <c r="A91" s="122"/>
      <c r="B91" s="123"/>
      <c r="C91" s="123"/>
      <c r="D91" s="123"/>
      <c r="E91" s="124"/>
      <c r="F91" s="124"/>
      <c r="G91" s="122"/>
      <c r="H91" s="122"/>
      <c r="I91" s="122"/>
      <c r="J91" s="122"/>
      <c r="K91" s="127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6"/>
    </row>
    <row r="92" customFormat="false" ht="15.75" hidden="false" customHeight="false" outlineLevel="0" collapsed="false">
      <c r="A92" s="122"/>
      <c r="B92" s="123"/>
      <c r="C92" s="123"/>
      <c r="D92" s="123"/>
      <c r="E92" s="124"/>
      <c r="F92" s="124"/>
      <c r="G92" s="122"/>
      <c r="H92" s="122"/>
      <c r="I92" s="122"/>
      <c r="J92" s="122"/>
      <c r="K92" s="127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25"/>
      <c r="AQ92" s="125"/>
      <c r="AR92" s="125"/>
      <c r="AS92" s="125"/>
      <c r="AT92" s="125"/>
      <c r="AU92" s="125"/>
      <c r="AV92" s="125"/>
      <c r="AW92" s="125"/>
      <c r="AX92" s="125"/>
      <c r="AY92" s="125"/>
      <c r="AZ92" s="125"/>
      <c r="BA92" s="125"/>
      <c r="BB92" s="125"/>
      <c r="BC92" s="125"/>
      <c r="BD92" s="6"/>
    </row>
    <row r="93" customFormat="false" ht="15.75" hidden="false" customHeight="false" outlineLevel="0" collapsed="false">
      <c r="A93" s="122"/>
      <c r="B93" s="123"/>
      <c r="C93" s="123"/>
      <c r="D93" s="123"/>
      <c r="E93" s="124"/>
      <c r="F93" s="124"/>
      <c r="G93" s="122"/>
      <c r="H93" s="122"/>
      <c r="I93" s="122"/>
      <c r="J93" s="122"/>
      <c r="K93" s="127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5"/>
      <c r="AO93" s="125"/>
      <c r="AP93" s="125"/>
      <c r="AQ93" s="125"/>
      <c r="AR93" s="125"/>
      <c r="AS93" s="125"/>
      <c r="AT93" s="125"/>
      <c r="AU93" s="125"/>
      <c r="AV93" s="125"/>
      <c r="AW93" s="125"/>
      <c r="AX93" s="125"/>
      <c r="AY93" s="125"/>
      <c r="AZ93" s="125"/>
      <c r="BA93" s="125"/>
      <c r="BB93" s="125"/>
      <c r="BC93" s="125"/>
      <c r="BD93" s="6"/>
    </row>
    <row r="94" customFormat="false" ht="15.75" hidden="false" customHeight="false" outlineLevel="0" collapsed="false">
      <c r="A94" s="122"/>
      <c r="B94" s="123"/>
      <c r="C94" s="123"/>
      <c r="D94" s="123"/>
      <c r="E94" s="124"/>
      <c r="F94" s="124"/>
      <c r="G94" s="122"/>
      <c r="H94" s="122"/>
      <c r="I94" s="122"/>
      <c r="J94" s="122"/>
      <c r="K94" s="127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5"/>
      <c r="AT94" s="125"/>
      <c r="AU94" s="125"/>
      <c r="AV94" s="125"/>
      <c r="AW94" s="125"/>
      <c r="AX94" s="125"/>
      <c r="AY94" s="125"/>
      <c r="AZ94" s="125"/>
      <c r="BA94" s="125"/>
      <c r="BB94" s="125"/>
      <c r="BC94" s="125"/>
      <c r="BD94" s="6"/>
    </row>
    <row r="95" customFormat="false" ht="15.75" hidden="false" customHeight="false" outlineLevel="0" collapsed="false">
      <c r="A95" s="122"/>
      <c r="B95" s="123"/>
      <c r="C95" s="123"/>
      <c r="D95" s="123"/>
      <c r="E95" s="124"/>
      <c r="F95" s="124"/>
      <c r="G95" s="122"/>
      <c r="H95" s="122"/>
      <c r="I95" s="122"/>
      <c r="J95" s="122"/>
      <c r="K95" s="127"/>
      <c r="L95" s="125"/>
      <c r="M95" s="125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  <c r="AA95" s="125"/>
      <c r="AB95" s="125"/>
      <c r="AC95" s="125"/>
      <c r="AD95" s="125"/>
      <c r="AE95" s="125"/>
      <c r="AF95" s="125"/>
      <c r="AG95" s="125"/>
      <c r="AH95" s="125"/>
      <c r="AI95" s="125"/>
      <c r="AJ95" s="125"/>
      <c r="AK95" s="125"/>
      <c r="AL95" s="125"/>
      <c r="AM95" s="125"/>
      <c r="AN95" s="125"/>
      <c r="AO95" s="125"/>
      <c r="AP95" s="125"/>
      <c r="AQ95" s="125"/>
      <c r="AR95" s="125"/>
      <c r="AS95" s="125"/>
      <c r="AT95" s="125"/>
      <c r="AU95" s="125"/>
      <c r="AV95" s="125"/>
      <c r="AW95" s="125"/>
      <c r="AX95" s="125"/>
      <c r="AY95" s="125"/>
      <c r="AZ95" s="125"/>
      <c r="BA95" s="125"/>
      <c r="BB95" s="125"/>
      <c r="BC95" s="125"/>
      <c r="BD95" s="6"/>
    </row>
    <row r="96" customFormat="false" ht="15.75" hidden="false" customHeight="false" outlineLevel="0" collapsed="false">
      <c r="A96" s="122"/>
      <c r="B96" s="123"/>
      <c r="C96" s="123"/>
      <c r="D96" s="123"/>
      <c r="E96" s="124"/>
      <c r="F96" s="124"/>
      <c r="G96" s="122"/>
      <c r="H96" s="122"/>
      <c r="I96" s="122"/>
      <c r="J96" s="122"/>
      <c r="K96" s="127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6"/>
    </row>
    <row r="97" customFormat="false" ht="15.75" hidden="false" customHeight="false" outlineLevel="0" collapsed="false">
      <c r="A97" s="122"/>
      <c r="B97" s="123"/>
      <c r="C97" s="123"/>
      <c r="D97" s="123"/>
      <c r="E97" s="124"/>
      <c r="F97" s="124"/>
      <c r="G97" s="122"/>
      <c r="H97" s="122"/>
      <c r="I97" s="122"/>
      <c r="J97" s="122"/>
      <c r="K97" s="127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5"/>
      <c r="AJ97" s="125"/>
      <c r="AK97" s="125"/>
      <c r="AL97" s="125"/>
      <c r="AM97" s="125"/>
      <c r="AN97" s="125"/>
      <c r="AO97" s="125"/>
      <c r="AP97" s="125"/>
      <c r="AQ97" s="125"/>
      <c r="AR97" s="125"/>
      <c r="AS97" s="125"/>
      <c r="AT97" s="125"/>
      <c r="AU97" s="125"/>
      <c r="AV97" s="125"/>
      <c r="AW97" s="125"/>
      <c r="AX97" s="125"/>
      <c r="AY97" s="125"/>
      <c r="AZ97" s="125"/>
      <c r="BA97" s="125"/>
      <c r="BB97" s="125"/>
      <c r="BC97" s="125"/>
      <c r="BD97" s="6"/>
    </row>
    <row r="98" customFormat="false" ht="15.75" hidden="false" customHeight="false" outlineLevel="0" collapsed="false">
      <c r="A98" s="122"/>
      <c r="B98" s="123"/>
      <c r="C98" s="123"/>
      <c r="D98" s="123"/>
      <c r="E98" s="124"/>
      <c r="F98" s="124"/>
      <c r="G98" s="122"/>
      <c r="H98" s="122"/>
      <c r="I98" s="122"/>
      <c r="J98" s="122"/>
      <c r="K98" s="127"/>
      <c r="L98" s="125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  <c r="Z98" s="125"/>
      <c r="AA98" s="125"/>
      <c r="AB98" s="125"/>
      <c r="AC98" s="125"/>
      <c r="AD98" s="125"/>
      <c r="AE98" s="125"/>
      <c r="AF98" s="125"/>
      <c r="AG98" s="125"/>
      <c r="AH98" s="125"/>
      <c r="AI98" s="125"/>
      <c r="AJ98" s="125"/>
      <c r="AK98" s="125"/>
      <c r="AL98" s="125"/>
      <c r="AM98" s="125"/>
      <c r="AN98" s="125"/>
      <c r="AO98" s="125"/>
      <c r="AP98" s="125"/>
      <c r="AQ98" s="125"/>
      <c r="AR98" s="125"/>
      <c r="AS98" s="125"/>
      <c r="AT98" s="125"/>
      <c r="AU98" s="125"/>
      <c r="AV98" s="125"/>
      <c r="AW98" s="125"/>
      <c r="AX98" s="125"/>
      <c r="AY98" s="125"/>
      <c r="AZ98" s="125"/>
      <c r="BA98" s="125"/>
      <c r="BB98" s="125"/>
      <c r="BC98" s="125"/>
      <c r="BD98" s="6"/>
    </row>
    <row r="99" customFormat="false" ht="15.75" hidden="false" customHeight="false" outlineLevel="0" collapsed="false">
      <c r="A99" s="122"/>
      <c r="B99" s="123"/>
      <c r="C99" s="123"/>
      <c r="D99" s="123"/>
      <c r="E99" s="124"/>
      <c r="F99" s="124"/>
      <c r="G99" s="122"/>
      <c r="H99" s="122"/>
      <c r="I99" s="122"/>
      <c r="J99" s="122"/>
      <c r="K99" s="127"/>
      <c r="L99" s="125"/>
      <c r="M99" s="125"/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  <c r="Z99" s="125"/>
      <c r="AA99" s="125"/>
      <c r="AB99" s="125"/>
      <c r="AC99" s="125"/>
      <c r="AD99" s="125"/>
      <c r="AE99" s="125"/>
      <c r="AF99" s="125"/>
      <c r="AG99" s="125"/>
      <c r="AH99" s="125"/>
      <c r="AI99" s="125"/>
      <c r="AJ99" s="125"/>
      <c r="AK99" s="125"/>
      <c r="AL99" s="125"/>
      <c r="AM99" s="125"/>
      <c r="AN99" s="125"/>
      <c r="AO99" s="125"/>
      <c r="AP99" s="125"/>
      <c r="AQ99" s="125"/>
      <c r="AR99" s="125"/>
      <c r="AS99" s="125"/>
      <c r="AT99" s="125"/>
      <c r="AU99" s="125"/>
      <c r="AV99" s="125"/>
      <c r="AW99" s="125"/>
      <c r="AX99" s="125"/>
      <c r="AY99" s="125"/>
      <c r="AZ99" s="125"/>
      <c r="BA99" s="125"/>
      <c r="BB99" s="125"/>
      <c r="BC99" s="125"/>
      <c r="BD99" s="6"/>
    </row>
    <row r="100" customFormat="false" ht="15.75" hidden="false" customHeight="false" outlineLevel="0" collapsed="false">
      <c r="A100" s="122"/>
      <c r="B100" s="123"/>
      <c r="C100" s="123"/>
      <c r="D100" s="123"/>
      <c r="E100" s="124"/>
      <c r="F100" s="124"/>
      <c r="G100" s="122"/>
      <c r="H100" s="122"/>
      <c r="I100" s="122"/>
      <c r="J100" s="122"/>
      <c r="K100" s="127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  <c r="AA100" s="125"/>
      <c r="AB100" s="125"/>
      <c r="AC100" s="125"/>
      <c r="AD100" s="125"/>
      <c r="AE100" s="125"/>
      <c r="AF100" s="125"/>
      <c r="AG100" s="125"/>
      <c r="AH100" s="125"/>
      <c r="AI100" s="125"/>
      <c r="AJ100" s="125"/>
      <c r="AK100" s="125"/>
      <c r="AL100" s="125"/>
      <c r="AM100" s="125"/>
      <c r="AN100" s="125"/>
      <c r="AO100" s="125"/>
      <c r="AP100" s="125"/>
      <c r="AQ100" s="125"/>
      <c r="AR100" s="125"/>
      <c r="AS100" s="125"/>
      <c r="AT100" s="125"/>
      <c r="AU100" s="125"/>
      <c r="AV100" s="125"/>
      <c r="AW100" s="125"/>
      <c r="AX100" s="125"/>
      <c r="AY100" s="125"/>
      <c r="AZ100" s="125"/>
      <c r="BA100" s="125"/>
      <c r="BB100" s="125"/>
      <c r="BC100" s="125"/>
      <c r="BD100" s="6"/>
    </row>
    <row r="101" customFormat="false" ht="15.75" hidden="false" customHeight="false" outlineLevel="0" collapsed="false">
      <c r="A101" s="122"/>
      <c r="B101" s="123"/>
      <c r="C101" s="123"/>
      <c r="D101" s="123"/>
      <c r="E101" s="124"/>
      <c r="F101" s="124"/>
      <c r="G101" s="122"/>
      <c r="H101" s="122"/>
      <c r="I101" s="122"/>
      <c r="J101" s="122"/>
      <c r="K101" s="127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  <c r="AT101" s="125"/>
      <c r="AU101" s="125"/>
      <c r="AV101" s="125"/>
      <c r="AW101" s="125"/>
      <c r="AX101" s="125"/>
      <c r="AY101" s="125"/>
      <c r="AZ101" s="125"/>
      <c r="BA101" s="125"/>
      <c r="BB101" s="125"/>
      <c r="BC101" s="125"/>
      <c r="BD101" s="6"/>
    </row>
    <row r="102" customFormat="false" ht="15.75" hidden="false" customHeight="false" outlineLevel="0" collapsed="false">
      <c r="A102" s="122"/>
      <c r="B102" s="123"/>
      <c r="C102" s="123"/>
      <c r="D102" s="123"/>
      <c r="E102" s="124"/>
      <c r="F102" s="124"/>
      <c r="G102" s="122"/>
      <c r="H102" s="122"/>
      <c r="I102" s="122"/>
      <c r="J102" s="122"/>
      <c r="K102" s="127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  <c r="AA102" s="125"/>
      <c r="AB102" s="125"/>
      <c r="AC102" s="125"/>
      <c r="AD102" s="125"/>
      <c r="AE102" s="125"/>
      <c r="AF102" s="125"/>
      <c r="AG102" s="125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5"/>
      <c r="AR102" s="125"/>
      <c r="AS102" s="125"/>
      <c r="AT102" s="125"/>
      <c r="AU102" s="125"/>
      <c r="AV102" s="125"/>
      <c r="AW102" s="125"/>
      <c r="AX102" s="125"/>
      <c r="AY102" s="125"/>
      <c r="AZ102" s="125"/>
      <c r="BA102" s="125"/>
      <c r="BB102" s="125"/>
      <c r="BC102" s="125"/>
      <c r="BD102" s="6"/>
    </row>
    <row r="103" customFormat="false" ht="15.75" hidden="false" customHeight="false" outlineLevel="0" collapsed="false">
      <c r="A103" s="122"/>
      <c r="B103" s="123"/>
      <c r="C103" s="123"/>
      <c r="D103" s="123"/>
      <c r="E103" s="124"/>
      <c r="F103" s="124"/>
      <c r="G103" s="122"/>
      <c r="H103" s="122"/>
      <c r="I103" s="122"/>
      <c r="J103" s="122"/>
      <c r="K103" s="127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  <c r="AB103" s="125"/>
      <c r="AC103" s="125"/>
      <c r="AD103" s="125"/>
      <c r="AE103" s="125"/>
      <c r="AF103" s="125"/>
      <c r="AG103" s="125"/>
      <c r="AH103" s="125"/>
      <c r="AI103" s="125"/>
      <c r="AJ103" s="125"/>
      <c r="AK103" s="125"/>
      <c r="AL103" s="125"/>
      <c r="AM103" s="125"/>
      <c r="AN103" s="125"/>
      <c r="AO103" s="125"/>
      <c r="AP103" s="125"/>
      <c r="AQ103" s="125"/>
      <c r="AR103" s="125"/>
      <c r="AS103" s="125"/>
      <c r="AT103" s="125"/>
      <c r="AU103" s="125"/>
      <c r="AV103" s="125"/>
      <c r="AW103" s="125"/>
      <c r="AX103" s="125"/>
      <c r="AY103" s="125"/>
      <c r="AZ103" s="125"/>
      <c r="BA103" s="125"/>
      <c r="BB103" s="125"/>
      <c r="BC103" s="125"/>
      <c r="BD103" s="6"/>
    </row>
    <row r="104" customFormat="false" ht="15.75" hidden="false" customHeight="false" outlineLevel="0" collapsed="false">
      <c r="A104" s="122"/>
      <c r="B104" s="123"/>
      <c r="C104" s="123"/>
      <c r="D104" s="123"/>
      <c r="E104" s="124"/>
      <c r="F104" s="124"/>
      <c r="G104" s="122"/>
      <c r="H104" s="122"/>
      <c r="I104" s="122"/>
      <c r="J104" s="122"/>
      <c r="K104" s="127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5"/>
      <c r="AJ104" s="125"/>
      <c r="AK104" s="125"/>
      <c r="AL104" s="125"/>
      <c r="AM104" s="125"/>
      <c r="AN104" s="125"/>
      <c r="AO104" s="125"/>
      <c r="AP104" s="125"/>
      <c r="AQ104" s="125"/>
      <c r="AR104" s="125"/>
      <c r="AS104" s="125"/>
      <c r="AT104" s="125"/>
      <c r="AU104" s="125"/>
      <c r="AV104" s="125"/>
      <c r="AW104" s="125"/>
      <c r="AX104" s="125"/>
      <c r="AY104" s="125"/>
      <c r="AZ104" s="125"/>
      <c r="BA104" s="125"/>
      <c r="BB104" s="125"/>
      <c r="BC104" s="125"/>
      <c r="BD104" s="6"/>
    </row>
    <row r="105" customFormat="false" ht="15.75" hidden="false" customHeight="false" outlineLevel="0" collapsed="false">
      <c r="A105" s="122"/>
      <c r="B105" s="123"/>
      <c r="C105" s="123"/>
      <c r="D105" s="123"/>
      <c r="E105" s="124"/>
      <c r="F105" s="124"/>
      <c r="G105" s="122"/>
      <c r="H105" s="122"/>
      <c r="I105" s="122"/>
      <c r="J105" s="122"/>
      <c r="K105" s="127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  <c r="AA105" s="125"/>
      <c r="AB105" s="125"/>
      <c r="AC105" s="125"/>
      <c r="AD105" s="125"/>
      <c r="AE105" s="125"/>
      <c r="AF105" s="125"/>
      <c r="AG105" s="125"/>
      <c r="AH105" s="125"/>
      <c r="AI105" s="125"/>
      <c r="AJ105" s="125"/>
      <c r="AK105" s="125"/>
      <c r="AL105" s="125"/>
      <c r="AM105" s="125"/>
      <c r="AN105" s="125"/>
      <c r="AO105" s="125"/>
      <c r="AP105" s="125"/>
      <c r="AQ105" s="125"/>
      <c r="AR105" s="125"/>
      <c r="AS105" s="125"/>
      <c r="AT105" s="125"/>
      <c r="AU105" s="125"/>
      <c r="AV105" s="125"/>
      <c r="AW105" s="125"/>
      <c r="AX105" s="125"/>
      <c r="AY105" s="125"/>
      <c r="AZ105" s="125"/>
      <c r="BA105" s="125"/>
      <c r="BB105" s="125"/>
      <c r="BC105" s="125"/>
      <c r="BD105" s="6"/>
    </row>
    <row r="106" customFormat="false" ht="15.75" hidden="false" customHeight="false" outlineLevel="0" collapsed="false">
      <c r="A106" s="122"/>
      <c r="B106" s="123"/>
      <c r="C106" s="123"/>
      <c r="D106" s="123"/>
      <c r="E106" s="124"/>
      <c r="F106" s="124"/>
      <c r="G106" s="122"/>
      <c r="H106" s="122"/>
      <c r="I106" s="122"/>
      <c r="J106" s="122"/>
      <c r="K106" s="127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  <c r="AC106" s="125"/>
      <c r="AD106" s="125"/>
      <c r="AE106" s="125"/>
      <c r="AF106" s="125"/>
      <c r="AG106" s="125"/>
      <c r="AH106" s="125"/>
      <c r="AI106" s="125"/>
      <c r="AJ106" s="125"/>
      <c r="AK106" s="125"/>
      <c r="AL106" s="125"/>
      <c r="AM106" s="125"/>
      <c r="AN106" s="125"/>
      <c r="AO106" s="125"/>
      <c r="AP106" s="125"/>
      <c r="AQ106" s="125"/>
      <c r="AR106" s="125"/>
      <c r="AS106" s="125"/>
      <c r="AT106" s="125"/>
      <c r="AU106" s="125"/>
      <c r="AV106" s="125"/>
      <c r="AW106" s="125"/>
      <c r="AX106" s="125"/>
      <c r="AY106" s="125"/>
      <c r="AZ106" s="125"/>
      <c r="BA106" s="125"/>
      <c r="BB106" s="125"/>
      <c r="BC106" s="125"/>
      <c r="BD106" s="6"/>
    </row>
    <row r="107" customFormat="false" ht="15.75" hidden="false" customHeight="false" outlineLevel="0" collapsed="false">
      <c r="A107" s="122"/>
      <c r="B107" s="123"/>
      <c r="C107" s="123"/>
      <c r="D107" s="123"/>
      <c r="E107" s="124"/>
      <c r="F107" s="124"/>
      <c r="G107" s="122"/>
      <c r="H107" s="122"/>
      <c r="I107" s="122"/>
      <c r="J107" s="122"/>
      <c r="K107" s="127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  <c r="AB107" s="125"/>
      <c r="AC107" s="125"/>
      <c r="AD107" s="125"/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5"/>
      <c r="AO107" s="125"/>
      <c r="AP107" s="125"/>
      <c r="AQ107" s="125"/>
      <c r="AR107" s="125"/>
      <c r="AS107" s="125"/>
      <c r="AT107" s="125"/>
      <c r="AU107" s="125"/>
      <c r="AV107" s="125"/>
      <c r="AW107" s="125"/>
      <c r="AX107" s="125"/>
      <c r="AY107" s="125"/>
      <c r="AZ107" s="125"/>
      <c r="BA107" s="125"/>
      <c r="BB107" s="125"/>
      <c r="BC107" s="125"/>
      <c r="BD107" s="6"/>
    </row>
    <row r="108" customFormat="false" ht="15.75" hidden="false" customHeight="false" outlineLevel="0" collapsed="false">
      <c r="A108" s="122"/>
      <c r="B108" s="123"/>
      <c r="C108" s="123"/>
      <c r="D108" s="123"/>
      <c r="E108" s="124"/>
      <c r="F108" s="124"/>
      <c r="G108" s="122"/>
      <c r="H108" s="122"/>
      <c r="I108" s="122"/>
      <c r="J108" s="122"/>
      <c r="K108" s="127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  <c r="AB108" s="125"/>
      <c r="AC108" s="125"/>
      <c r="AD108" s="125"/>
      <c r="AE108" s="125"/>
      <c r="AF108" s="125"/>
      <c r="AG108" s="125"/>
      <c r="AH108" s="125"/>
      <c r="AI108" s="125"/>
      <c r="AJ108" s="125"/>
      <c r="AK108" s="125"/>
      <c r="AL108" s="125"/>
      <c r="AM108" s="125"/>
      <c r="AN108" s="125"/>
      <c r="AO108" s="125"/>
      <c r="AP108" s="125"/>
      <c r="AQ108" s="125"/>
      <c r="AR108" s="125"/>
      <c r="AS108" s="125"/>
      <c r="AT108" s="125"/>
      <c r="AU108" s="125"/>
      <c r="AV108" s="125"/>
      <c r="AW108" s="125"/>
      <c r="AX108" s="125"/>
      <c r="AY108" s="125"/>
      <c r="AZ108" s="125"/>
      <c r="BA108" s="125"/>
      <c r="BB108" s="125"/>
      <c r="BC108" s="125"/>
      <c r="BD108" s="6"/>
    </row>
    <row r="109" customFormat="false" ht="15.75" hidden="false" customHeight="false" outlineLevel="0" collapsed="false">
      <c r="A109" s="122"/>
      <c r="B109" s="123"/>
      <c r="C109" s="123"/>
      <c r="D109" s="123"/>
      <c r="E109" s="124"/>
      <c r="F109" s="124"/>
      <c r="G109" s="122"/>
      <c r="H109" s="122"/>
      <c r="I109" s="122"/>
      <c r="J109" s="122"/>
      <c r="K109" s="127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  <c r="AB109" s="125"/>
      <c r="AC109" s="125"/>
      <c r="AD109" s="125"/>
      <c r="AE109" s="125"/>
      <c r="AF109" s="125"/>
      <c r="AG109" s="125"/>
      <c r="AH109" s="125"/>
      <c r="AI109" s="125"/>
      <c r="AJ109" s="125"/>
      <c r="AK109" s="125"/>
      <c r="AL109" s="125"/>
      <c r="AM109" s="125"/>
      <c r="AN109" s="125"/>
      <c r="AO109" s="125"/>
      <c r="AP109" s="125"/>
      <c r="AQ109" s="125"/>
      <c r="AR109" s="125"/>
      <c r="AS109" s="125"/>
      <c r="AT109" s="125"/>
      <c r="AU109" s="125"/>
      <c r="AV109" s="125"/>
      <c r="AW109" s="125"/>
      <c r="AX109" s="125"/>
      <c r="AY109" s="125"/>
      <c r="AZ109" s="125"/>
      <c r="BA109" s="125"/>
      <c r="BB109" s="125"/>
      <c r="BC109" s="125"/>
      <c r="BD109" s="6"/>
    </row>
    <row r="110" customFormat="false" ht="15.75" hidden="false" customHeight="false" outlineLevel="0" collapsed="false">
      <c r="A110" s="122"/>
      <c r="B110" s="123"/>
      <c r="C110" s="123"/>
      <c r="D110" s="123"/>
      <c r="E110" s="124"/>
      <c r="F110" s="124"/>
      <c r="G110" s="122"/>
      <c r="H110" s="122"/>
      <c r="I110" s="122"/>
      <c r="J110" s="122"/>
      <c r="K110" s="127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125"/>
      <c r="AC110" s="125"/>
      <c r="AD110" s="125"/>
      <c r="AE110" s="125"/>
      <c r="AF110" s="125"/>
      <c r="AG110" s="125"/>
      <c r="AH110" s="125"/>
      <c r="AI110" s="125"/>
      <c r="AJ110" s="125"/>
      <c r="AK110" s="125"/>
      <c r="AL110" s="125"/>
      <c r="AM110" s="125"/>
      <c r="AN110" s="125"/>
      <c r="AO110" s="125"/>
      <c r="AP110" s="125"/>
      <c r="AQ110" s="125"/>
      <c r="AR110" s="125"/>
      <c r="AS110" s="125"/>
      <c r="AT110" s="125"/>
      <c r="AU110" s="125"/>
      <c r="AV110" s="125"/>
      <c r="AW110" s="125"/>
      <c r="AX110" s="125"/>
      <c r="AY110" s="125"/>
      <c r="AZ110" s="125"/>
      <c r="BA110" s="125"/>
      <c r="BB110" s="125"/>
      <c r="BC110" s="125"/>
      <c r="BD110" s="6"/>
    </row>
    <row r="111" customFormat="false" ht="15.75" hidden="false" customHeight="false" outlineLevel="0" collapsed="false">
      <c r="A111" s="122"/>
      <c r="B111" s="123"/>
      <c r="C111" s="123"/>
      <c r="D111" s="123"/>
      <c r="E111" s="124"/>
      <c r="F111" s="124"/>
      <c r="G111" s="122"/>
      <c r="H111" s="122"/>
      <c r="I111" s="122"/>
      <c r="J111" s="122"/>
      <c r="K111" s="127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125"/>
      <c r="AC111" s="125"/>
      <c r="AD111" s="125"/>
      <c r="AE111" s="125"/>
      <c r="AF111" s="125"/>
      <c r="AG111" s="125"/>
      <c r="AH111" s="125"/>
      <c r="AI111" s="125"/>
      <c r="AJ111" s="125"/>
      <c r="AK111" s="125"/>
      <c r="AL111" s="125"/>
      <c r="AM111" s="125"/>
      <c r="AN111" s="125"/>
      <c r="AO111" s="125"/>
      <c r="AP111" s="125"/>
      <c r="AQ111" s="125"/>
      <c r="AR111" s="125"/>
      <c r="AS111" s="125"/>
      <c r="AT111" s="125"/>
      <c r="AU111" s="125"/>
      <c r="AV111" s="125"/>
      <c r="AW111" s="125"/>
      <c r="AX111" s="125"/>
      <c r="AY111" s="125"/>
      <c r="AZ111" s="125"/>
      <c r="BA111" s="125"/>
      <c r="BB111" s="125"/>
      <c r="BC111" s="125"/>
      <c r="BD111" s="6"/>
    </row>
    <row r="112" customFormat="false" ht="15.75" hidden="false" customHeight="false" outlineLevel="0" collapsed="false">
      <c r="A112" s="122"/>
      <c r="B112" s="123"/>
      <c r="C112" s="123"/>
      <c r="D112" s="123"/>
      <c r="E112" s="124"/>
      <c r="F112" s="124"/>
      <c r="G112" s="122"/>
      <c r="H112" s="122"/>
      <c r="I112" s="122"/>
      <c r="J112" s="122"/>
      <c r="K112" s="127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  <c r="AC112" s="125"/>
      <c r="AD112" s="125"/>
      <c r="AE112" s="125"/>
      <c r="AF112" s="125"/>
      <c r="AG112" s="125"/>
      <c r="AH112" s="125"/>
      <c r="AI112" s="125"/>
      <c r="AJ112" s="125"/>
      <c r="AK112" s="125"/>
      <c r="AL112" s="125"/>
      <c r="AM112" s="125"/>
      <c r="AN112" s="125"/>
      <c r="AO112" s="125"/>
      <c r="AP112" s="125"/>
      <c r="AQ112" s="125"/>
      <c r="AR112" s="125"/>
      <c r="AS112" s="125"/>
      <c r="AT112" s="125"/>
      <c r="AU112" s="125"/>
      <c r="AV112" s="125"/>
      <c r="AW112" s="125"/>
      <c r="AX112" s="125"/>
      <c r="AY112" s="125"/>
      <c r="AZ112" s="125"/>
      <c r="BA112" s="125"/>
      <c r="BB112" s="125"/>
      <c r="BC112" s="125"/>
      <c r="BD112" s="6"/>
    </row>
    <row r="113" customFormat="false" ht="15.75" hidden="false" customHeight="false" outlineLevel="0" collapsed="false">
      <c r="A113" s="122"/>
      <c r="B113" s="123"/>
      <c r="C113" s="123"/>
      <c r="D113" s="123"/>
      <c r="E113" s="124"/>
      <c r="F113" s="124"/>
      <c r="G113" s="122"/>
      <c r="H113" s="122"/>
      <c r="I113" s="122"/>
      <c r="J113" s="122"/>
      <c r="K113" s="127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5"/>
      <c r="AJ113" s="125"/>
      <c r="AK113" s="125"/>
      <c r="AL113" s="125"/>
      <c r="AM113" s="125"/>
      <c r="AN113" s="125"/>
      <c r="AO113" s="125"/>
      <c r="AP113" s="125"/>
      <c r="AQ113" s="125"/>
      <c r="AR113" s="125"/>
      <c r="AS113" s="125"/>
      <c r="AT113" s="125"/>
      <c r="AU113" s="125"/>
      <c r="AV113" s="125"/>
      <c r="AW113" s="125"/>
      <c r="AX113" s="125"/>
      <c r="AY113" s="125"/>
      <c r="AZ113" s="125"/>
      <c r="BA113" s="125"/>
      <c r="BB113" s="125"/>
      <c r="BC113" s="125"/>
      <c r="BD113" s="6"/>
    </row>
    <row r="114" customFormat="false" ht="15.75" hidden="false" customHeight="false" outlineLevel="0" collapsed="false">
      <c r="A114" s="122"/>
      <c r="B114" s="123"/>
      <c r="C114" s="123"/>
      <c r="D114" s="123"/>
      <c r="E114" s="124"/>
      <c r="F114" s="124"/>
      <c r="G114" s="122"/>
      <c r="H114" s="122"/>
      <c r="I114" s="122"/>
      <c r="J114" s="122"/>
      <c r="K114" s="127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125"/>
      <c r="AC114" s="125"/>
      <c r="AD114" s="125"/>
      <c r="AE114" s="125"/>
      <c r="AF114" s="125"/>
      <c r="AG114" s="125"/>
      <c r="AH114" s="125"/>
      <c r="AI114" s="125"/>
      <c r="AJ114" s="125"/>
      <c r="AK114" s="125"/>
      <c r="AL114" s="125"/>
      <c r="AM114" s="125"/>
      <c r="AN114" s="125"/>
      <c r="AO114" s="125"/>
      <c r="AP114" s="125"/>
      <c r="AQ114" s="125"/>
      <c r="AR114" s="125"/>
      <c r="AS114" s="125"/>
      <c r="AT114" s="125"/>
      <c r="AU114" s="125"/>
      <c r="AV114" s="125"/>
      <c r="AW114" s="125"/>
      <c r="AX114" s="125"/>
      <c r="AY114" s="125"/>
      <c r="AZ114" s="125"/>
      <c r="BA114" s="125"/>
      <c r="BB114" s="125"/>
      <c r="BC114" s="125"/>
      <c r="BD114" s="6"/>
    </row>
    <row r="115" customFormat="false" ht="15.75" hidden="false" customHeight="false" outlineLevel="0" collapsed="false">
      <c r="A115" s="122"/>
      <c r="B115" s="123"/>
      <c r="C115" s="123"/>
      <c r="D115" s="123"/>
      <c r="E115" s="124"/>
      <c r="F115" s="124"/>
      <c r="G115" s="122"/>
      <c r="H115" s="122"/>
      <c r="I115" s="122"/>
      <c r="J115" s="122"/>
      <c r="K115" s="127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125"/>
      <c r="AC115" s="125"/>
      <c r="AD115" s="125"/>
      <c r="AE115" s="125"/>
      <c r="AF115" s="125"/>
      <c r="AG115" s="125"/>
      <c r="AH115" s="125"/>
      <c r="AI115" s="125"/>
      <c r="AJ115" s="125"/>
      <c r="AK115" s="125"/>
      <c r="AL115" s="125"/>
      <c r="AM115" s="125"/>
      <c r="AN115" s="125"/>
      <c r="AO115" s="125"/>
      <c r="AP115" s="125"/>
      <c r="AQ115" s="125"/>
      <c r="AR115" s="125"/>
      <c r="AS115" s="125"/>
      <c r="AT115" s="125"/>
      <c r="AU115" s="125"/>
      <c r="AV115" s="125"/>
      <c r="AW115" s="125"/>
      <c r="AX115" s="125"/>
      <c r="AY115" s="125"/>
      <c r="AZ115" s="125"/>
      <c r="BA115" s="125"/>
      <c r="BB115" s="125"/>
      <c r="BC115" s="125"/>
      <c r="BD115" s="6"/>
    </row>
    <row r="116" customFormat="false" ht="15.75" hidden="false" customHeight="false" outlineLevel="0" collapsed="false">
      <c r="A116" s="122"/>
      <c r="B116" s="123"/>
      <c r="C116" s="123"/>
      <c r="D116" s="123"/>
      <c r="E116" s="124"/>
      <c r="F116" s="124"/>
      <c r="G116" s="122"/>
      <c r="H116" s="122"/>
      <c r="I116" s="122"/>
      <c r="J116" s="122"/>
      <c r="K116" s="127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  <c r="AA116" s="125"/>
      <c r="AB116" s="125"/>
      <c r="AC116" s="125"/>
      <c r="AD116" s="125"/>
      <c r="AE116" s="125"/>
      <c r="AF116" s="125"/>
      <c r="AG116" s="125"/>
      <c r="AH116" s="125"/>
      <c r="AI116" s="125"/>
      <c r="AJ116" s="125"/>
      <c r="AK116" s="125"/>
      <c r="AL116" s="125"/>
      <c r="AM116" s="125"/>
      <c r="AN116" s="125"/>
      <c r="AO116" s="125"/>
      <c r="AP116" s="125"/>
      <c r="AQ116" s="125"/>
      <c r="AR116" s="125"/>
      <c r="AS116" s="125"/>
      <c r="AT116" s="125"/>
      <c r="AU116" s="125"/>
      <c r="AV116" s="125"/>
      <c r="AW116" s="125"/>
      <c r="AX116" s="125"/>
      <c r="AY116" s="125"/>
      <c r="AZ116" s="125"/>
      <c r="BA116" s="125"/>
      <c r="BB116" s="125"/>
      <c r="BC116" s="125"/>
      <c r="BD116" s="6"/>
    </row>
    <row r="117" customFormat="false" ht="15.75" hidden="false" customHeight="false" outlineLevel="0" collapsed="false">
      <c r="A117" s="122"/>
      <c r="B117" s="123"/>
      <c r="C117" s="123"/>
      <c r="D117" s="123"/>
      <c r="E117" s="124"/>
      <c r="F117" s="124"/>
      <c r="G117" s="122"/>
      <c r="H117" s="122"/>
      <c r="I117" s="122"/>
      <c r="J117" s="122"/>
      <c r="K117" s="127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5"/>
      <c r="AJ117" s="125"/>
      <c r="AK117" s="125"/>
      <c r="AL117" s="125"/>
      <c r="AM117" s="125"/>
      <c r="AN117" s="125"/>
      <c r="AO117" s="125"/>
      <c r="AP117" s="125"/>
      <c r="AQ117" s="125"/>
      <c r="AR117" s="125"/>
      <c r="AS117" s="125"/>
      <c r="AT117" s="125"/>
      <c r="AU117" s="125"/>
      <c r="AV117" s="125"/>
      <c r="AW117" s="125"/>
      <c r="AX117" s="125"/>
      <c r="AY117" s="125"/>
      <c r="AZ117" s="125"/>
      <c r="BA117" s="125"/>
      <c r="BB117" s="125"/>
      <c r="BC117" s="125"/>
      <c r="BD117" s="6"/>
    </row>
    <row r="118" customFormat="false" ht="15.75" hidden="false" customHeight="false" outlineLevel="0" collapsed="false">
      <c r="A118" s="122"/>
      <c r="B118" s="123"/>
      <c r="C118" s="123"/>
      <c r="D118" s="123"/>
      <c r="E118" s="124"/>
      <c r="F118" s="124"/>
      <c r="G118" s="122"/>
      <c r="H118" s="122"/>
      <c r="I118" s="122"/>
      <c r="J118" s="122"/>
      <c r="K118" s="127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125"/>
      <c r="AC118" s="125"/>
      <c r="AD118" s="125"/>
      <c r="AE118" s="125"/>
      <c r="AF118" s="125"/>
      <c r="AG118" s="125"/>
      <c r="AH118" s="125"/>
      <c r="AI118" s="125"/>
      <c r="AJ118" s="125"/>
      <c r="AK118" s="125"/>
      <c r="AL118" s="125"/>
      <c r="AM118" s="125"/>
      <c r="AN118" s="125"/>
      <c r="AO118" s="125"/>
      <c r="AP118" s="125"/>
      <c r="AQ118" s="125"/>
      <c r="AR118" s="125"/>
      <c r="AS118" s="125"/>
      <c r="AT118" s="125"/>
      <c r="AU118" s="125"/>
      <c r="AV118" s="125"/>
      <c r="AW118" s="125"/>
      <c r="AX118" s="125"/>
      <c r="AY118" s="125"/>
      <c r="AZ118" s="125"/>
      <c r="BA118" s="125"/>
      <c r="BB118" s="125"/>
      <c r="BC118" s="125"/>
      <c r="BD118" s="6"/>
    </row>
    <row r="119" customFormat="false" ht="15.75" hidden="false" customHeight="false" outlineLevel="0" collapsed="false">
      <c r="A119" s="122"/>
      <c r="B119" s="123"/>
      <c r="C119" s="123"/>
      <c r="D119" s="123"/>
      <c r="E119" s="124"/>
      <c r="F119" s="124"/>
      <c r="G119" s="122"/>
      <c r="H119" s="122"/>
      <c r="I119" s="122"/>
      <c r="J119" s="122"/>
      <c r="K119" s="127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  <c r="AC119" s="125"/>
      <c r="AD119" s="125"/>
      <c r="AE119" s="125"/>
      <c r="AF119" s="125"/>
      <c r="AG119" s="125"/>
      <c r="AH119" s="125"/>
      <c r="AI119" s="125"/>
      <c r="AJ119" s="125"/>
      <c r="AK119" s="125"/>
      <c r="AL119" s="125"/>
      <c r="AM119" s="125"/>
      <c r="AN119" s="125"/>
      <c r="AO119" s="125"/>
      <c r="AP119" s="125"/>
      <c r="AQ119" s="125"/>
      <c r="AR119" s="125"/>
      <c r="AS119" s="125"/>
      <c r="AT119" s="125"/>
      <c r="AU119" s="125"/>
      <c r="AV119" s="125"/>
      <c r="AW119" s="125"/>
      <c r="AX119" s="125"/>
      <c r="AY119" s="125"/>
      <c r="AZ119" s="125"/>
      <c r="BA119" s="125"/>
      <c r="BB119" s="125"/>
      <c r="BC119" s="125"/>
      <c r="BD119" s="6"/>
    </row>
    <row r="120" customFormat="false" ht="15.75" hidden="false" customHeight="false" outlineLevel="0" collapsed="false">
      <c r="A120" s="122"/>
      <c r="B120" s="123"/>
      <c r="C120" s="123"/>
      <c r="D120" s="123"/>
      <c r="E120" s="124"/>
      <c r="F120" s="124"/>
      <c r="G120" s="122"/>
      <c r="H120" s="122"/>
      <c r="I120" s="122"/>
      <c r="J120" s="122"/>
      <c r="K120" s="127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5"/>
      <c r="AH120" s="125"/>
      <c r="AI120" s="125"/>
      <c r="AJ120" s="125"/>
      <c r="AK120" s="125"/>
      <c r="AL120" s="125"/>
      <c r="AM120" s="125"/>
      <c r="AN120" s="125"/>
      <c r="AO120" s="125"/>
      <c r="AP120" s="125"/>
      <c r="AQ120" s="125"/>
      <c r="AR120" s="125"/>
      <c r="AS120" s="125"/>
      <c r="AT120" s="125"/>
      <c r="AU120" s="125"/>
      <c r="AV120" s="125"/>
      <c r="AW120" s="125"/>
      <c r="AX120" s="125"/>
      <c r="AY120" s="125"/>
      <c r="AZ120" s="125"/>
      <c r="BA120" s="125"/>
      <c r="BB120" s="125"/>
      <c r="BC120" s="125"/>
      <c r="BD120" s="6"/>
    </row>
    <row r="121" customFormat="false" ht="15.75" hidden="false" customHeight="false" outlineLevel="0" collapsed="false">
      <c r="A121" s="122"/>
      <c r="B121" s="123"/>
      <c r="C121" s="123"/>
      <c r="D121" s="123"/>
      <c r="E121" s="124"/>
      <c r="F121" s="124"/>
      <c r="G121" s="122"/>
      <c r="H121" s="122"/>
      <c r="I121" s="122"/>
      <c r="J121" s="122"/>
      <c r="K121" s="127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125"/>
      <c r="AC121" s="125"/>
      <c r="AD121" s="125"/>
      <c r="AE121" s="125"/>
      <c r="AF121" s="125"/>
      <c r="AG121" s="125"/>
      <c r="AH121" s="125"/>
      <c r="AI121" s="125"/>
      <c r="AJ121" s="125"/>
      <c r="AK121" s="125"/>
      <c r="AL121" s="125"/>
      <c r="AM121" s="125"/>
      <c r="AN121" s="125"/>
      <c r="AO121" s="125"/>
      <c r="AP121" s="125"/>
      <c r="AQ121" s="125"/>
      <c r="AR121" s="125"/>
      <c r="AS121" s="125"/>
      <c r="AT121" s="125"/>
      <c r="AU121" s="125"/>
      <c r="AV121" s="125"/>
      <c r="AW121" s="125"/>
      <c r="AX121" s="125"/>
      <c r="AY121" s="125"/>
      <c r="AZ121" s="125"/>
      <c r="BA121" s="125"/>
      <c r="BB121" s="125"/>
      <c r="BC121" s="125"/>
      <c r="BD121" s="6"/>
    </row>
    <row r="122" customFormat="false" ht="15.75" hidden="false" customHeight="false" outlineLevel="0" collapsed="false">
      <c r="A122" s="122"/>
      <c r="B122" s="123"/>
      <c r="C122" s="123"/>
      <c r="D122" s="123"/>
      <c r="E122" s="124"/>
      <c r="F122" s="124"/>
      <c r="G122" s="122"/>
      <c r="H122" s="122"/>
      <c r="I122" s="122"/>
      <c r="J122" s="122"/>
      <c r="K122" s="127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125"/>
      <c r="AC122" s="125"/>
      <c r="AD122" s="125"/>
      <c r="AE122" s="125"/>
      <c r="AF122" s="125"/>
      <c r="AG122" s="125"/>
      <c r="AH122" s="125"/>
      <c r="AI122" s="125"/>
      <c r="AJ122" s="125"/>
      <c r="AK122" s="125"/>
      <c r="AL122" s="125"/>
      <c r="AM122" s="125"/>
      <c r="AN122" s="125"/>
      <c r="AO122" s="125"/>
      <c r="AP122" s="125"/>
      <c r="AQ122" s="125"/>
      <c r="AR122" s="125"/>
      <c r="AS122" s="125"/>
      <c r="AT122" s="125"/>
      <c r="AU122" s="125"/>
      <c r="AV122" s="125"/>
      <c r="AW122" s="125"/>
      <c r="AX122" s="125"/>
      <c r="AY122" s="125"/>
      <c r="AZ122" s="125"/>
      <c r="BA122" s="125"/>
      <c r="BB122" s="125"/>
      <c r="BC122" s="125"/>
      <c r="BD122" s="6"/>
    </row>
    <row r="123" customFormat="false" ht="15.75" hidden="false" customHeight="false" outlineLevel="0" collapsed="false">
      <c r="A123" s="122"/>
      <c r="B123" s="123"/>
      <c r="C123" s="123"/>
      <c r="D123" s="123"/>
      <c r="E123" s="124"/>
      <c r="F123" s="124"/>
      <c r="G123" s="122"/>
      <c r="H123" s="122"/>
      <c r="I123" s="122"/>
      <c r="J123" s="122"/>
      <c r="K123" s="127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125"/>
      <c r="AC123" s="125"/>
      <c r="AD123" s="125"/>
      <c r="AE123" s="125"/>
      <c r="AF123" s="125"/>
      <c r="AG123" s="125"/>
      <c r="AH123" s="125"/>
      <c r="AI123" s="125"/>
      <c r="AJ123" s="125"/>
      <c r="AK123" s="125"/>
      <c r="AL123" s="125"/>
      <c r="AM123" s="125"/>
      <c r="AN123" s="125"/>
      <c r="AO123" s="125"/>
      <c r="AP123" s="125"/>
      <c r="AQ123" s="125"/>
      <c r="AR123" s="125"/>
      <c r="AS123" s="125"/>
      <c r="AT123" s="125"/>
      <c r="AU123" s="125"/>
      <c r="AV123" s="125"/>
      <c r="AW123" s="125"/>
      <c r="AX123" s="125"/>
      <c r="AY123" s="125"/>
      <c r="AZ123" s="125"/>
      <c r="BA123" s="125"/>
      <c r="BB123" s="125"/>
      <c r="BC123" s="125"/>
      <c r="BD123" s="6"/>
    </row>
    <row r="124" customFormat="false" ht="15.75" hidden="false" customHeight="false" outlineLevel="0" collapsed="false">
      <c r="A124" s="122"/>
      <c r="B124" s="123"/>
      <c r="C124" s="123"/>
      <c r="D124" s="123"/>
      <c r="E124" s="124"/>
      <c r="F124" s="124"/>
      <c r="G124" s="122"/>
      <c r="H124" s="122"/>
      <c r="I124" s="122"/>
      <c r="J124" s="122"/>
      <c r="K124" s="127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125"/>
      <c r="AC124" s="125"/>
      <c r="AD124" s="125"/>
      <c r="AE124" s="125"/>
      <c r="AF124" s="125"/>
      <c r="AG124" s="125"/>
      <c r="AH124" s="125"/>
      <c r="AI124" s="125"/>
      <c r="AJ124" s="125"/>
      <c r="AK124" s="125"/>
      <c r="AL124" s="125"/>
      <c r="AM124" s="125"/>
      <c r="AN124" s="125"/>
      <c r="AO124" s="125"/>
      <c r="AP124" s="125"/>
      <c r="AQ124" s="125"/>
      <c r="AR124" s="125"/>
      <c r="AS124" s="125"/>
      <c r="AT124" s="125"/>
      <c r="AU124" s="125"/>
      <c r="AV124" s="125"/>
      <c r="AW124" s="125"/>
      <c r="AX124" s="125"/>
      <c r="AY124" s="125"/>
      <c r="AZ124" s="125"/>
      <c r="BA124" s="125"/>
      <c r="BB124" s="125"/>
      <c r="BC124" s="125"/>
      <c r="BD124" s="6"/>
    </row>
    <row r="125" customFormat="false" ht="15.75" hidden="false" customHeight="false" outlineLevel="0" collapsed="false">
      <c r="A125" s="122"/>
      <c r="B125" s="123"/>
      <c r="C125" s="123"/>
      <c r="D125" s="123"/>
      <c r="E125" s="124"/>
      <c r="F125" s="124"/>
      <c r="G125" s="122"/>
      <c r="H125" s="122"/>
      <c r="I125" s="122"/>
      <c r="J125" s="122"/>
      <c r="K125" s="127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125"/>
      <c r="AC125" s="125"/>
      <c r="AD125" s="125"/>
      <c r="AE125" s="125"/>
      <c r="AF125" s="125"/>
      <c r="AG125" s="125"/>
      <c r="AH125" s="125"/>
      <c r="AI125" s="125"/>
      <c r="AJ125" s="125"/>
      <c r="AK125" s="125"/>
      <c r="AL125" s="125"/>
      <c r="AM125" s="125"/>
      <c r="AN125" s="125"/>
      <c r="AO125" s="125"/>
      <c r="AP125" s="125"/>
      <c r="AQ125" s="125"/>
      <c r="AR125" s="125"/>
      <c r="AS125" s="125"/>
      <c r="AT125" s="125"/>
      <c r="AU125" s="125"/>
      <c r="AV125" s="125"/>
      <c r="AW125" s="125"/>
      <c r="AX125" s="125"/>
      <c r="AY125" s="125"/>
      <c r="AZ125" s="125"/>
      <c r="BA125" s="125"/>
      <c r="BB125" s="125"/>
      <c r="BC125" s="125"/>
      <c r="BD125" s="6"/>
    </row>
    <row r="126" customFormat="false" ht="15.75" hidden="false" customHeight="false" outlineLevel="0" collapsed="false">
      <c r="A126" s="122"/>
      <c r="B126" s="123"/>
      <c r="C126" s="123"/>
      <c r="D126" s="123"/>
      <c r="E126" s="124"/>
      <c r="F126" s="124"/>
      <c r="G126" s="122"/>
      <c r="H126" s="122"/>
      <c r="I126" s="122"/>
      <c r="J126" s="122"/>
      <c r="K126" s="127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125"/>
      <c r="AC126" s="125"/>
      <c r="AD126" s="125"/>
      <c r="AE126" s="125"/>
      <c r="AF126" s="125"/>
      <c r="AG126" s="125"/>
      <c r="AH126" s="125"/>
      <c r="AI126" s="125"/>
      <c r="AJ126" s="125"/>
      <c r="AK126" s="125"/>
      <c r="AL126" s="125"/>
      <c r="AM126" s="125"/>
      <c r="AN126" s="125"/>
      <c r="AO126" s="125"/>
      <c r="AP126" s="125"/>
      <c r="AQ126" s="125"/>
      <c r="AR126" s="125"/>
      <c r="AS126" s="125"/>
      <c r="AT126" s="125"/>
      <c r="AU126" s="125"/>
      <c r="AV126" s="125"/>
      <c r="AW126" s="125"/>
      <c r="AX126" s="125"/>
      <c r="AY126" s="125"/>
      <c r="AZ126" s="125"/>
      <c r="BA126" s="125"/>
      <c r="BB126" s="125"/>
      <c r="BC126" s="125"/>
      <c r="BD126" s="6"/>
    </row>
    <row r="127" customFormat="false" ht="15.75" hidden="false" customHeight="false" outlineLevel="0" collapsed="false">
      <c r="A127" s="122"/>
      <c r="B127" s="123"/>
      <c r="C127" s="123"/>
      <c r="D127" s="123"/>
      <c r="E127" s="124"/>
      <c r="F127" s="124"/>
      <c r="G127" s="122"/>
      <c r="H127" s="122"/>
      <c r="I127" s="122"/>
      <c r="J127" s="122"/>
      <c r="K127" s="127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125"/>
      <c r="AC127" s="125"/>
      <c r="AD127" s="125"/>
      <c r="AE127" s="125"/>
      <c r="AF127" s="125"/>
      <c r="AG127" s="125"/>
      <c r="AH127" s="125"/>
      <c r="AI127" s="125"/>
      <c r="AJ127" s="125"/>
      <c r="AK127" s="125"/>
      <c r="AL127" s="125"/>
      <c r="AM127" s="125"/>
      <c r="AN127" s="125"/>
      <c r="AO127" s="125"/>
      <c r="AP127" s="125"/>
      <c r="AQ127" s="125"/>
      <c r="AR127" s="125"/>
      <c r="AS127" s="125"/>
      <c r="AT127" s="125"/>
      <c r="AU127" s="125"/>
      <c r="AV127" s="125"/>
      <c r="AW127" s="125"/>
      <c r="AX127" s="125"/>
      <c r="AY127" s="125"/>
      <c r="AZ127" s="125"/>
      <c r="BA127" s="125"/>
      <c r="BB127" s="125"/>
      <c r="BC127" s="125"/>
      <c r="BD127" s="6"/>
    </row>
    <row r="128" customFormat="false" ht="15.75" hidden="false" customHeight="false" outlineLevel="0" collapsed="false">
      <c r="A128" s="122"/>
      <c r="B128" s="123"/>
      <c r="C128" s="123"/>
      <c r="D128" s="123"/>
      <c r="E128" s="124"/>
      <c r="F128" s="124"/>
      <c r="G128" s="122"/>
      <c r="H128" s="122"/>
      <c r="I128" s="122"/>
      <c r="J128" s="122"/>
      <c r="K128" s="127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  <c r="AB128" s="125"/>
      <c r="AC128" s="125"/>
      <c r="AD128" s="125"/>
      <c r="AE128" s="125"/>
      <c r="AF128" s="125"/>
      <c r="AG128" s="125"/>
      <c r="AH128" s="125"/>
      <c r="AI128" s="125"/>
      <c r="AJ128" s="125"/>
      <c r="AK128" s="125"/>
      <c r="AL128" s="125"/>
      <c r="AM128" s="125"/>
      <c r="AN128" s="125"/>
      <c r="AO128" s="125"/>
      <c r="AP128" s="125"/>
      <c r="AQ128" s="125"/>
      <c r="AR128" s="125"/>
      <c r="AS128" s="125"/>
      <c r="AT128" s="125"/>
      <c r="AU128" s="125"/>
      <c r="AV128" s="125"/>
      <c r="AW128" s="125"/>
      <c r="AX128" s="125"/>
      <c r="AY128" s="125"/>
      <c r="AZ128" s="125"/>
      <c r="BA128" s="125"/>
      <c r="BB128" s="125"/>
      <c r="BC128" s="125"/>
      <c r="BD128" s="6"/>
    </row>
    <row r="129" customFormat="false" ht="15.75" hidden="false" customHeight="false" outlineLevel="0" collapsed="false">
      <c r="A129" s="122"/>
      <c r="B129" s="123"/>
      <c r="C129" s="123"/>
      <c r="D129" s="123"/>
      <c r="E129" s="124"/>
      <c r="F129" s="124"/>
      <c r="G129" s="122"/>
      <c r="H129" s="122"/>
      <c r="I129" s="122"/>
      <c r="J129" s="122"/>
      <c r="K129" s="127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125"/>
      <c r="AC129" s="125"/>
      <c r="AD129" s="125"/>
      <c r="AE129" s="125"/>
      <c r="AF129" s="125"/>
      <c r="AG129" s="125"/>
      <c r="AH129" s="125"/>
      <c r="AI129" s="125"/>
      <c r="AJ129" s="125"/>
      <c r="AK129" s="125"/>
      <c r="AL129" s="125"/>
      <c r="AM129" s="125"/>
      <c r="AN129" s="125"/>
      <c r="AO129" s="125"/>
      <c r="AP129" s="125"/>
      <c r="AQ129" s="125"/>
      <c r="AR129" s="125"/>
      <c r="AS129" s="125"/>
      <c r="AT129" s="125"/>
      <c r="AU129" s="125"/>
      <c r="AV129" s="125"/>
      <c r="AW129" s="125"/>
      <c r="AX129" s="125"/>
      <c r="AY129" s="125"/>
      <c r="AZ129" s="125"/>
      <c r="BA129" s="125"/>
      <c r="BB129" s="125"/>
      <c r="BC129" s="125"/>
      <c r="BD129" s="6"/>
    </row>
    <row r="130" customFormat="false" ht="15.75" hidden="false" customHeight="false" outlineLevel="0" collapsed="false">
      <c r="A130" s="122"/>
      <c r="B130" s="123"/>
      <c r="C130" s="123"/>
      <c r="D130" s="123"/>
      <c r="E130" s="124"/>
      <c r="F130" s="124"/>
      <c r="G130" s="122"/>
      <c r="H130" s="122"/>
      <c r="I130" s="122"/>
      <c r="J130" s="122"/>
      <c r="K130" s="127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25"/>
      <c r="AC130" s="125"/>
      <c r="AD130" s="125"/>
      <c r="AE130" s="125"/>
      <c r="AF130" s="125"/>
      <c r="AG130" s="125"/>
      <c r="AH130" s="125"/>
      <c r="AI130" s="125"/>
      <c r="AJ130" s="125"/>
      <c r="AK130" s="125"/>
      <c r="AL130" s="125"/>
      <c r="AM130" s="125"/>
      <c r="AN130" s="125"/>
      <c r="AO130" s="125"/>
      <c r="AP130" s="125"/>
      <c r="AQ130" s="125"/>
      <c r="AR130" s="125"/>
      <c r="AS130" s="125"/>
      <c r="AT130" s="125"/>
      <c r="AU130" s="125"/>
      <c r="AV130" s="125"/>
      <c r="AW130" s="125"/>
      <c r="AX130" s="125"/>
      <c r="AY130" s="125"/>
      <c r="AZ130" s="125"/>
      <c r="BA130" s="125"/>
      <c r="BB130" s="125"/>
      <c r="BC130" s="125"/>
      <c r="BD130" s="6"/>
    </row>
    <row r="131" customFormat="false" ht="15.75" hidden="false" customHeight="false" outlineLevel="0" collapsed="false">
      <c r="A131" s="122"/>
      <c r="B131" s="123"/>
      <c r="C131" s="123"/>
      <c r="D131" s="123"/>
      <c r="E131" s="124"/>
      <c r="F131" s="124"/>
      <c r="G131" s="122"/>
      <c r="H131" s="122"/>
      <c r="I131" s="122"/>
      <c r="J131" s="122"/>
      <c r="K131" s="127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25"/>
      <c r="AC131" s="125"/>
      <c r="AD131" s="125"/>
      <c r="AE131" s="125"/>
      <c r="AF131" s="125"/>
      <c r="AG131" s="125"/>
      <c r="AH131" s="125"/>
      <c r="AI131" s="125"/>
      <c r="AJ131" s="125"/>
      <c r="AK131" s="125"/>
      <c r="AL131" s="125"/>
      <c r="AM131" s="125"/>
      <c r="AN131" s="125"/>
      <c r="AO131" s="125"/>
      <c r="AP131" s="125"/>
      <c r="AQ131" s="125"/>
      <c r="AR131" s="125"/>
      <c r="AS131" s="125"/>
      <c r="AT131" s="125"/>
      <c r="AU131" s="125"/>
      <c r="AV131" s="125"/>
      <c r="AW131" s="125"/>
      <c r="AX131" s="125"/>
      <c r="AY131" s="125"/>
      <c r="AZ131" s="125"/>
      <c r="BA131" s="125"/>
      <c r="BB131" s="125"/>
      <c r="BC131" s="125"/>
      <c r="BD131" s="6"/>
    </row>
    <row r="132" customFormat="false" ht="15.75" hidden="false" customHeight="false" outlineLevel="0" collapsed="false">
      <c r="A132" s="122"/>
      <c r="B132" s="123"/>
      <c r="C132" s="123"/>
      <c r="D132" s="123"/>
      <c r="E132" s="124"/>
      <c r="F132" s="124"/>
      <c r="G132" s="122"/>
      <c r="H132" s="122"/>
      <c r="I132" s="122"/>
      <c r="J132" s="122"/>
      <c r="K132" s="127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  <c r="AB132" s="125"/>
      <c r="AC132" s="125"/>
      <c r="AD132" s="125"/>
      <c r="AE132" s="125"/>
      <c r="AF132" s="125"/>
      <c r="AG132" s="125"/>
      <c r="AH132" s="125"/>
      <c r="AI132" s="125"/>
      <c r="AJ132" s="125"/>
      <c r="AK132" s="125"/>
      <c r="AL132" s="125"/>
      <c r="AM132" s="125"/>
      <c r="AN132" s="125"/>
      <c r="AO132" s="125"/>
      <c r="AP132" s="125"/>
      <c r="AQ132" s="125"/>
      <c r="AR132" s="125"/>
      <c r="AS132" s="125"/>
      <c r="AT132" s="125"/>
      <c r="AU132" s="125"/>
      <c r="AV132" s="125"/>
      <c r="AW132" s="125"/>
      <c r="AX132" s="125"/>
      <c r="AY132" s="125"/>
      <c r="AZ132" s="125"/>
      <c r="BA132" s="125"/>
      <c r="BB132" s="125"/>
      <c r="BC132" s="125"/>
      <c r="BD132" s="6"/>
    </row>
    <row r="133" customFormat="false" ht="15.75" hidden="false" customHeight="false" outlineLevel="0" collapsed="false">
      <c r="A133" s="122"/>
      <c r="B133" s="123"/>
      <c r="C133" s="123"/>
      <c r="D133" s="123"/>
      <c r="E133" s="124"/>
      <c r="F133" s="124"/>
      <c r="G133" s="122"/>
      <c r="H133" s="122"/>
      <c r="I133" s="122"/>
      <c r="J133" s="122"/>
      <c r="K133" s="127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  <c r="AC133" s="125"/>
      <c r="AD133" s="125"/>
      <c r="AE133" s="125"/>
      <c r="AF133" s="125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125"/>
      <c r="AQ133" s="125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125"/>
      <c r="BB133" s="125"/>
      <c r="BC133" s="125"/>
      <c r="BD133" s="6"/>
    </row>
    <row r="134" customFormat="false" ht="15.75" hidden="false" customHeight="false" outlineLevel="0" collapsed="false">
      <c r="A134" s="122"/>
      <c r="B134" s="123"/>
      <c r="C134" s="123"/>
      <c r="D134" s="123"/>
      <c r="E134" s="124"/>
      <c r="F134" s="124"/>
      <c r="G134" s="122"/>
      <c r="H134" s="122"/>
      <c r="I134" s="122"/>
      <c r="J134" s="122"/>
      <c r="K134" s="127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  <c r="AA134" s="125"/>
      <c r="AB134" s="125"/>
      <c r="AC134" s="125"/>
      <c r="AD134" s="125"/>
      <c r="AE134" s="125"/>
      <c r="AF134" s="125"/>
      <c r="AG134" s="125"/>
      <c r="AH134" s="125"/>
      <c r="AI134" s="125"/>
      <c r="AJ134" s="125"/>
      <c r="AK134" s="125"/>
      <c r="AL134" s="125"/>
      <c r="AM134" s="125"/>
      <c r="AN134" s="125"/>
      <c r="AO134" s="125"/>
      <c r="AP134" s="125"/>
      <c r="AQ134" s="125"/>
      <c r="AR134" s="125"/>
      <c r="AS134" s="125"/>
      <c r="AT134" s="125"/>
      <c r="AU134" s="125"/>
      <c r="AV134" s="125"/>
      <c r="AW134" s="125"/>
      <c r="AX134" s="125"/>
      <c r="AY134" s="125"/>
      <c r="AZ134" s="125"/>
      <c r="BA134" s="125"/>
      <c r="BB134" s="125"/>
      <c r="BC134" s="125"/>
      <c r="BD134" s="6"/>
    </row>
    <row r="135" customFormat="false" ht="15.75" hidden="false" customHeight="false" outlineLevel="0" collapsed="false">
      <c r="A135" s="122"/>
      <c r="B135" s="123"/>
      <c r="C135" s="123"/>
      <c r="D135" s="123"/>
      <c r="E135" s="124"/>
      <c r="F135" s="124"/>
      <c r="G135" s="122"/>
      <c r="H135" s="122"/>
      <c r="I135" s="122"/>
      <c r="J135" s="122"/>
      <c r="K135" s="127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  <c r="AA135" s="125"/>
      <c r="AB135" s="125"/>
      <c r="AC135" s="125"/>
      <c r="AD135" s="125"/>
      <c r="AE135" s="125"/>
      <c r="AF135" s="125"/>
      <c r="AG135" s="125"/>
      <c r="AH135" s="125"/>
      <c r="AI135" s="125"/>
      <c r="AJ135" s="125"/>
      <c r="AK135" s="125"/>
      <c r="AL135" s="125"/>
      <c r="AM135" s="125"/>
      <c r="AN135" s="125"/>
      <c r="AO135" s="125"/>
      <c r="AP135" s="125"/>
      <c r="AQ135" s="125"/>
      <c r="AR135" s="125"/>
      <c r="AS135" s="125"/>
      <c r="AT135" s="125"/>
      <c r="AU135" s="125"/>
      <c r="AV135" s="125"/>
      <c r="AW135" s="125"/>
      <c r="AX135" s="125"/>
      <c r="AY135" s="125"/>
      <c r="AZ135" s="125"/>
      <c r="BA135" s="125"/>
      <c r="BB135" s="125"/>
      <c r="BC135" s="125"/>
      <c r="BD135" s="6"/>
    </row>
    <row r="136" customFormat="false" ht="15.75" hidden="false" customHeight="false" outlineLevel="0" collapsed="false">
      <c r="A136" s="122"/>
      <c r="B136" s="123"/>
      <c r="C136" s="123"/>
      <c r="D136" s="123"/>
      <c r="E136" s="124"/>
      <c r="F136" s="124"/>
      <c r="G136" s="122"/>
      <c r="H136" s="122"/>
      <c r="I136" s="122"/>
      <c r="J136" s="122"/>
      <c r="K136" s="127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25"/>
      <c r="AC136" s="125"/>
      <c r="AD136" s="125"/>
      <c r="AE136" s="125"/>
      <c r="AF136" s="125"/>
      <c r="AG136" s="125"/>
      <c r="AH136" s="125"/>
      <c r="AI136" s="125"/>
      <c r="AJ136" s="125"/>
      <c r="AK136" s="125"/>
      <c r="AL136" s="125"/>
      <c r="AM136" s="125"/>
      <c r="AN136" s="125"/>
      <c r="AO136" s="125"/>
      <c r="AP136" s="125"/>
      <c r="AQ136" s="125"/>
      <c r="AR136" s="125"/>
      <c r="AS136" s="125"/>
      <c r="AT136" s="125"/>
      <c r="AU136" s="125"/>
      <c r="AV136" s="125"/>
      <c r="AW136" s="125"/>
      <c r="AX136" s="125"/>
      <c r="AY136" s="125"/>
      <c r="AZ136" s="125"/>
      <c r="BA136" s="125"/>
      <c r="BB136" s="125"/>
      <c r="BC136" s="125"/>
      <c r="BD136" s="6"/>
    </row>
    <row r="137" customFormat="false" ht="15.75" hidden="false" customHeight="false" outlineLevel="0" collapsed="false">
      <c r="A137" s="122"/>
      <c r="B137" s="123"/>
      <c r="C137" s="123"/>
      <c r="D137" s="123"/>
      <c r="E137" s="124"/>
      <c r="F137" s="124"/>
      <c r="G137" s="122"/>
      <c r="H137" s="122"/>
      <c r="I137" s="122"/>
      <c r="J137" s="122"/>
      <c r="K137" s="127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25"/>
      <c r="AC137" s="125"/>
      <c r="AD137" s="125"/>
      <c r="AE137" s="125"/>
      <c r="AF137" s="125"/>
      <c r="AG137" s="125"/>
      <c r="AH137" s="125"/>
      <c r="AI137" s="125"/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25"/>
      <c r="AV137" s="125"/>
      <c r="AW137" s="125"/>
      <c r="AX137" s="125"/>
      <c r="AY137" s="125"/>
      <c r="AZ137" s="125"/>
      <c r="BA137" s="125"/>
      <c r="BB137" s="125"/>
      <c r="BC137" s="125"/>
      <c r="BD137" s="6"/>
    </row>
    <row r="138" customFormat="false" ht="15.75" hidden="false" customHeight="false" outlineLevel="0" collapsed="false">
      <c r="A138" s="122"/>
      <c r="B138" s="123"/>
      <c r="C138" s="123"/>
      <c r="D138" s="123"/>
      <c r="E138" s="124"/>
      <c r="F138" s="124"/>
      <c r="G138" s="122"/>
      <c r="H138" s="122"/>
      <c r="I138" s="122"/>
      <c r="J138" s="122"/>
      <c r="K138" s="127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25"/>
      <c r="AC138" s="125"/>
      <c r="AD138" s="125"/>
      <c r="AE138" s="125"/>
      <c r="AF138" s="125"/>
      <c r="AG138" s="125"/>
      <c r="AH138" s="125"/>
      <c r="AI138" s="125"/>
      <c r="AJ138" s="125"/>
      <c r="AK138" s="125"/>
      <c r="AL138" s="125"/>
      <c r="AM138" s="125"/>
      <c r="AN138" s="125"/>
      <c r="AO138" s="125"/>
      <c r="AP138" s="125"/>
      <c r="AQ138" s="125"/>
      <c r="AR138" s="125"/>
      <c r="AS138" s="125"/>
      <c r="AT138" s="125"/>
      <c r="AU138" s="125"/>
      <c r="AV138" s="125"/>
      <c r="AW138" s="125"/>
      <c r="AX138" s="125"/>
      <c r="AY138" s="125"/>
      <c r="AZ138" s="125"/>
      <c r="BA138" s="125"/>
      <c r="BB138" s="125"/>
      <c r="BC138" s="125"/>
      <c r="BD138" s="6"/>
    </row>
    <row r="139" customFormat="false" ht="15.75" hidden="false" customHeight="false" outlineLevel="0" collapsed="false">
      <c r="A139" s="122"/>
      <c r="B139" s="123"/>
      <c r="C139" s="123"/>
      <c r="D139" s="123"/>
      <c r="E139" s="124"/>
      <c r="F139" s="124"/>
      <c r="G139" s="122"/>
      <c r="H139" s="122"/>
      <c r="I139" s="122"/>
      <c r="J139" s="122"/>
      <c r="K139" s="127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5"/>
      <c r="AA139" s="125"/>
      <c r="AB139" s="125"/>
      <c r="AC139" s="125"/>
      <c r="AD139" s="125"/>
      <c r="AE139" s="125"/>
      <c r="AF139" s="125"/>
      <c r="AG139" s="125"/>
      <c r="AH139" s="125"/>
      <c r="AI139" s="125"/>
      <c r="AJ139" s="125"/>
      <c r="AK139" s="125"/>
      <c r="AL139" s="125"/>
      <c r="AM139" s="125"/>
      <c r="AN139" s="125"/>
      <c r="AO139" s="125"/>
      <c r="AP139" s="125"/>
      <c r="AQ139" s="125"/>
      <c r="AR139" s="125"/>
      <c r="AS139" s="125"/>
      <c r="AT139" s="125"/>
      <c r="AU139" s="125"/>
      <c r="AV139" s="125"/>
      <c r="AW139" s="125"/>
      <c r="AX139" s="125"/>
      <c r="AY139" s="125"/>
      <c r="AZ139" s="125"/>
      <c r="BA139" s="125"/>
      <c r="BB139" s="125"/>
      <c r="BC139" s="125"/>
      <c r="BD139" s="6"/>
    </row>
    <row r="140" customFormat="false" ht="15.75" hidden="false" customHeight="false" outlineLevel="0" collapsed="false">
      <c r="A140" s="122"/>
      <c r="B140" s="123"/>
      <c r="C140" s="123"/>
      <c r="D140" s="123"/>
      <c r="E140" s="124"/>
      <c r="F140" s="124"/>
      <c r="G140" s="122"/>
      <c r="H140" s="122"/>
      <c r="I140" s="122"/>
      <c r="J140" s="122"/>
      <c r="K140" s="127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  <c r="AA140" s="125"/>
      <c r="AB140" s="125"/>
      <c r="AC140" s="125"/>
      <c r="AD140" s="125"/>
      <c r="AE140" s="125"/>
      <c r="AF140" s="125"/>
      <c r="AG140" s="125"/>
      <c r="AH140" s="125"/>
      <c r="AI140" s="125"/>
      <c r="AJ140" s="125"/>
      <c r="AK140" s="125"/>
      <c r="AL140" s="125"/>
      <c r="AM140" s="125"/>
      <c r="AN140" s="125"/>
      <c r="AO140" s="125"/>
      <c r="AP140" s="125"/>
      <c r="AQ140" s="125"/>
      <c r="AR140" s="125"/>
      <c r="AS140" s="125"/>
      <c r="AT140" s="125"/>
      <c r="AU140" s="125"/>
      <c r="AV140" s="125"/>
      <c r="AW140" s="125"/>
      <c r="AX140" s="125"/>
      <c r="AY140" s="125"/>
      <c r="AZ140" s="125"/>
      <c r="BA140" s="125"/>
      <c r="BB140" s="125"/>
      <c r="BC140" s="125"/>
      <c r="BD140" s="6"/>
    </row>
    <row r="141" customFormat="false" ht="15.75" hidden="false" customHeight="false" outlineLevel="0" collapsed="false">
      <c r="A141" s="122"/>
      <c r="B141" s="123"/>
      <c r="C141" s="123"/>
      <c r="D141" s="123"/>
      <c r="E141" s="124"/>
      <c r="F141" s="124"/>
      <c r="G141" s="122"/>
      <c r="H141" s="122"/>
      <c r="I141" s="122"/>
      <c r="J141" s="122"/>
      <c r="K141" s="127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25"/>
      <c r="AC141" s="125"/>
      <c r="AD141" s="125"/>
      <c r="AE141" s="125"/>
      <c r="AF141" s="125"/>
      <c r="AG141" s="125"/>
      <c r="AH141" s="125"/>
      <c r="AI141" s="125"/>
      <c r="AJ141" s="125"/>
      <c r="AK141" s="125"/>
      <c r="AL141" s="125"/>
      <c r="AM141" s="125"/>
      <c r="AN141" s="125"/>
      <c r="AO141" s="125"/>
      <c r="AP141" s="125"/>
      <c r="AQ141" s="125"/>
      <c r="AR141" s="125"/>
      <c r="AS141" s="125"/>
      <c r="AT141" s="125"/>
      <c r="AU141" s="125"/>
      <c r="AV141" s="125"/>
      <c r="AW141" s="125"/>
      <c r="AX141" s="125"/>
      <c r="AY141" s="125"/>
      <c r="AZ141" s="125"/>
      <c r="BA141" s="125"/>
      <c r="BB141" s="125"/>
      <c r="BC141" s="125"/>
      <c r="BD141" s="6"/>
    </row>
    <row r="142" customFormat="false" ht="15.75" hidden="false" customHeight="false" outlineLevel="0" collapsed="false">
      <c r="A142" s="122"/>
      <c r="B142" s="123"/>
      <c r="C142" s="123"/>
      <c r="D142" s="123"/>
      <c r="E142" s="124"/>
      <c r="F142" s="124"/>
      <c r="G142" s="122"/>
      <c r="H142" s="122"/>
      <c r="I142" s="122"/>
      <c r="J142" s="122"/>
      <c r="K142" s="127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25"/>
      <c r="AC142" s="125"/>
      <c r="AD142" s="125"/>
      <c r="AE142" s="125"/>
      <c r="AF142" s="125"/>
      <c r="AG142" s="125"/>
      <c r="AH142" s="125"/>
      <c r="AI142" s="125"/>
      <c r="AJ142" s="125"/>
      <c r="AK142" s="125"/>
      <c r="AL142" s="125"/>
      <c r="AM142" s="125"/>
      <c r="AN142" s="125"/>
      <c r="AO142" s="125"/>
      <c r="AP142" s="125"/>
      <c r="AQ142" s="125"/>
      <c r="AR142" s="125"/>
      <c r="AS142" s="125"/>
      <c r="AT142" s="125"/>
      <c r="AU142" s="125"/>
      <c r="AV142" s="125"/>
      <c r="AW142" s="125"/>
      <c r="AX142" s="125"/>
      <c r="AY142" s="125"/>
      <c r="AZ142" s="125"/>
      <c r="BA142" s="125"/>
      <c r="BB142" s="125"/>
      <c r="BC142" s="125"/>
      <c r="BD142" s="6"/>
    </row>
    <row r="143" customFormat="false" ht="15.75" hidden="false" customHeight="false" outlineLevel="0" collapsed="false">
      <c r="A143" s="122"/>
      <c r="B143" s="123"/>
      <c r="C143" s="123"/>
      <c r="D143" s="123"/>
      <c r="E143" s="124"/>
      <c r="F143" s="124"/>
      <c r="G143" s="122"/>
      <c r="H143" s="122"/>
      <c r="I143" s="122"/>
      <c r="J143" s="122"/>
      <c r="K143" s="127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25"/>
      <c r="AC143" s="125"/>
      <c r="AD143" s="125"/>
      <c r="AE143" s="125"/>
      <c r="AF143" s="125"/>
      <c r="AG143" s="125"/>
      <c r="AH143" s="125"/>
      <c r="AI143" s="125"/>
      <c r="AJ143" s="125"/>
      <c r="AK143" s="125"/>
      <c r="AL143" s="125"/>
      <c r="AM143" s="125"/>
      <c r="AN143" s="125"/>
      <c r="AO143" s="125"/>
      <c r="AP143" s="125"/>
      <c r="AQ143" s="125"/>
      <c r="AR143" s="125"/>
      <c r="AS143" s="125"/>
      <c r="AT143" s="125"/>
      <c r="AU143" s="125"/>
      <c r="AV143" s="125"/>
      <c r="AW143" s="125"/>
      <c r="AX143" s="125"/>
      <c r="AY143" s="125"/>
      <c r="AZ143" s="125"/>
      <c r="BA143" s="125"/>
      <c r="BB143" s="125"/>
      <c r="BC143" s="125"/>
      <c r="BD143" s="6"/>
    </row>
    <row r="144" customFormat="false" ht="15.75" hidden="false" customHeight="false" outlineLevel="0" collapsed="false">
      <c r="A144" s="122"/>
      <c r="B144" s="123"/>
      <c r="C144" s="123"/>
      <c r="D144" s="123"/>
      <c r="E144" s="124"/>
      <c r="F144" s="124"/>
      <c r="G144" s="122"/>
      <c r="H144" s="122"/>
      <c r="I144" s="122"/>
      <c r="J144" s="122"/>
      <c r="K144" s="127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25"/>
      <c r="AC144" s="125"/>
      <c r="AD144" s="125"/>
      <c r="AE144" s="125"/>
      <c r="AF144" s="125"/>
      <c r="AG144" s="125"/>
      <c r="AH144" s="125"/>
      <c r="AI144" s="125"/>
      <c r="AJ144" s="125"/>
      <c r="AK144" s="125"/>
      <c r="AL144" s="125"/>
      <c r="AM144" s="125"/>
      <c r="AN144" s="125"/>
      <c r="AO144" s="125"/>
      <c r="AP144" s="125"/>
      <c r="AQ144" s="125"/>
      <c r="AR144" s="125"/>
      <c r="AS144" s="125"/>
      <c r="AT144" s="125"/>
      <c r="AU144" s="125"/>
      <c r="AV144" s="125"/>
      <c r="AW144" s="125"/>
      <c r="AX144" s="125"/>
      <c r="AY144" s="125"/>
      <c r="AZ144" s="125"/>
      <c r="BA144" s="125"/>
      <c r="BB144" s="125"/>
      <c r="BC144" s="125"/>
      <c r="BD144" s="6"/>
    </row>
    <row r="145" customFormat="false" ht="15.75" hidden="false" customHeight="false" outlineLevel="0" collapsed="false">
      <c r="A145" s="122"/>
      <c r="B145" s="123"/>
      <c r="C145" s="123"/>
      <c r="D145" s="123"/>
      <c r="E145" s="124"/>
      <c r="F145" s="124"/>
      <c r="G145" s="122"/>
      <c r="H145" s="122"/>
      <c r="I145" s="122"/>
      <c r="J145" s="122"/>
      <c r="K145" s="127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25"/>
      <c r="AC145" s="125"/>
      <c r="AD145" s="125"/>
      <c r="AE145" s="125"/>
      <c r="AF145" s="125"/>
      <c r="AG145" s="125"/>
      <c r="AH145" s="125"/>
      <c r="AI145" s="125"/>
      <c r="AJ145" s="125"/>
      <c r="AK145" s="125"/>
      <c r="AL145" s="125"/>
      <c r="AM145" s="125"/>
      <c r="AN145" s="125"/>
      <c r="AO145" s="125"/>
      <c r="AP145" s="125"/>
      <c r="AQ145" s="125"/>
      <c r="AR145" s="125"/>
      <c r="AS145" s="125"/>
      <c r="AT145" s="125"/>
      <c r="AU145" s="125"/>
      <c r="AV145" s="125"/>
      <c r="AW145" s="125"/>
      <c r="AX145" s="125"/>
      <c r="AY145" s="125"/>
      <c r="AZ145" s="125"/>
      <c r="BA145" s="125"/>
      <c r="BB145" s="125"/>
      <c r="BC145" s="125"/>
      <c r="BD145" s="6"/>
    </row>
    <row r="146" customFormat="false" ht="15.75" hidden="false" customHeight="false" outlineLevel="0" collapsed="false">
      <c r="A146" s="122"/>
      <c r="B146" s="123"/>
      <c r="C146" s="123"/>
      <c r="D146" s="123"/>
      <c r="E146" s="124"/>
      <c r="F146" s="124"/>
      <c r="G146" s="122"/>
      <c r="H146" s="122"/>
      <c r="I146" s="122"/>
      <c r="J146" s="122"/>
      <c r="K146" s="127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25"/>
      <c r="AO146" s="125"/>
      <c r="AP146" s="125"/>
      <c r="AQ146" s="125"/>
      <c r="AR146" s="125"/>
      <c r="AS146" s="125"/>
      <c r="AT146" s="125"/>
      <c r="AU146" s="125"/>
      <c r="AV146" s="125"/>
      <c r="AW146" s="125"/>
      <c r="AX146" s="125"/>
      <c r="AY146" s="125"/>
      <c r="AZ146" s="125"/>
      <c r="BA146" s="125"/>
      <c r="BB146" s="125"/>
      <c r="BC146" s="125"/>
      <c r="BD146" s="6"/>
    </row>
    <row r="147" customFormat="false" ht="15.75" hidden="false" customHeight="false" outlineLevel="0" collapsed="false">
      <c r="A147" s="122"/>
      <c r="B147" s="123"/>
      <c r="C147" s="123"/>
      <c r="D147" s="123"/>
      <c r="E147" s="124"/>
      <c r="F147" s="124"/>
      <c r="G147" s="122"/>
      <c r="H147" s="122"/>
      <c r="I147" s="122"/>
      <c r="J147" s="122"/>
      <c r="K147" s="127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25"/>
      <c r="AC147" s="125"/>
      <c r="AD147" s="125"/>
      <c r="AE147" s="125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5"/>
      <c r="AP147" s="125"/>
      <c r="AQ147" s="125"/>
      <c r="AR147" s="125"/>
      <c r="AS147" s="125"/>
      <c r="AT147" s="125"/>
      <c r="AU147" s="125"/>
      <c r="AV147" s="125"/>
      <c r="AW147" s="125"/>
      <c r="AX147" s="125"/>
      <c r="AY147" s="125"/>
      <c r="AZ147" s="125"/>
      <c r="BA147" s="125"/>
      <c r="BB147" s="125"/>
      <c r="BC147" s="125"/>
      <c r="BD147" s="6"/>
    </row>
    <row r="148" customFormat="false" ht="15.75" hidden="false" customHeight="false" outlineLevel="0" collapsed="false">
      <c r="A148" s="122"/>
      <c r="B148" s="123"/>
      <c r="C148" s="123"/>
      <c r="D148" s="123"/>
      <c r="E148" s="124"/>
      <c r="F148" s="124"/>
      <c r="G148" s="122"/>
      <c r="H148" s="122"/>
      <c r="I148" s="122"/>
      <c r="J148" s="122"/>
      <c r="K148" s="127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25"/>
      <c r="AC148" s="125"/>
      <c r="AD148" s="125"/>
      <c r="AE148" s="125"/>
      <c r="AF148" s="125"/>
      <c r="AG148" s="125"/>
      <c r="AH148" s="125"/>
      <c r="AI148" s="125"/>
      <c r="AJ148" s="125"/>
      <c r="AK148" s="125"/>
      <c r="AL148" s="125"/>
      <c r="AM148" s="125"/>
      <c r="AN148" s="125"/>
      <c r="AO148" s="125"/>
      <c r="AP148" s="125"/>
      <c r="AQ148" s="125"/>
      <c r="AR148" s="125"/>
      <c r="AS148" s="125"/>
      <c r="AT148" s="125"/>
      <c r="AU148" s="125"/>
      <c r="AV148" s="125"/>
      <c r="AW148" s="125"/>
      <c r="AX148" s="125"/>
      <c r="AY148" s="125"/>
      <c r="AZ148" s="125"/>
      <c r="BA148" s="125"/>
      <c r="BB148" s="125"/>
      <c r="BC148" s="125"/>
      <c r="BD148" s="6"/>
    </row>
    <row r="149" customFormat="false" ht="15.75" hidden="false" customHeight="false" outlineLevel="0" collapsed="false">
      <c r="A149" s="122"/>
      <c r="B149" s="123"/>
      <c r="C149" s="123"/>
      <c r="D149" s="123"/>
      <c r="E149" s="124"/>
      <c r="F149" s="124"/>
      <c r="G149" s="122"/>
      <c r="H149" s="122"/>
      <c r="I149" s="122"/>
      <c r="J149" s="122"/>
      <c r="K149" s="127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25"/>
      <c r="AC149" s="125"/>
      <c r="AD149" s="125"/>
      <c r="AE149" s="125"/>
      <c r="AF149" s="125"/>
      <c r="AG149" s="125"/>
      <c r="AH149" s="125"/>
      <c r="AI149" s="125"/>
      <c r="AJ149" s="125"/>
      <c r="AK149" s="125"/>
      <c r="AL149" s="125"/>
      <c r="AM149" s="125"/>
      <c r="AN149" s="125"/>
      <c r="AO149" s="125"/>
      <c r="AP149" s="125"/>
      <c r="AQ149" s="125"/>
      <c r="AR149" s="125"/>
      <c r="AS149" s="125"/>
      <c r="AT149" s="125"/>
      <c r="AU149" s="125"/>
      <c r="AV149" s="125"/>
      <c r="AW149" s="125"/>
      <c r="AX149" s="125"/>
      <c r="AY149" s="125"/>
      <c r="AZ149" s="125"/>
      <c r="BA149" s="125"/>
      <c r="BB149" s="125"/>
      <c r="BC149" s="125"/>
      <c r="BD149" s="6"/>
    </row>
    <row r="150" customFormat="false" ht="15.75" hidden="false" customHeight="false" outlineLevel="0" collapsed="false">
      <c r="A150" s="122"/>
      <c r="B150" s="123"/>
      <c r="C150" s="123"/>
      <c r="D150" s="123"/>
      <c r="E150" s="124"/>
      <c r="F150" s="124"/>
      <c r="G150" s="122"/>
      <c r="H150" s="122"/>
      <c r="I150" s="122"/>
      <c r="J150" s="122"/>
      <c r="K150" s="127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25"/>
      <c r="AC150" s="125"/>
      <c r="AD150" s="125"/>
      <c r="AE150" s="125"/>
      <c r="AF150" s="125"/>
      <c r="AG150" s="125"/>
      <c r="AH150" s="125"/>
      <c r="AI150" s="125"/>
      <c r="AJ150" s="125"/>
      <c r="AK150" s="125"/>
      <c r="AL150" s="125"/>
      <c r="AM150" s="125"/>
      <c r="AN150" s="125"/>
      <c r="AO150" s="125"/>
      <c r="AP150" s="125"/>
      <c r="AQ150" s="125"/>
      <c r="AR150" s="125"/>
      <c r="AS150" s="125"/>
      <c r="AT150" s="125"/>
      <c r="AU150" s="125"/>
      <c r="AV150" s="125"/>
      <c r="AW150" s="125"/>
      <c r="AX150" s="125"/>
      <c r="AY150" s="125"/>
      <c r="AZ150" s="125"/>
      <c r="BA150" s="125"/>
      <c r="BB150" s="125"/>
      <c r="BC150" s="125"/>
      <c r="BD150" s="6"/>
    </row>
    <row r="151" customFormat="false" ht="15.75" hidden="false" customHeight="false" outlineLevel="0" collapsed="false">
      <c r="A151" s="122"/>
      <c r="B151" s="123"/>
      <c r="C151" s="123"/>
      <c r="D151" s="123"/>
      <c r="E151" s="124"/>
      <c r="F151" s="124"/>
      <c r="G151" s="122"/>
      <c r="H151" s="122"/>
      <c r="I151" s="122"/>
      <c r="J151" s="122"/>
      <c r="K151" s="127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125"/>
      <c r="AC151" s="125"/>
      <c r="AD151" s="125"/>
      <c r="AE151" s="125"/>
      <c r="AF151" s="125"/>
      <c r="AG151" s="125"/>
      <c r="AH151" s="125"/>
      <c r="AI151" s="125"/>
      <c r="AJ151" s="125"/>
      <c r="AK151" s="125"/>
      <c r="AL151" s="125"/>
      <c r="AM151" s="125"/>
      <c r="AN151" s="125"/>
      <c r="AO151" s="125"/>
      <c r="AP151" s="125"/>
      <c r="AQ151" s="125"/>
      <c r="AR151" s="125"/>
      <c r="AS151" s="125"/>
      <c r="AT151" s="125"/>
      <c r="AU151" s="125"/>
      <c r="AV151" s="125"/>
      <c r="AW151" s="125"/>
      <c r="AX151" s="125"/>
      <c r="AY151" s="125"/>
      <c r="AZ151" s="125"/>
      <c r="BA151" s="125"/>
      <c r="BB151" s="125"/>
      <c r="BC151" s="125"/>
      <c r="BD151" s="6"/>
    </row>
    <row r="152" customFormat="false" ht="15.75" hidden="false" customHeight="false" outlineLevel="0" collapsed="false">
      <c r="A152" s="122"/>
      <c r="B152" s="123"/>
      <c r="C152" s="123"/>
      <c r="D152" s="123"/>
      <c r="E152" s="124"/>
      <c r="F152" s="124"/>
      <c r="G152" s="122"/>
      <c r="H152" s="122"/>
      <c r="I152" s="122"/>
      <c r="J152" s="122"/>
      <c r="K152" s="127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125"/>
      <c r="AC152" s="125"/>
      <c r="AD152" s="125"/>
      <c r="AE152" s="125"/>
      <c r="AF152" s="125"/>
      <c r="AG152" s="125"/>
      <c r="AH152" s="125"/>
      <c r="AI152" s="125"/>
      <c r="AJ152" s="125"/>
      <c r="AK152" s="125"/>
      <c r="AL152" s="125"/>
      <c r="AM152" s="125"/>
      <c r="AN152" s="125"/>
      <c r="AO152" s="125"/>
      <c r="AP152" s="125"/>
      <c r="AQ152" s="125"/>
      <c r="AR152" s="125"/>
      <c r="AS152" s="125"/>
      <c r="AT152" s="125"/>
      <c r="AU152" s="125"/>
      <c r="AV152" s="125"/>
      <c r="AW152" s="125"/>
      <c r="AX152" s="125"/>
      <c r="AY152" s="125"/>
      <c r="AZ152" s="125"/>
      <c r="BA152" s="125"/>
      <c r="BB152" s="125"/>
      <c r="BC152" s="125"/>
      <c r="BD152" s="6"/>
    </row>
    <row r="153" customFormat="false" ht="15.75" hidden="false" customHeight="false" outlineLevel="0" collapsed="false">
      <c r="A153" s="122"/>
      <c r="B153" s="123"/>
      <c r="C153" s="123"/>
      <c r="D153" s="123"/>
      <c r="E153" s="124"/>
      <c r="F153" s="124"/>
      <c r="G153" s="122"/>
      <c r="H153" s="122"/>
      <c r="I153" s="122"/>
      <c r="J153" s="122"/>
      <c r="K153" s="127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125"/>
      <c r="AC153" s="125"/>
      <c r="AD153" s="125"/>
      <c r="AE153" s="125"/>
      <c r="AF153" s="125"/>
      <c r="AG153" s="125"/>
      <c r="AH153" s="125"/>
      <c r="AI153" s="125"/>
      <c r="AJ153" s="125"/>
      <c r="AK153" s="125"/>
      <c r="AL153" s="125"/>
      <c r="AM153" s="125"/>
      <c r="AN153" s="125"/>
      <c r="AO153" s="125"/>
      <c r="AP153" s="125"/>
      <c r="AQ153" s="125"/>
      <c r="AR153" s="125"/>
      <c r="AS153" s="125"/>
      <c r="AT153" s="125"/>
      <c r="AU153" s="125"/>
      <c r="AV153" s="125"/>
      <c r="AW153" s="125"/>
      <c r="AX153" s="125"/>
      <c r="AY153" s="125"/>
      <c r="AZ153" s="125"/>
      <c r="BA153" s="125"/>
      <c r="BB153" s="125"/>
      <c r="BC153" s="125"/>
      <c r="BD153" s="6"/>
    </row>
    <row r="154" customFormat="false" ht="15.75" hidden="false" customHeight="false" outlineLevel="0" collapsed="false">
      <c r="A154" s="122"/>
      <c r="B154" s="123"/>
      <c r="C154" s="123"/>
      <c r="D154" s="123"/>
      <c r="E154" s="124"/>
      <c r="F154" s="124"/>
      <c r="G154" s="122"/>
      <c r="H154" s="122"/>
      <c r="I154" s="122"/>
      <c r="J154" s="122"/>
      <c r="K154" s="127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125"/>
      <c r="AC154" s="125"/>
      <c r="AD154" s="125"/>
      <c r="AE154" s="125"/>
      <c r="AF154" s="125"/>
      <c r="AG154" s="125"/>
      <c r="AH154" s="125"/>
      <c r="AI154" s="125"/>
      <c r="AJ154" s="125"/>
      <c r="AK154" s="125"/>
      <c r="AL154" s="125"/>
      <c r="AM154" s="125"/>
      <c r="AN154" s="125"/>
      <c r="AO154" s="125"/>
      <c r="AP154" s="125"/>
      <c r="AQ154" s="125"/>
      <c r="AR154" s="125"/>
      <c r="AS154" s="125"/>
      <c r="AT154" s="125"/>
      <c r="AU154" s="125"/>
      <c r="AV154" s="125"/>
      <c r="AW154" s="125"/>
      <c r="AX154" s="125"/>
      <c r="AY154" s="125"/>
      <c r="AZ154" s="125"/>
      <c r="BA154" s="125"/>
      <c r="BB154" s="125"/>
      <c r="BC154" s="125"/>
      <c r="BD154" s="6"/>
    </row>
    <row r="155" customFormat="false" ht="15.75" hidden="false" customHeight="false" outlineLevel="0" collapsed="false">
      <c r="A155" s="122"/>
      <c r="B155" s="123"/>
      <c r="C155" s="123"/>
      <c r="D155" s="123"/>
      <c r="E155" s="124"/>
      <c r="F155" s="124"/>
      <c r="G155" s="122"/>
      <c r="H155" s="122"/>
      <c r="I155" s="122"/>
      <c r="J155" s="122"/>
      <c r="K155" s="127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125"/>
      <c r="AC155" s="125"/>
      <c r="AD155" s="125"/>
      <c r="AE155" s="125"/>
      <c r="AF155" s="125"/>
      <c r="AG155" s="125"/>
      <c r="AH155" s="125"/>
      <c r="AI155" s="125"/>
      <c r="AJ155" s="125"/>
      <c r="AK155" s="125"/>
      <c r="AL155" s="125"/>
      <c r="AM155" s="125"/>
      <c r="AN155" s="125"/>
      <c r="AO155" s="125"/>
      <c r="AP155" s="125"/>
      <c r="AQ155" s="125"/>
      <c r="AR155" s="125"/>
      <c r="AS155" s="125"/>
      <c r="AT155" s="125"/>
      <c r="AU155" s="125"/>
      <c r="AV155" s="125"/>
      <c r="AW155" s="125"/>
      <c r="AX155" s="125"/>
      <c r="AY155" s="125"/>
      <c r="AZ155" s="125"/>
      <c r="BA155" s="125"/>
      <c r="BB155" s="125"/>
      <c r="BC155" s="125"/>
      <c r="BD155" s="6"/>
    </row>
    <row r="156" customFormat="false" ht="15.75" hidden="false" customHeight="false" outlineLevel="0" collapsed="false">
      <c r="A156" s="122"/>
      <c r="B156" s="123"/>
      <c r="C156" s="123"/>
      <c r="D156" s="123"/>
      <c r="E156" s="124"/>
      <c r="F156" s="124"/>
      <c r="G156" s="122"/>
      <c r="H156" s="122"/>
      <c r="I156" s="122"/>
      <c r="J156" s="122"/>
      <c r="K156" s="127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125"/>
      <c r="AC156" s="125"/>
      <c r="AD156" s="125"/>
      <c r="AE156" s="125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5"/>
      <c r="AP156" s="125"/>
      <c r="AQ156" s="125"/>
      <c r="AR156" s="125"/>
      <c r="AS156" s="125"/>
      <c r="AT156" s="125"/>
      <c r="AU156" s="125"/>
      <c r="AV156" s="125"/>
      <c r="AW156" s="125"/>
      <c r="AX156" s="125"/>
      <c r="AY156" s="125"/>
      <c r="AZ156" s="125"/>
      <c r="BA156" s="125"/>
      <c r="BB156" s="125"/>
      <c r="BC156" s="125"/>
      <c r="BD156" s="6"/>
    </row>
    <row r="157" customFormat="false" ht="15.75" hidden="false" customHeight="false" outlineLevel="0" collapsed="false">
      <c r="A157" s="122"/>
      <c r="B157" s="123"/>
      <c r="C157" s="123"/>
      <c r="D157" s="123"/>
      <c r="E157" s="124"/>
      <c r="F157" s="124"/>
      <c r="G157" s="122"/>
      <c r="H157" s="122"/>
      <c r="I157" s="122"/>
      <c r="J157" s="122"/>
      <c r="K157" s="127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125"/>
      <c r="AC157" s="125"/>
      <c r="AD157" s="125"/>
      <c r="AE157" s="125"/>
      <c r="AF157" s="125"/>
      <c r="AG157" s="125"/>
      <c r="AH157" s="125"/>
      <c r="AI157" s="125"/>
      <c r="AJ157" s="125"/>
      <c r="AK157" s="125"/>
      <c r="AL157" s="125"/>
      <c r="AM157" s="125"/>
      <c r="AN157" s="125"/>
      <c r="AO157" s="125"/>
      <c r="AP157" s="125"/>
      <c r="AQ157" s="125"/>
      <c r="AR157" s="125"/>
      <c r="AS157" s="125"/>
      <c r="AT157" s="125"/>
      <c r="AU157" s="125"/>
      <c r="AV157" s="125"/>
      <c r="AW157" s="125"/>
      <c r="AX157" s="125"/>
      <c r="AY157" s="125"/>
      <c r="AZ157" s="125"/>
      <c r="BA157" s="125"/>
      <c r="BB157" s="125"/>
      <c r="BC157" s="125"/>
      <c r="BD157" s="6"/>
    </row>
    <row r="158" customFormat="false" ht="15.75" hidden="false" customHeight="false" outlineLevel="0" collapsed="false">
      <c r="A158" s="122"/>
      <c r="B158" s="123"/>
      <c r="C158" s="123"/>
      <c r="D158" s="123"/>
      <c r="E158" s="124"/>
      <c r="F158" s="124"/>
      <c r="G158" s="122"/>
      <c r="H158" s="122"/>
      <c r="I158" s="122"/>
      <c r="J158" s="122"/>
      <c r="K158" s="127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125"/>
      <c r="AC158" s="125"/>
      <c r="AD158" s="125"/>
      <c r="AE158" s="125"/>
      <c r="AF158" s="125"/>
      <c r="AG158" s="125"/>
      <c r="AH158" s="125"/>
      <c r="AI158" s="125"/>
      <c r="AJ158" s="125"/>
      <c r="AK158" s="125"/>
      <c r="AL158" s="125"/>
      <c r="AM158" s="125"/>
      <c r="AN158" s="125"/>
      <c r="AO158" s="125"/>
      <c r="AP158" s="125"/>
      <c r="AQ158" s="125"/>
      <c r="AR158" s="125"/>
      <c r="AS158" s="125"/>
      <c r="AT158" s="125"/>
      <c r="AU158" s="125"/>
      <c r="AV158" s="125"/>
      <c r="AW158" s="125"/>
      <c r="AX158" s="125"/>
      <c r="AY158" s="125"/>
      <c r="AZ158" s="125"/>
      <c r="BA158" s="125"/>
      <c r="BB158" s="125"/>
      <c r="BC158" s="125"/>
      <c r="BD158" s="6"/>
    </row>
    <row r="159" customFormat="false" ht="15.75" hidden="false" customHeight="false" outlineLevel="0" collapsed="false">
      <c r="A159" s="122"/>
      <c r="B159" s="123"/>
      <c r="C159" s="122"/>
      <c r="D159" s="126"/>
      <c r="E159" s="124"/>
      <c r="F159" s="124"/>
      <c r="G159" s="122"/>
      <c r="H159" s="122"/>
      <c r="I159" s="122"/>
      <c r="J159" s="122"/>
      <c r="K159" s="127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125"/>
      <c r="AC159" s="125"/>
      <c r="AD159" s="125"/>
      <c r="AE159" s="125"/>
      <c r="AF159" s="125"/>
      <c r="AG159" s="125"/>
      <c r="AH159" s="125"/>
      <c r="AI159" s="125"/>
      <c r="AJ159" s="125"/>
      <c r="AK159" s="125"/>
      <c r="AL159" s="125"/>
      <c r="AM159" s="125"/>
      <c r="AN159" s="125"/>
      <c r="AO159" s="125"/>
      <c r="AP159" s="125"/>
      <c r="AQ159" s="125"/>
      <c r="AR159" s="125"/>
      <c r="AS159" s="125"/>
      <c r="AT159" s="125"/>
      <c r="AU159" s="125"/>
      <c r="AV159" s="125"/>
      <c r="AW159" s="125"/>
      <c r="AX159" s="125"/>
      <c r="AY159" s="125"/>
      <c r="AZ159" s="125"/>
      <c r="BA159" s="125"/>
      <c r="BB159" s="125"/>
      <c r="BC159" s="125"/>
      <c r="BD159" s="6"/>
    </row>
    <row r="160" customFormat="false" ht="15.75" hidden="false" customHeight="false" outlineLevel="0" collapsed="false">
      <c r="A160" s="122"/>
      <c r="B160" s="123"/>
      <c r="C160" s="122"/>
      <c r="D160" s="126"/>
      <c r="E160" s="124"/>
      <c r="F160" s="124"/>
      <c r="G160" s="122"/>
      <c r="H160" s="122"/>
      <c r="I160" s="122"/>
      <c r="J160" s="122"/>
      <c r="K160" s="127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125"/>
      <c r="AC160" s="125"/>
      <c r="AD160" s="125"/>
      <c r="AE160" s="125"/>
      <c r="AF160" s="125"/>
      <c r="AG160" s="125"/>
      <c r="AH160" s="125"/>
      <c r="AI160" s="125"/>
      <c r="AJ160" s="125"/>
      <c r="AK160" s="125"/>
      <c r="AL160" s="125"/>
      <c r="AM160" s="125"/>
      <c r="AN160" s="125"/>
      <c r="AO160" s="125"/>
      <c r="AP160" s="125"/>
      <c r="AQ160" s="125"/>
      <c r="AR160" s="125"/>
      <c r="AS160" s="125"/>
      <c r="AT160" s="125"/>
      <c r="AU160" s="125"/>
      <c r="AV160" s="125"/>
      <c r="AW160" s="125"/>
      <c r="AX160" s="125"/>
      <c r="AY160" s="125"/>
      <c r="AZ160" s="125"/>
      <c r="BA160" s="125"/>
      <c r="BB160" s="125"/>
      <c r="BC160" s="125"/>
      <c r="BD160" s="6"/>
    </row>
    <row r="161" customFormat="false" ht="15.75" hidden="false" customHeight="false" outlineLevel="0" collapsed="false">
      <c r="A161" s="122"/>
      <c r="B161" s="123"/>
      <c r="C161" s="122"/>
      <c r="D161" s="126"/>
      <c r="E161" s="124"/>
      <c r="F161" s="124"/>
      <c r="G161" s="122"/>
      <c r="H161" s="122"/>
      <c r="I161" s="122"/>
      <c r="J161" s="122"/>
      <c r="K161" s="127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/>
      <c r="AJ161" s="125"/>
      <c r="AK161" s="125"/>
      <c r="AL161" s="125"/>
      <c r="AM161" s="125"/>
      <c r="AN161" s="125"/>
      <c r="AO161" s="125"/>
      <c r="AP161" s="125"/>
      <c r="AQ161" s="125"/>
      <c r="AR161" s="125"/>
      <c r="AS161" s="125"/>
      <c r="AT161" s="125"/>
      <c r="AU161" s="125"/>
      <c r="AV161" s="125"/>
      <c r="AW161" s="125"/>
      <c r="AX161" s="125"/>
      <c r="AY161" s="125"/>
      <c r="AZ161" s="125"/>
      <c r="BA161" s="125"/>
      <c r="BB161" s="125"/>
      <c r="BC161" s="125"/>
      <c r="BD161" s="6"/>
    </row>
    <row r="162" customFormat="false" ht="15.75" hidden="false" customHeight="false" outlineLevel="0" collapsed="false">
      <c r="A162" s="122"/>
      <c r="B162" s="123"/>
      <c r="C162" s="122"/>
      <c r="D162" s="126"/>
      <c r="E162" s="124"/>
      <c r="F162" s="124"/>
      <c r="G162" s="122"/>
      <c r="H162" s="122"/>
      <c r="I162" s="122"/>
      <c r="J162" s="122"/>
      <c r="K162" s="127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125"/>
      <c r="AC162" s="125"/>
      <c r="AD162" s="125"/>
      <c r="AE162" s="125"/>
      <c r="AF162" s="125"/>
      <c r="AG162" s="125"/>
      <c r="AH162" s="125"/>
      <c r="AI162" s="125"/>
      <c r="AJ162" s="125"/>
      <c r="AK162" s="125"/>
      <c r="AL162" s="125"/>
      <c r="AM162" s="125"/>
      <c r="AN162" s="125"/>
      <c r="AO162" s="125"/>
      <c r="AP162" s="125"/>
      <c r="AQ162" s="125"/>
      <c r="AR162" s="125"/>
      <c r="AS162" s="125"/>
      <c r="AT162" s="125"/>
      <c r="AU162" s="125"/>
      <c r="AV162" s="125"/>
      <c r="AW162" s="125"/>
      <c r="AX162" s="125"/>
      <c r="AY162" s="125"/>
      <c r="AZ162" s="125"/>
      <c r="BA162" s="125"/>
      <c r="BB162" s="125"/>
      <c r="BC162" s="125"/>
      <c r="BD162" s="6"/>
    </row>
    <row r="163" customFormat="false" ht="15.75" hidden="false" customHeight="false" outlineLevel="0" collapsed="false">
      <c r="A163" s="122"/>
      <c r="B163" s="123"/>
      <c r="C163" s="122"/>
      <c r="D163" s="126"/>
      <c r="E163" s="124"/>
      <c r="F163" s="124"/>
      <c r="G163" s="122"/>
      <c r="H163" s="122"/>
      <c r="I163" s="122"/>
      <c r="J163" s="122"/>
      <c r="K163" s="127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125"/>
      <c r="AF163" s="125"/>
      <c r="AG163" s="125"/>
      <c r="AH163" s="125"/>
      <c r="AI163" s="125"/>
      <c r="AJ163" s="125"/>
      <c r="AK163" s="125"/>
      <c r="AL163" s="125"/>
      <c r="AM163" s="125"/>
      <c r="AN163" s="125"/>
      <c r="AO163" s="125"/>
      <c r="AP163" s="125"/>
      <c r="AQ163" s="125"/>
      <c r="AR163" s="125"/>
      <c r="AS163" s="125"/>
      <c r="AT163" s="125"/>
      <c r="AU163" s="125"/>
      <c r="AV163" s="125"/>
      <c r="AW163" s="125"/>
      <c r="AX163" s="125"/>
      <c r="AY163" s="125"/>
      <c r="AZ163" s="125"/>
      <c r="BA163" s="125"/>
      <c r="BB163" s="125"/>
      <c r="BC163" s="125"/>
      <c r="BD163" s="6"/>
    </row>
    <row r="164" customFormat="false" ht="15.75" hidden="false" customHeight="false" outlineLevel="0" collapsed="false">
      <c r="A164" s="122"/>
      <c r="B164" s="123"/>
      <c r="C164" s="122"/>
      <c r="D164" s="126"/>
      <c r="E164" s="124"/>
      <c r="F164" s="124"/>
      <c r="G164" s="122"/>
      <c r="H164" s="122"/>
      <c r="I164" s="122"/>
      <c r="J164" s="122"/>
      <c r="K164" s="127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5"/>
      <c r="AG164" s="125"/>
      <c r="AH164" s="125"/>
      <c r="AI164" s="125"/>
      <c r="AJ164" s="125"/>
      <c r="AK164" s="125"/>
      <c r="AL164" s="125"/>
      <c r="AM164" s="125"/>
      <c r="AN164" s="125"/>
      <c r="AO164" s="125"/>
      <c r="AP164" s="125"/>
      <c r="AQ164" s="125"/>
      <c r="AR164" s="125"/>
      <c r="AS164" s="125"/>
      <c r="AT164" s="125"/>
      <c r="AU164" s="125"/>
      <c r="AV164" s="125"/>
      <c r="AW164" s="125"/>
      <c r="AX164" s="125"/>
      <c r="AY164" s="125"/>
      <c r="AZ164" s="125"/>
      <c r="BA164" s="125"/>
      <c r="BB164" s="125"/>
      <c r="BC164" s="125"/>
      <c r="BD164" s="6"/>
    </row>
    <row r="165" customFormat="false" ht="15.75" hidden="false" customHeight="false" outlineLevel="0" collapsed="false">
      <c r="A165" s="122"/>
      <c r="B165" s="123"/>
      <c r="C165" s="122"/>
      <c r="D165" s="126"/>
      <c r="E165" s="124"/>
      <c r="F165" s="124"/>
      <c r="G165" s="122"/>
      <c r="H165" s="122"/>
      <c r="I165" s="122"/>
      <c r="J165" s="122"/>
      <c r="K165" s="127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125"/>
      <c r="AF165" s="125"/>
      <c r="AG165" s="125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125"/>
      <c r="AS165" s="125"/>
      <c r="AT165" s="125"/>
      <c r="AU165" s="125"/>
      <c r="AV165" s="125"/>
      <c r="AW165" s="125"/>
      <c r="AX165" s="125"/>
      <c r="AY165" s="125"/>
      <c r="AZ165" s="125"/>
      <c r="BA165" s="125"/>
      <c r="BB165" s="125"/>
      <c r="BC165" s="125"/>
      <c r="BD165" s="6"/>
    </row>
    <row r="166" customFormat="false" ht="15.75" hidden="false" customHeight="false" outlineLevel="0" collapsed="false">
      <c r="A166" s="122"/>
      <c r="B166" s="123"/>
      <c r="C166" s="122"/>
      <c r="D166" s="126"/>
      <c r="E166" s="124"/>
      <c r="F166" s="124"/>
      <c r="G166" s="122"/>
      <c r="H166" s="122"/>
      <c r="I166" s="122"/>
      <c r="J166" s="122"/>
      <c r="K166" s="127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125"/>
      <c r="AF166" s="125"/>
      <c r="AG166" s="125"/>
      <c r="AH166" s="125"/>
      <c r="AI166" s="125"/>
      <c r="AJ166" s="125"/>
      <c r="AK166" s="125"/>
      <c r="AL166" s="125"/>
      <c r="AM166" s="125"/>
      <c r="AN166" s="125"/>
      <c r="AO166" s="125"/>
      <c r="AP166" s="125"/>
      <c r="AQ166" s="125"/>
      <c r="AR166" s="125"/>
      <c r="AS166" s="125"/>
      <c r="AT166" s="125"/>
      <c r="AU166" s="125"/>
      <c r="AV166" s="125"/>
      <c r="AW166" s="125"/>
      <c r="AX166" s="125"/>
      <c r="AY166" s="125"/>
      <c r="AZ166" s="125"/>
      <c r="BA166" s="125"/>
      <c r="BB166" s="125"/>
      <c r="BC166" s="125"/>
      <c r="BD166" s="6"/>
    </row>
    <row r="167" customFormat="false" ht="15.75" hidden="false" customHeight="false" outlineLevel="0" collapsed="false">
      <c r="A167" s="122"/>
      <c r="B167" s="123"/>
      <c r="C167" s="122"/>
      <c r="D167" s="126"/>
      <c r="E167" s="124"/>
      <c r="F167" s="124"/>
      <c r="G167" s="122"/>
      <c r="H167" s="122"/>
      <c r="I167" s="122"/>
      <c r="J167" s="122"/>
      <c r="K167" s="127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125"/>
      <c r="AF167" s="125"/>
      <c r="AG167" s="125"/>
      <c r="AH167" s="125"/>
      <c r="AI167" s="125"/>
      <c r="AJ167" s="125"/>
      <c r="AK167" s="125"/>
      <c r="AL167" s="125"/>
      <c r="AM167" s="125"/>
      <c r="AN167" s="125"/>
      <c r="AO167" s="125"/>
      <c r="AP167" s="125"/>
      <c r="AQ167" s="125"/>
      <c r="AR167" s="125"/>
      <c r="AS167" s="125"/>
      <c r="AT167" s="125"/>
      <c r="AU167" s="125"/>
      <c r="AV167" s="125"/>
      <c r="AW167" s="125"/>
      <c r="AX167" s="125"/>
      <c r="AY167" s="125"/>
      <c r="AZ167" s="125"/>
      <c r="BA167" s="125"/>
      <c r="BB167" s="125"/>
      <c r="BC167" s="125"/>
      <c r="BD167" s="6"/>
    </row>
    <row r="168" customFormat="false" ht="15.75" hidden="false" customHeight="false" outlineLevel="0" collapsed="false">
      <c r="A168" s="122"/>
      <c r="B168" s="123"/>
      <c r="C168" s="122"/>
      <c r="D168" s="122"/>
      <c r="E168" s="124"/>
      <c r="F168" s="124"/>
      <c r="G168" s="122"/>
      <c r="H168" s="122"/>
      <c r="I168" s="122"/>
      <c r="J168" s="122"/>
      <c r="K168" s="127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125"/>
      <c r="AF168" s="125"/>
      <c r="AG168" s="125"/>
      <c r="AH168" s="125"/>
      <c r="AI168" s="125"/>
      <c r="AJ168" s="125"/>
      <c r="AK168" s="125"/>
      <c r="AL168" s="125"/>
      <c r="AM168" s="125"/>
      <c r="AN168" s="125"/>
      <c r="AO168" s="125"/>
      <c r="AP168" s="125"/>
      <c r="AQ168" s="125"/>
      <c r="AR168" s="125"/>
      <c r="AS168" s="125"/>
      <c r="AT168" s="125"/>
      <c r="AU168" s="125"/>
      <c r="AV168" s="125"/>
      <c r="AW168" s="125"/>
      <c r="AX168" s="125"/>
      <c r="AY168" s="125"/>
      <c r="AZ168" s="125"/>
      <c r="BA168" s="125"/>
      <c r="BB168" s="125"/>
      <c r="BC168" s="125"/>
      <c r="BD168" s="6"/>
    </row>
    <row r="169" customFormat="false" ht="15.75" hidden="false" customHeight="false" outlineLevel="0" collapsed="false">
      <c r="A169" s="122"/>
      <c r="B169" s="123"/>
      <c r="C169" s="122"/>
      <c r="D169" s="126"/>
      <c r="E169" s="124"/>
      <c r="F169" s="124"/>
      <c r="G169" s="122"/>
      <c r="H169" s="122"/>
      <c r="I169" s="122"/>
      <c r="J169" s="122"/>
      <c r="K169" s="127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125"/>
      <c r="AF169" s="125"/>
      <c r="AG169" s="125"/>
      <c r="AH169" s="125"/>
      <c r="AI169" s="125"/>
      <c r="AJ169" s="125"/>
      <c r="AK169" s="125"/>
      <c r="AL169" s="125"/>
      <c r="AM169" s="125"/>
      <c r="AN169" s="125"/>
      <c r="AO169" s="125"/>
      <c r="AP169" s="125"/>
      <c r="AQ169" s="125"/>
      <c r="AR169" s="125"/>
      <c r="AS169" s="125"/>
      <c r="AT169" s="125"/>
      <c r="AU169" s="125"/>
      <c r="AV169" s="125"/>
      <c r="AW169" s="125"/>
      <c r="AX169" s="125"/>
      <c r="AY169" s="125"/>
      <c r="AZ169" s="125"/>
      <c r="BA169" s="125"/>
      <c r="BB169" s="125"/>
      <c r="BC169" s="125"/>
      <c r="BD169" s="6"/>
    </row>
    <row r="170" customFormat="false" ht="15.75" hidden="false" customHeight="false" outlineLevel="0" collapsed="false">
      <c r="A170" s="122"/>
      <c r="B170" s="123"/>
      <c r="C170" s="122"/>
      <c r="D170" s="126"/>
      <c r="E170" s="124"/>
      <c r="F170" s="124"/>
      <c r="G170" s="122"/>
      <c r="H170" s="122"/>
      <c r="I170" s="122"/>
      <c r="J170" s="122"/>
      <c r="K170" s="127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125"/>
      <c r="AF170" s="125"/>
      <c r="AG170" s="125"/>
      <c r="AH170" s="125"/>
      <c r="AI170" s="125"/>
      <c r="AJ170" s="125"/>
      <c r="AK170" s="125"/>
      <c r="AL170" s="125"/>
      <c r="AM170" s="125"/>
      <c r="AN170" s="125"/>
      <c r="AO170" s="125"/>
      <c r="AP170" s="125"/>
      <c r="AQ170" s="125"/>
      <c r="AR170" s="125"/>
      <c r="AS170" s="125"/>
      <c r="AT170" s="125"/>
      <c r="AU170" s="125"/>
      <c r="AV170" s="125"/>
      <c r="AW170" s="125"/>
      <c r="AX170" s="125"/>
      <c r="AY170" s="125"/>
      <c r="AZ170" s="125"/>
      <c r="BA170" s="125"/>
      <c r="BB170" s="125"/>
      <c r="BC170" s="125"/>
      <c r="BD170" s="6"/>
    </row>
    <row r="171" customFormat="false" ht="15.75" hidden="false" customHeight="false" outlineLevel="0" collapsed="false">
      <c r="A171" s="122"/>
      <c r="B171" s="123"/>
      <c r="C171" s="122"/>
      <c r="D171" s="126"/>
      <c r="E171" s="124"/>
      <c r="F171" s="124"/>
      <c r="G171" s="122"/>
      <c r="H171" s="122"/>
      <c r="I171" s="122"/>
      <c r="J171" s="122"/>
      <c r="K171" s="127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125"/>
      <c r="AF171" s="125"/>
      <c r="AG171" s="125"/>
      <c r="AH171" s="125"/>
      <c r="AI171" s="125"/>
      <c r="AJ171" s="125"/>
      <c r="AK171" s="125"/>
      <c r="AL171" s="125"/>
      <c r="AM171" s="125"/>
      <c r="AN171" s="125"/>
      <c r="AO171" s="125"/>
      <c r="AP171" s="125"/>
      <c r="AQ171" s="125"/>
      <c r="AR171" s="125"/>
      <c r="AS171" s="125"/>
      <c r="AT171" s="125"/>
      <c r="AU171" s="125"/>
      <c r="AV171" s="125"/>
      <c r="AW171" s="125"/>
      <c r="AX171" s="125"/>
      <c r="AY171" s="125"/>
      <c r="AZ171" s="125"/>
      <c r="BA171" s="125"/>
      <c r="BB171" s="125"/>
      <c r="BC171" s="125"/>
      <c r="BD171" s="6"/>
    </row>
    <row r="172" customFormat="false" ht="15.75" hidden="false" customHeight="false" outlineLevel="0" collapsed="false">
      <c r="A172" s="122"/>
      <c r="B172" s="123"/>
      <c r="C172" s="122"/>
      <c r="D172" s="126"/>
      <c r="E172" s="124"/>
      <c r="F172" s="124"/>
      <c r="G172" s="122"/>
      <c r="H172" s="122"/>
      <c r="I172" s="122"/>
      <c r="J172" s="122"/>
      <c r="K172" s="127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125"/>
      <c r="AF172" s="125"/>
      <c r="AG172" s="125"/>
      <c r="AH172" s="125"/>
      <c r="AI172" s="125"/>
      <c r="AJ172" s="125"/>
      <c r="AK172" s="125"/>
      <c r="AL172" s="125"/>
      <c r="AM172" s="125"/>
      <c r="AN172" s="125"/>
      <c r="AO172" s="125"/>
      <c r="AP172" s="125"/>
      <c r="AQ172" s="125"/>
      <c r="AR172" s="125"/>
      <c r="AS172" s="125"/>
      <c r="AT172" s="125"/>
      <c r="AU172" s="125"/>
      <c r="AV172" s="125"/>
      <c r="AW172" s="125"/>
      <c r="AX172" s="125"/>
      <c r="AY172" s="125"/>
      <c r="AZ172" s="125"/>
      <c r="BA172" s="125"/>
      <c r="BB172" s="125"/>
      <c r="BC172" s="125"/>
      <c r="BD172" s="6"/>
    </row>
    <row r="173" customFormat="false" ht="15.75" hidden="false" customHeight="false" outlineLevel="0" collapsed="false">
      <c r="A173" s="122"/>
      <c r="B173" s="123"/>
      <c r="C173" s="122"/>
      <c r="D173" s="126"/>
      <c r="E173" s="124"/>
      <c r="F173" s="124"/>
      <c r="G173" s="122"/>
      <c r="H173" s="122"/>
      <c r="I173" s="122"/>
      <c r="J173" s="122"/>
      <c r="K173" s="127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125"/>
      <c r="AF173" s="125"/>
      <c r="AG173" s="125"/>
      <c r="AH173" s="125"/>
      <c r="AI173" s="125"/>
      <c r="AJ173" s="125"/>
      <c r="AK173" s="125"/>
      <c r="AL173" s="125"/>
      <c r="AM173" s="125"/>
      <c r="AN173" s="125"/>
      <c r="AO173" s="125"/>
      <c r="AP173" s="125"/>
      <c r="AQ173" s="125"/>
      <c r="AR173" s="125"/>
      <c r="AS173" s="125"/>
      <c r="AT173" s="125"/>
      <c r="AU173" s="125"/>
      <c r="AV173" s="125"/>
      <c r="AW173" s="125"/>
      <c r="AX173" s="125"/>
      <c r="AY173" s="125"/>
      <c r="AZ173" s="125"/>
      <c r="BA173" s="125"/>
      <c r="BB173" s="125"/>
      <c r="BC173" s="125"/>
      <c r="BD173" s="6"/>
    </row>
    <row r="174" customFormat="false" ht="15.75" hidden="false" customHeight="false" outlineLevel="0" collapsed="false">
      <c r="A174" s="122"/>
      <c r="B174" s="123"/>
      <c r="C174" s="122"/>
      <c r="D174" s="126"/>
      <c r="E174" s="124"/>
      <c r="F174" s="124"/>
      <c r="G174" s="122"/>
      <c r="H174" s="122"/>
      <c r="I174" s="122"/>
      <c r="J174" s="122"/>
      <c r="K174" s="127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125"/>
      <c r="AF174" s="125"/>
      <c r="AG174" s="125"/>
      <c r="AH174" s="125"/>
      <c r="AI174" s="125"/>
      <c r="AJ174" s="125"/>
      <c r="AK174" s="125"/>
      <c r="AL174" s="125"/>
      <c r="AM174" s="125"/>
      <c r="AN174" s="125"/>
      <c r="AO174" s="125"/>
      <c r="AP174" s="125"/>
      <c r="AQ174" s="125"/>
      <c r="AR174" s="125"/>
      <c r="AS174" s="125"/>
      <c r="AT174" s="125"/>
      <c r="AU174" s="125"/>
      <c r="AV174" s="125"/>
      <c r="AW174" s="125"/>
      <c r="AX174" s="125"/>
      <c r="AY174" s="125"/>
      <c r="AZ174" s="125"/>
      <c r="BA174" s="125"/>
      <c r="BB174" s="125"/>
      <c r="BC174" s="125"/>
      <c r="BD174" s="6"/>
    </row>
    <row r="175" customFormat="false" ht="15.75" hidden="false" customHeight="false" outlineLevel="0" collapsed="false">
      <c r="A175" s="122"/>
      <c r="B175" s="123"/>
      <c r="C175" s="122"/>
      <c r="D175" s="126"/>
      <c r="E175" s="124"/>
      <c r="F175" s="124"/>
      <c r="G175" s="122"/>
      <c r="H175" s="122"/>
      <c r="I175" s="122"/>
      <c r="J175" s="122"/>
      <c r="K175" s="127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125"/>
      <c r="AF175" s="125"/>
      <c r="AG175" s="125"/>
      <c r="AH175" s="125"/>
      <c r="AI175" s="125"/>
      <c r="AJ175" s="125"/>
      <c r="AK175" s="125"/>
      <c r="AL175" s="125"/>
      <c r="AM175" s="125"/>
      <c r="AN175" s="125"/>
      <c r="AO175" s="125"/>
      <c r="AP175" s="125"/>
      <c r="AQ175" s="125"/>
      <c r="AR175" s="125"/>
      <c r="AS175" s="125"/>
      <c r="AT175" s="125"/>
      <c r="AU175" s="125"/>
      <c r="AV175" s="125"/>
      <c r="AW175" s="125"/>
      <c r="AX175" s="125"/>
      <c r="AY175" s="125"/>
      <c r="AZ175" s="125"/>
      <c r="BA175" s="125"/>
      <c r="BB175" s="125"/>
      <c r="BC175" s="125"/>
      <c r="BD175" s="6"/>
    </row>
    <row r="176" customFormat="false" ht="15.75" hidden="false" customHeight="false" outlineLevel="0" collapsed="false">
      <c r="A176" s="122"/>
      <c r="B176" s="123"/>
      <c r="C176" s="122"/>
      <c r="D176" s="126"/>
      <c r="E176" s="124"/>
      <c r="F176" s="124"/>
      <c r="G176" s="122"/>
      <c r="H176" s="122"/>
      <c r="I176" s="122"/>
      <c r="J176" s="122"/>
      <c r="K176" s="127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  <c r="AA176" s="125"/>
      <c r="AB176" s="125"/>
      <c r="AC176" s="125"/>
      <c r="AD176" s="125"/>
      <c r="AE176" s="125"/>
      <c r="AF176" s="125"/>
      <c r="AG176" s="125"/>
      <c r="AH176" s="125"/>
      <c r="AI176" s="125"/>
      <c r="AJ176" s="125"/>
      <c r="AK176" s="125"/>
      <c r="AL176" s="125"/>
      <c r="AM176" s="125"/>
      <c r="AN176" s="125"/>
      <c r="AO176" s="125"/>
      <c r="AP176" s="125"/>
      <c r="AQ176" s="125"/>
      <c r="AR176" s="125"/>
      <c r="AS176" s="125"/>
      <c r="AT176" s="125"/>
      <c r="AU176" s="125"/>
      <c r="AV176" s="125"/>
      <c r="AW176" s="125"/>
      <c r="AX176" s="125"/>
      <c r="AY176" s="125"/>
      <c r="AZ176" s="125"/>
      <c r="BA176" s="125"/>
      <c r="BB176" s="125"/>
      <c r="BC176" s="125"/>
      <c r="BD176" s="6"/>
    </row>
    <row r="177" customFormat="false" ht="15.75" hidden="false" customHeight="false" outlineLevel="0" collapsed="false">
      <c r="A177" s="122"/>
      <c r="B177" s="123"/>
      <c r="C177" s="122"/>
      <c r="D177" s="126"/>
      <c r="E177" s="124"/>
      <c r="F177" s="124"/>
      <c r="G177" s="122"/>
      <c r="H177" s="122"/>
      <c r="I177" s="122"/>
      <c r="J177" s="122"/>
      <c r="K177" s="127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  <c r="AA177" s="125"/>
      <c r="AB177" s="125"/>
      <c r="AC177" s="125"/>
      <c r="AD177" s="125"/>
      <c r="AE177" s="125"/>
      <c r="AF177" s="125"/>
      <c r="AG177" s="125"/>
      <c r="AH177" s="125"/>
      <c r="AI177" s="125"/>
      <c r="AJ177" s="125"/>
      <c r="AK177" s="125"/>
      <c r="AL177" s="125"/>
      <c r="AM177" s="125"/>
      <c r="AN177" s="125"/>
      <c r="AO177" s="125"/>
      <c r="AP177" s="125"/>
      <c r="AQ177" s="125"/>
      <c r="AR177" s="125"/>
      <c r="AS177" s="125"/>
      <c r="AT177" s="125"/>
      <c r="AU177" s="125"/>
      <c r="AV177" s="125"/>
      <c r="AW177" s="125"/>
      <c r="AX177" s="125"/>
      <c r="AY177" s="125"/>
      <c r="AZ177" s="125"/>
      <c r="BA177" s="125"/>
      <c r="BB177" s="125"/>
      <c r="BC177" s="125"/>
      <c r="BD177" s="6"/>
    </row>
    <row r="178" customFormat="false" ht="15.75" hidden="false" customHeight="false" outlineLevel="0" collapsed="false">
      <c r="A178" s="122"/>
      <c r="B178" s="123"/>
      <c r="C178" s="122"/>
      <c r="D178" s="126"/>
      <c r="E178" s="124"/>
      <c r="F178" s="124"/>
      <c r="G178" s="122"/>
      <c r="H178" s="122"/>
      <c r="I178" s="122"/>
      <c r="J178" s="122"/>
      <c r="K178" s="127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  <c r="AA178" s="125"/>
      <c r="AB178" s="125"/>
      <c r="AC178" s="125"/>
      <c r="AD178" s="125"/>
      <c r="AE178" s="125"/>
      <c r="AF178" s="125"/>
      <c r="AG178" s="125"/>
      <c r="AH178" s="125"/>
      <c r="AI178" s="125"/>
      <c r="AJ178" s="125"/>
      <c r="AK178" s="125"/>
      <c r="AL178" s="125"/>
      <c r="AM178" s="125"/>
      <c r="AN178" s="125"/>
      <c r="AO178" s="125"/>
      <c r="AP178" s="125"/>
      <c r="AQ178" s="125"/>
      <c r="AR178" s="125"/>
      <c r="AS178" s="125"/>
      <c r="AT178" s="125"/>
      <c r="AU178" s="125"/>
      <c r="AV178" s="125"/>
      <c r="AW178" s="125"/>
      <c r="AX178" s="125"/>
      <c r="AY178" s="125"/>
      <c r="AZ178" s="125"/>
      <c r="BA178" s="125"/>
      <c r="BB178" s="125"/>
      <c r="BC178" s="125"/>
      <c r="BD178" s="6"/>
    </row>
    <row r="179" customFormat="false" ht="15.75" hidden="false" customHeight="false" outlineLevel="0" collapsed="false">
      <c r="A179" s="122"/>
      <c r="B179" s="123"/>
      <c r="C179" s="122"/>
      <c r="D179" s="126"/>
      <c r="E179" s="124"/>
      <c r="F179" s="124"/>
      <c r="G179" s="122"/>
      <c r="H179" s="122"/>
      <c r="I179" s="122"/>
      <c r="J179" s="122"/>
      <c r="K179" s="127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  <c r="AA179" s="125"/>
      <c r="AB179" s="125"/>
      <c r="AC179" s="125"/>
      <c r="AD179" s="125"/>
      <c r="AE179" s="125"/>
      <c r="AF179" s="125"/>
      <c r="AG179" s="125"/>
      <c r="AH179" s="125"/>
      <c r="AI179" s="125"/>
      <c r="AJ179" s="125"/>
      <c r="AK179" s="125"/>
      <c r="AL179" s="125"/>
      <c r="AM179" s="125"/>
      <c r="AN179" s="125"/>
      <c r="AO179" s="125"/>
      <c r="AP179" s="125"/>
      <c r="AQ179" s="125"/>
      <c r="AR179" s="125"/>
      <c r="AS179" s="125"/>
      <c r="AT179" s="125"/>
      <c r="AU179" s="125"/>
      <c r="AV179" s="125"/>
      <c r="AW179" s="125"/>
      <c r="AX179" s="125"/>
      <c r="AY179" s="125"/>
      <c r="AZ179" s="125"/>
      <c r="BA179" s="125"/>
      <c r="BB179" s="125"/>
      <c r="BC179" s="125"/>
      <c r="BD179" s="6"/>
    </row>
    <row r="180" customFormat="false" ht="15.75" hidden="false" customHeight="false" outlineLevel="0" collapsed="false">
      <c r="A180" s="122"/>
      <c r="B180" s="123"/>
      <c r="C180" s="122"/>
      <c r="D180" s="126"/>
      <c r="E180" s="124"/>
      <c r="F180" s="124"/>
      <c r="G180" s="122"/>
      <c r="H180" s="122"/>
      <c r="I180" s="122"/>
      <c r="J180" s="122"/>
      <c r="K180" s="127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  <c r="AA180" s="125"/>
      <c r="AB180" s="125"/>
      <c r="AC180" s="125"/>
      <c r="AD180" s="125"/>
      <c r="AE180" s="125"/>
      <c r="AF180" s="125"/>
      <c r="AG180" s="125"/>
      <c r="AH180" s="125"/>
      <c r="AI180" s="125"/>
      <c r="AJ180" s="125"/>
      <c r="AK180" s="125"/>
      <c r="AL180" s="125"/>
      <c r="AM180" s="125"/>
      <c r="AN180" s="125"/>
      <c r="AO180" s="125"/>
      <c r="AP180" s="125"/>
      <c r="AQ180" s="125"/>
      <c r="AR180" s="125"/>
      <c r="AS180" s="125"/>
      <c r="AT180" s="125"/>
      <c r="AU180" s="125"/>
      <c r="AV180" s="125"/>
      <c r="AW180" s="125"/>
      <c r="AX180" s="125"/>
      <c r="AY180" s="125"/>
      <c r="AZ180" s="125"/>
      <c r="BA180" s="125"/>
      <c r="BB180" s="125"/>
      <c r="BC180" s="125"/>
      <c r="BD180" s="6"/>
    </row>
    <row r="181" customFormat="false" ht="15.75" hidden="false" customHeight="false" outlineLevel="0" collapsed="false">
      <c r="A181" s="122"/>
      <c r="B181" s="123"/>
      <c r="C181" s="122"/>
      <c r="D181" s="126"/>
      <c r="E181" s="124"/>
      <c r="F181" s="124"/>
      <c r="G181" s="122"/>
      <c r="H181" s="122"/>
      <c r="I181" s="122"/>
      <c r="J181" s="122"/>
      <c r="K181" s="127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  <c r="AA181" s="125"/>
      <c r="AB181" s="125"/>
      <c r="AC181" s="125"/>
      <c r="AD181" s="125"/>
      <c r="AE181" s="125"/>
      <c r="AF181" s="125"/>
      <c r="AG181" s="125"/>
      <c r="AH181" s="125"/>
      <c r="AI181" s="125"/>
      <c r="AJ181" s="125"/>
      <c r="AK181" s="125"/>
      <c r="AL181" s="125"/>
      <c r="AM181" s="125"/>
      <c r="AN181" s="125"/>
      <c r="AO181" s="125"/>
      <c r="AP181" s="125"/>
      <c r="AQ181" s="125"/>
      <c r="AR181" s="125"/>
      <c r="AS181" s="125"/>
      <c r="AT181" s="125"/>
      <c r="AU181" s="125"/>
      <c r="AV181" s="125"/>
      <c r="AW181" s="125"/>
      <c r="AX181" s="125"/>
      <c r="AY181" s="125"/>
      <c r="AZ181" s="125"/>
      <c r="BA181" s="125"/>
      <c r="BB181" s="125"/>
      <c r="BC181" s="125"/>
      <c r="BD181" s="6"/>
    </row>
    <row r="182" customFormat="false" ht="15.75" hidden="false" customHeight="false" outlineLevel="0" collapsed="false">
      <c r="A182" s="122"/>
      <c r="B182" s="123"/>
      <c r="C182" s="122"/>
      <c r="D182" s="126"/>
      <c r="E182" s="124"/>
      <c r="F182" s="124"/>
      <c r="G182" s="122"/>
      <c r="H182" s="122"/>
      <c r="I182" s="122"/>
      <c r="J182" s="122"/>
      <c r="K182" s="127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  <c r="AA182" s="125"/>
      <c r="AB182" s="125"/>
      <c r="AC182" s="125"/>
      <c r="AD182" s="125"/>
      <c r="AE182" s="125"/>
      <c r="AF182" s="125"/>
      <c r="AG182" s="125"/>
      <c r="AH182" s="125"/>
      <c r="AI182" s="125"/>
      <c r="AJ182" s="125"/>
      <c r="AK182" s="125"/>
      <c r="AL182" s="125"/>
      <c r="AM182" s="125"/>
      <c r="AN182" s="125"/>
      <c r="AO182" s="125"/>
      <c r="AP182" s="125"/>
      <c r="AQ182" s="125"/>
      <c r="AR182" s="125"/>
      <c r="AS182" s="125"/>
      <c r="AT182" s="125"/>
      <c r="AU182" s="125"/>
      <c r="AV182" s="125"/>
      <c r="AW182" s="125"/>
      <c r="AX182" s="125"/>
      <c r="AY182" s="125"/>
      <c r="AZ182" s="125"/>
      <c r="BA182" s="125"/>
      <c r="BB182" s="125"/>
      <c r="BC182" s="125"/>
      <c r="BD182" s="6"/>
    </row>
    <row r="183" customFormat="false" ht="15.75" hidden="false" customHeight="false" outlineLevel="0" collapsed="false">
      <c r="A183" s="122"/>
      <c r="B183" s="123"/>
      <c r="C183" s="122"/>
      <c r="D183" s="123"/>
      <c r="E183" s="124"/>
      <c r="F183" s="128"/>
      <c r="G183" s="122"/>
      <c r="H183" s="122"/>
      <c r="I183" s="122"/>
      <c r="J183" s="122"/>
      <c r="K183" s="127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  <c r="AC183" s="125"/>
      <c r="AD183" s="125"/>
      <c r="AE183" s="125"/>
      <c r="AF183" s="125"/>
      <c r="AG183" s="125"/>
      <c r="AH183" s="125"/>
      <c r="AI183" s="125"/>
      <c r="AJ183" s="125"/>
      <c r="AK183" s="125"/>
      <c r="AL183" s="125"/>
      <c r="AM183" s="125"/>
      <c r="AN183" s="125"/>
      <c r="AO183" s="125"/>
      <c r="AP183" s="125"/>
      <c r="AQ183" s="125"/>
      <c r="AR183" s="125"/>
      <c r="AS183" s="125"/>
      <c r="AT183" s="125"/>
      <c r="AU183" s="125"/>
      <c r="AV183" s="125"/>
      <c r="AW183" s="125"/>
      <c r="AX183" s="125"/>
      <c r="AY183" s="125"/>
      <c r="AZ183" s="125"/>
      <c r="BA183" s="125"/>
      <c r="BB183" s="125"/>
      <c r="BC183" s="125"/>
      <c r="BD183" s="6"/>
    </row>
    <row r="184" customFormat="false" ht="15.75" hidden="false" customHeight="false" outlineLevel="0" collapsed="false">
      <c r="A184" s="122"/>
      <c r="B184" s="123"/>
      <c r="C184" s="122"/>
      <c r="D184" s="123"/>
      <c r="E184" s="124"/>
      <c r="F184" s="128"/>
      <c r="G184" s="122"/>
      <c r="H184" s="122"/>
      <c r="I184" s="122"/>
      <c r="J184" s="122"/>
      <c r="K184" s="127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  <c r="AC184" s="125"/>
      <c r="AD184" s="125"/>
      <c r="AE184" s="125"/>
      <c r="AF184" s="125"/>
      <c r="AG184" s="125"/>
      <c r="AH184" s="125"/>
      <c r="AI184" s="125"/>
      <c r="AJ184" s="125"/>
      <c r="AK184" s="125"/>
      <c r="AL184" s="125"/>
      <c r="AM184" s="125"/>
      <c r="AN184" s="125"/>
      <c r="AO184" s="125"/>
      <c r="AP184" s="125"/>
      <c r="AQ184" s="125"/>
      <c r="AR184" s="125"/>
      <c r="AS184" s="125"/>
      <c r="AT184" s="125"/>
      <c r="AU184" s="125"/>
      <c r="AV184" s="125"/>
      <c r="AW184" s="125"/>
      <c r="AX184" s="125"/>
      <c r="AY184" s="125"/>
      <c r="AZ184" s="125"/>
      <c r="BA184" s="125"/>
      <c r="BB184" s="125"/>
      <c r="BC184" s="125"/>
      <c r="BD184" s="6"/>
    </row>
    <row r="185" customFormat="false" ht="15.75" hidden="false" customHeight="false" outlineLevel="0" collapsed="false">
      <c r="A185" s="129"/>
      <c r="B185" s="127"/>
      <c r="C185" s="127"/>
      <c r="D185" s="127"/>
      <c r="E185" s="127"/>
      <c r="F185" s="129"/>
      <c r="G185" s="129"/>
      <c r="H185" s="127"/>
      <c r="I185" s="127"/>
      <c r="J185" s="127"/>
      <c r="K185" s="127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  <c r="AA185" s="125"/>
      <c r="AB185" s="125"/>
      <c r="AC185" s="125"/>
      <c r="AD185" s="125"/>
      <c r="AE185" s="125"/>
      <c r="AF185" s="125"/>
      <c r="AG185" s="125"/>
      <c r="AH185" s="125"/>
      <c r="AI185" s="125"/>
      <c r="AJ185" s="125"/>
      <c r="AK185" s="125"/>
      <c r="AL185" s="125"/>
      <c r="AM185" s="125"/>
      <c r="AN185" s="125"/>
      <c r="AO185" s="125"/>
      <c r="AP185" s="125"/>
      <c r="AQ185" s="125"/>
      <c r="AR185" s="125"/>
      <c r="AS185" s="125"/>
      <c r="AT185" s="125"/>
      <c r="AU185" s="125"/>
      <c r="AV185" s="125"/>
      <c r="AW185" s="125"/>
      <c r="AX185" s="125"/>
      <c r="AY185" s="125"/>
      <c r="AZ185" s="125"/>
      <c r="BA185" s="125"/>
      <c r="BB185" s="125"/>
      <c r="BC185" s="125"/>
      <c r="BD185" s="6"/>
    </row>
    <row r="186" customFormat="false" ht="15.75" hidden="false" customHeight="false" outlineLevel="0" collapsed="false">
      <c r="A186" s="129"/>
      <c r="B186" s="127"/>
      <c r="C186" s="127"/>
      <c r="D186" s="127"/>
      <c r="E186" s="127"/>
      <c r="F186" s="129"/>
      <c r="G186" s="129"/>
      <c r="H186" s="127"/>
      <c r="I186" s="127"/>
      <c r="J186" s="127"/>
      <c r="K186" s="127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  <c r="AA186" s="125"/>
      <c r="AB186" s="125"/>
      <c r="AC186" s="125"/>
      <c r="AD186" s="125"/>
      <c r="AE186" s="125"/>
      <c r="AF186" s="125"/>
      <c r="AG186" s="125"/>
      <c r="AH186" s="125"/>
      <c r="AI186" s="125"/>
      <c r="AJ186" s="125"/>
      <c r="AK186" s="125"/>
      <c r="AL186" s="125"/>
      <c r="AM186" s="125"/>
      <c r="AN186" s="125"/>
      <c r="AO186" s="125"/>
      <c r="AP186" s="125"/>
      <c r="AQ186" s="125"/>
      <c r="AR186" s="125"/>
      <c r="AS186" s="125"/>
      <c r="AT186" s="125"/>
      <c r="AU186" s="125"/>
      <c r="AV186" s="125"/>
      <c r="AW186" s="125"/>
      <c r="AX186" s="125"/>
      <c r="AY186" s="125"/>
      <c r="AZ186" s="125"/>
      <c r="BA186" s="125"/>
      <c r="BB186" s="125"/>
      <c r="BC186" s="125"/>
      <c r="BD186" s="6"/>
    </row>
    <row r="187" customFormat="false" ht="15.75" hidden="false" customHeight="false" outlineLevel="0" collapsed="false">
      <c r="A187" s="129"/>
      <c r="B187" s="127"/>
      <c r="C187" s="127"/>
      <c r="D187" s="127"/>
      <c r="E187" s="127"/>
      <c r="F187" s="129"/>
      <c r="G187" s="129"/>
      <c r="H187" s="127"/>
      <c r="I187" s="127"/>
      <c r="J187" s="127"/>
      <c r="K187" s="127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  <c r="AC187" s="125"/>
      <c r="AD187" s="125"/>
      <c r="AE187" s="125"/>
      <c r="AF187" s="125"/>
      <c r="AG187" s="125"/>
      <c r="AH187" s="125"/>
      <c r="AI187" s="125"/>
      <c r="AJ187" s="125"/>
      <c r="AK187" s="125"/>
      <c r="AL187" s="125"/>
      <c r="AM187" s="125"/>
      <c r="AN187" s="125"/>
      <c r="AO187" s="125"/>
      <c r="AP187" s="125"/>
      <c r="AQ187" s="125"/>
      <c r="AR187" s="125"/>
      <c r="AS187" s="125"/>
      <c r="AT187" s="125"/>
      <c r="AU187" s="125"/>
      <c r="AV187" s="125"/>
      <c r="AW187" s="125"/>
      <c r="AX187" s="125"/>
      <c r="AY187" s="125"/>
      <c r="AZ187" s="125"/>
      <c r="BA187" s="125"/>
      <c r="BB187" s="125"/>
      <c r="BC187" s="125"/>
      <c r="BD187" s="6"/>
    </row>
    <row r="188" customFormat="false" ht="15.75" hidden="false" customHeight="false" outlineLevel="0" collapsed="false">
      <c r="A188" s="129"/>
      <c r="B188" s="127"/>
      <c r="C188" s="127"/>
      <c r="D188" s="127"/>
      <c r="E188" s="127"/>
      <c r="F188" s="129"/>
      <c r="G188" s="129"/>
      <c r="H188" s="127"/>
      <c r="I188" s="127"/>
      <c r="J188" s="127"/>
      <c r="K188" s="127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5"/>
      <c r="AP188" s="125"/>
      <c r="AQ188" s="125"/>
      <c r="AR188" s="125"/>
      <c r="AS188" s="125"/>
      <c r="AT188" s="125"/>
      <c r="AU188" s="125"/>
      <c r="AV188" s="125"/>
      <c r="AW188" s="125"/>
      <c r="AX188" s="125"/>
      <c r="AY188" s="125"/>
      <c r="AZ188" s="125"/>
      <c r="BA188" s="125"/>
      <c r="BB188" s="125"/>
      <c r="BC188" s="125"/>
      <c r="BD188" s="6"/>
    </row>
    <row r="189" customFormat="false" ht="15.75" hidden="false" customHeight="false" outlineLevel="0" collapsed="false">
      <c r="A189" s="129"/>
      <c r="B189" s="127"/>
      <c r="C189" s="127"/>
      <c r="D189" s="127"/>
      <c r="E189" s="127"/>
      <c r="F189" s="129"/>
      <c r="G189" s="129"/>
      <c r="H189" s="127"/>
      <c r="I189" s="127"/>
      <c r="J189" s="127"/>
      <c r="K189" s="127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  <c r="AC189" s="125"/>
      <c r="AD189" s="125"/>
      <c r="AE189" s="125"/>
      <c r="AF189" s="125"/>
      <c r="AG189" s="125"/>
      <c r="AH189" s="125"/>
      <c r="AI189" s="125"/>
      <c r="AJ189" s="125"/>
      <c r="AK189" s="125"/>
      <c r="AL189" s="125"/>
      <c r="AM189" s="125"/>
      <c r="AN189" s="125"/>
      <c r="AO189" s="125"/>
      <c r="AP189" s="125"/>
      <c r="AQ189" s="125"/>
      <c r="AR189" s="125"/>
      <c r="AS189" s="125"/>
      <c r="AT189" s="125"/>
      <c r="AU189" s="125"/>
      <c r="AV189" s="125"/>
      <c r="AW189" s="125"/>
      <c r="AX189" s="125"/>
      <c r="AY189" s="125"/>
      <c r="AZ189" s="125"/>
      <c r="BA189" s="125"/>
      <c r="BB189" s="125"/>
      <c r="BC189" s="125"/>
      <c r="BD189" s="6"/>
    </row>
    <row r="190" customFormat="false" ht="15.75" hidden="false" customHeight="false" outlineLevel="0" collapsed="false">
      <c r="A190" s="129"/>
      <c r="B190" s="127"/>
      <c r="C190" s="127"/>
      <c r="D190" s="127"/>
      <c r="E190" s="127"/>
      <c r="F190" s="129"/>
      <c r="G190" s="129"/>
      <c r="H190" s="127"/>
      <c r="I190" s="127"/>
      <c r="J190" s="127"/>
      <c r="K190" s="127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  <c r="AA190" s="125"/>
      <c r="AB190" s="125"/>
      <c r="AC190" s="125"/>
      <c r="AD190" s="125"/>
      <c r="AE190" s="125"/>
      <c r="AF190" s="125"/>
      <c r="AG190" s="125"/>
      <c r="AH190" s="125"/>
      <c r="AI190" s="125"/>
      <c r="AJ190" s="125"/>
      <c r="AK190" s="125"/>
      <c r="AL190" s="125"/>
      <c r="AM190" s="125"/>
      <c r="AN190" s="125"/>
      <c r="AO190" s="125"/>
      <c r="AP190" s="125"/>
      <c r="AQ190" s="125"/>
      <c r="AR190" s="125"/>
      <c r="AS190" s="125"/>
      <c r="AT190" s="125"/>
      <c r="AU190" s="125"/>
      <c r="AV190" s="125"/>
      <c r="AW190" s="125"/>
      <c r="AX190" s="125"/>
      <c r="AY190" s="125"/>
      <c r="AZ190" s="125"/>
      <c r="BA190" s="125"/>
      <c r="BB190" s="125"/>
      <c r="BC190" s="125"/>
      <c r="BD190" s="6"/>
    </row>
    <row r="191" customFormat="false" ht="15.75" hidden="false" customHeight="false" outlineLevel="0" collapsed="false">
      <c r="A191" s="129"/>
      <c r="B191" s="127"/>
      <c r="C191" s="127"/>
      <c r="D191" s="127"/>
      <c r="E191" s="127"/>
      <c r="F191" s="129"/>
      <c r="G191" s="129"/>
      <c r="H191" s="127"/>
      <c r="I191" s="127"/>
      <c r="J191" s="127"/>
      <c r="K191" s="127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125"/>
      <c r="AB191" s="125"/>
      <c r="AC191" s="125"/>
      <c r="AD191" s="125"/>
      <c r="AE191" s="125"/>
      <c r="AF191" s="125"/>
      <c r="AG191" s="125"/>
      <c r="AH191" s="125"/>
      <c r="AI191" s="125"/>
      <c r="AJ191" s="125"/>
      <c r="AK191" s="125"/>
      <c r="AL191" s="125"/>
      <c r="AM191" s="125"/>
      <c r="AN191" s="125"/>
      <c r="AO191" s="125"/>
      <c r="AP191" s="125"/>
      <c r="AQ191" s="125"/>
      <c r="AR191" s="125"/>
      <c r="AS191" s="125"/>
      <c r="AT191" s="125"/>
      <c r="AU191" s="125"/>
      <c r="AV191" s="125"/>
      <c r="AW191" s="125"/>
      <c r="AX191" s="125"/>
      <c r="AY191" s="125"/>
      <c r="AZ191" s="125"/>
      <c r="BA191" s="125"/>
      <c r="BB191" s="125"/>
      <c r="BC191" s="125"/>
      <c r="BD191" s="6"/>
    </row>
    <row r="192" customFormat="false" ht="15.75" hidden="false" customHeight="false" outlineLevel="0" collapsed="false">
      <c r="A192" s="129"/>
      <c r="B192" s="127"/>
      <c r="C192" s="127"/>
      <c r="D192" s="127"/>
      <c r="E192" s="127"/>
      <c r="F192" s="129"/>
      <c r="G192" s="129"/>
      <c r="H192" s="127"/>
      <c r="I192" s="127"/>
      <c r="J192" s="127"/>
      <c r="K192" s="127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5"/>
      <c r="AC192" s="125"/>
      <c r="AD192" s="125"/>
      <c r="AE192" s="125"/>
      <c r="AF192" s="125"/>
      <c r="AG192" s="125"/>
      <c r="AH192" s="125"/>
      <c r="AI192" s="125"/>
      <c r="AJ192" s="125"/>
      <c r="AK192" s="125"/>
      <c r="AL192" s="125"/>
      <c r="AM192" s="125"/>
      <c r="AN192" s="125"/>
      <c r="AO192" s="125"/>
      <c r="AP192" s="125"/>
      <c r="AQ192" s="125"/>
      <c r="AR192" s="125"/>
      <c r="AS192" s="125"/>
      <c r="AT192" s="125"/>
      <c r="AU192" s="125"/>
      <c r="AV192" s="125"/>
      <c r="AW192" s="125"/>
      <c r="AX192" s="125"/>
      <c r="AY192" s="125"/>
      <c r="AZ192" s="125"/>
      <c r="BA192" s="125"/>
      <c r="BB192" s="125"/>
      <c r="BC192" s="125"/>
      <c r="BD192" s="6"/>
    </row>
    <row r="193" customFormat="false" ht="15.75" hidden="false" customHeight="false" outlineLevel="0" collapsed="false">
      <c r="A193" s="129"/>
      <c r="B193" s="127"/>
      <c r="C193" s="127"/>
      <c r="D193" s="127"/>
      <c r="E193" s="127"/>
      <c r="F193" s="129"/>
      <c r="G193" s="129"/>
      <c r="H193" s="127"/>
      <c r="I193" s="127"/>
      <c r="J193" s="127"/>
      <c r="K193" s="127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5"/>
      <c r="AC193" s="125"/>
      <c r="AD193" s="125"/>
      <c r="AE193" s="125"/>
      <c r="AF193" s="125"/>
      <c r="AG193" s="125"/>
      <c r="AH193" s="125"/>
      <c r="AI193" s="125"/>
      <c r="AJ193" s="125"/>
      <c r="AK193" s="125"/>
      <c r="AL193" s="125"/>
      <c r="AM193" s="125"/>
      <c r="AN193" s="125"/>
      <c r="AO193" s="125"/>
      <c r="AP193" s="125"/>
      <c r="AQ193" s="125"/>
      <c r="AR193" s="125"/>
      <c r="AS193" s="125"/>
      <c r="AT193" s="125"/>
      <c r="AU193" s="125"/>
      <c r="AV193" s="125"/>
      <c r="AW193" s="125"/>
      <c r="AX193" s="125"/>
      <c r="AY193" s="125"/>
      <c r="AZ193" s="125"/>
      <c r="BA193" s="125"/>
      <c r="BB193" s="125"/>
      <c r="BC193" s="125"/>
      <c r="BD193" s="6"/>
    </row>
    <row r="194" customFormat="false" ht="15.75" hidden="false" customHeight="false" outlineLevel="0" collapsed="false">
      <c r="A194" s="129"/>
      <c r="B194" s="127"/>
      <c r="C194" s="127"/>
      <c r="D194" s="127"/>
      <c r="E194" s="127"/>
      <c r="F194" s="129"/>
      <c r="G194" s="129"/>
      <c r="H194" s="127"/>
      <c r="I194" s="127"/>
      <c r="J194" s="127"/>
      <c r="K194" s="127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  <c r="AC194" s="125"/>
      <c r="AD194" s="125"/>
      <c r="AE194" s="125"/>
      <c r="AF194" s="125"/>
      <c r="AG194" s="125"/>
      <c r="AH194" s="125"/>
      <c r="AI194" s="125"/>
      <c r="AJ194" s="125"/>
      <c r="AK194" s="125"/>
      <c r="AL194" s="125"/>
      <c r="AM194" s="125"/>
      <c r="AN194" s="125"/>
      <c r="AO194" s="125"/>
      <c r="AP194" s="125"/>
      <c r="AQ194" s="125"/>
      <c r="AR194" s="125"/>
      <c r="AS194" s="125"/>
      <c r="AT194" s="125"/>
      <c r="AU194" s="125"/>
      <c r="AV194" s="125"/>
      <c r="AW194" s="125"/>
      <c r="AX194" s="125"/>
      <c r="AY194" s="125"/>
      <c r="AZ194" s="125"/>
      <c r="BA194" s="125"/>
      <c r="BB194" s="125"/>
      <c r="BC194" s="125"/>
      <c r="BD194" s="6"/>
    </row>
    <row r="195" customFormat="false" ht="15.75" hidden="false" customHeight="false" outlineLevel="0" collapsed="false">
      <c r="A195" s="129"/>
      <c r="B195" s="127"/>
      <c r="C195" s="127"/>
      <c r="D195" s="127"/>
      <c r="E195" s="127"/>
      <c r="F195" s="129"/>
      <c r="G195" s="129"/>
      <c r="H195" s="127"/>
      <c r="I195" s="127"/>
      <c r="J195" s="127"/>
      <c r="K195" s="127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  <c r="AA195" s="125"/>
      <c r="AB195" s="125"/>
      <c r="AC195" s="125"/>
      <c r="AD195" s="125"/>
      <c r="AE195" s="125"/>
      <c r="AF195" s="125"/>
      <c r="AG195" s="125"/>
      <c r="AH195" s="125"/>
      <c r="AI195" s="125"/>
      <c r="AJ195" s="125"/>
      <c r="AK195" s="125"/>
      <c r="AL195" s="125"/>
      <c r="AM195" s="125"/>
      <c r="AN195" s="125"/>
      <c r="AO195" s="125"/>
      <c r="AP195" s="125"/>
      <c r="AQ195" s="125"/>
      <c r="AR195" s="125"/>
      <c r="AS195" s="125"/>
      <c r="AT195" s="125"/>
      <c r="AU195" s="125"/>
      <c r="AV195" s="125"/>
      <c r="AW195" s="125"/>
      <c r="AX195" s="125"/>
      <c r="AY195" s="125"/>
      <c r="AZ195" s="125"/>
      <c r="BA195" s="125"/>
      <c r="BB195" s="125"/>
      <c r="BC195" s="125"/>
      <c r="BD195" s="6"/>
    </row>
    <row r="196" customFormat="false" ht="15.75" hidden="false" customHeight="false" outlineLevel="0" collapsed="false">
      <c r="A196" s="129"/>
      <c r="B196" s="127"/>
      <c r="C196" s="127"/>
      <c r="D196" s="127"/>
      <c r="E196" s="127"/>
      <c r="F196" s="129"/>
      <c r="G196" s="129"/>
      <c r="H196" s="127"/>
      <c r="I196" s="127"/>
      <c r="J196" s="127"/>
      <c r="K196" s="127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A196" s="125"/>
      <c r="AB196" s="125"/>
      <c r="AC196" s="125"/>
      <c r="AD196" s="125"/>
      <c r="AE196" s="125"/>
      <c r="AF196" s="125"/>
      <c r="AG196" s="125"/>
      <c r="AH196" s="125"/>
      <c r="AI196" s="125"/>
      <c r="AJ196" s="125"/>
      <c r="AK196" s="125"/>
      <c r="AL196" s="125"/>
      <c r="AM196" s="125"/>
      <c r="AN196" s="125"/>
      <c r="AO196" s="125"/>
      <c r="AP196" s="125"/>
      <c r="AQ196" s="125"/>
      <c r="AR196" s="125"/>
      <c r="AS196" s="125"/>
      <c r="AT196" s="125"/>
      <c r="AU196" s="125"/>
      <c r="AV196" s="125"/>
      <c r="AW196" s="125"/>
      <c r="AX196" s="125"/>
      <c r="AY196" s="125"/>
      <c r="AZ196" s="125"/>
      <c r="BA196" s="125"/>
      <c r="BB196" s="125"/>
      <c r="BC196" s="125"/>
      <c r="BD196" s="6"/>
    </row>
    <row r="197" customFormat="false" ht="15.75" hidden="false" customHeight="false" outlineLevel="0" collapsed="false">
      <c r="A197" s="129"/>
      <c r="B197" s="127"/>
      <c r="C197" s="127"/>
      <c r="D197" s="127"/>
      <c r="E197" s="127"/>
      <c r="F197" s="129"/>
      <c r="G197" s="129"/>
      <c r="H197" s="127"/>
      <c r="I197" s="127"/>
      <c r="J197" s="127"/>
      <c r="K197" s="127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  <c r="AA197" s="125"/>
      <c r="AB197" s="125"/>
      <c r="AC197" s="125"/>
      <c r="AD197" s="125"/>
      <c r="AE197" s="125"/>
      <c r="AF197" s="125"/>
      <c r="AG197" s="125"/>
      <c r="AH197" s="125"/>
      <c r="AI197" s="125"/>
      <c r="AJ197" s="125"/>
      <c r="AK197" s="125"/>
      <c r="AL197" s="125"/>
      <c r="AM197" s="125"/>
      <c r="AN197" s="125"/>
      <c r="AO197" s="125"/>
      <c r="AP197" s="125"/>
      <c r="AQ197" s="125"/>
      <c r="AR197" s="125"/>
      <c r="AS197" s="125"/>
      <c r="AT197" s="125"/>
      <c r="AU197" s="125"/>
      <c r="AV197" s="125"/>
      <c r="AW197" s="125"/>
      <c r="AX197" s="125"/>
      <c r="AY197" s="125"/>
      <c r="AZ197" s="125"/>
      <c r="BA197" s="125"/>
      <c r="BB197" s="125"/>
      <c r="BC197" s="125"/>
      <c r="BD197" s="6"/>
    </row>
    <row r="198" customFormat="false" ht="15.75" hidden="false" customHeight="false" outlineLevel="0" collapsed="false">
      <c r="A198" s="129"/>
      <c r="B198" s="127"/>
      <c r="C198" s="127"/>
      <c r="D198" s="127"/>
      <c r="E198" s="127"/>
      <c r="F198" s="129"/>
      <c r="G198" s="129"/>
      <c r="H198" s="127"/>
      <c r="I198" s="127"/>
      <c r="J198" s="127"/>
      <c r="K198" s="127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  <c r="AA198" s="125"/>
      <c r="AB198" s="125"/>
      <c r="AC198" s="125"/>
      <c r="AD198" s="125"/>
      <c r="AE198" s="125"/>
      <c r="AF198" s="125"/>
      <c r="AG198" s="125"/>
      <c r="AH198" s="125"/>
      <c r="AI198" s="125"/>
      <c r="AJ198" s="125"/>
      <c r="AK198" s="125"/>
      <c r="AL198" s="125"/>
      <c r="AM198" s="125"/>
      <c r="AN198" s="125"/>
      <c r="AO198" s="125"/>
      <c r="AP198" s="125"/>
      <c r="AQ198" s="125"/>
      <c r="AR198" s="125"/>
      <c r="AS198" s="125"/>
      <c r="AT198" s="125"/>
      <c r="AU198" s="125"/>
      <c r="AV198" s="125"/>
      <c r="AW198" s="125"/>
      <c r="AX198" s="125"/>
      <c r="AY198" s="125"/>
      <c r="AZ198" s="125"/>
      <c r="BA198" s="125"/>
      <c r="BB198" s="125"/>
      <c r="BC198" s="125"/>
      <c r="BD198" s="6"/>
    </row>
    <row r="199" customFormat="false" ht="15.75" hidden="false" customHeight="false" outlineLevel="0" collapsed="false">
      <c r="A199" s="129"/>
      <c r="B199" s="127"/>
      <c r="C199" s="127"/>
      <c r="D199" s="127"/>
      <c r="E199" s="127"/>
      <c r="F199" s="129"/>
      <c r="G199" s="129"/>
      <c r="H199" s="127"/>
      <c r="I199" s="127"/>
      <c r="J199" s="127"/>
      <c r="K199" s="127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  <c r="AA199" s="125"/>
      <c r="AB199" s="125"/>
      <c r="AC199" s="125"/>
      <c r="AD199" s="125"/>
      <c r="AE199" s="125"/>
      <c r="AF199" s="125"/>
      <c r="AG199" s="125"/>
      <c r="AH199" s="125"/>
      <c r="AI199" s="125"/>
      <c r="AJ199" s="125"/>
      <c r="AK199" s="125"/>
      <c r="AL199" s="125"/>
      <c r="AM199" s="125"/>
      <c r="AN199" s="125"/>
      <c r="AO199" s="125"/>
      <c r="AP199" s="125"/>
      <c r="AQ199" s="125"/>
      <c r="AR199" s="125"/>
      <c r="AS199" s="125"/>
      <c r="AT199" s="125"/>
      <c r="AU199" s="125"/>
      <c r="AV199" s="125"/>
      <c r="AW199" s="125"/>
      <c r="AX199" s="125"/>
      <c r="AY199" s="125"/>
      <c r="AZ199" s="125"/>
      <c r="BA199" s="125"/>
      <c r="BB199" s="125"/>
      <c r="BC199" s="125"/>
      <c r="BD199" s="6"/>
    </row>
    <row r="200" customFormat="false" ht="15.75" hidden="false" customHeight="false" outlineLevel="0" collapsed="false">
      <c r="A200" s="129"/>
      <c r="B200" s="127"/>
      <c r="C200" s="127"/>
      <c r="D200" s="127"/>
      <c r="E200" s="127"/>
      <c r="F200" s="129"/>
      <c r="G200" s="129"/>
      <c r="H200" s="127"/>
      <c r="I200" s="127"/>
      <c r="J200" s="127"/>
      <c r="K200" s="127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  <c r="AA200" s="125"/>
      <c r="AB200" s="125"/>
      <c r="AC200" s="125"/>
      <c r="AD200" s="125"/>
      <c r="AE200" s="125"/>
      <c r="AF200" s="125"/>
      <c r="AG200" s="125"/>
      <c r="AH200" s="125"/>
      <c r="AI200" s="125"/>
      <c r="AJ200" s="125"/>
      <c r="AK200" s="125"/>
      <c r="AL200" s="125"/>
      <c r="AM200" s="125"/>
      <c r="AN200" s="125"/>
      <c r="AO200" s="125"/>
      <c r="AP200" s="125"/>
      <c r="AQ200" s="125"/>
      <c r="AR200" s="125"/>
      <c r="AS200" s="125"/>
      <c r="AT200" s="125"/>
      <c r="AU200" s="125"/>
      <c r="AV200" s="125"/>
      <c r="AW200" s="125"/>
      <c r="AX200" s="125"/>
      <c r="AY200" s="125"/>
      <c r="AZ200" s="125"/>
      <c r="BA200" s="125"/>
      <c r="BB200" s="125"/>
      <c r="BC200" s="125"/>
      <c r="BD200" s="6"/>
    </row>
    <row r="201" customFormat="false" ht="15.75" hidden="false" customHeight="false" outlineLevel="0" collapsed="false">
      <c r="A201" s="129"/>
      <c r="B201" s="127"/>
      <c r="C201" s="127"/>
      <c r="D201" s="127"/>
      <c r="E201" s="127"/>
      <c r="F201" s="129"/>
      <c r="G201" s="129"/>
      <c r="H201" s="127"/>
      <c r="I201" s="127"/>
      <c r="J201" s="127"/>
      <c r="K201" s="127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  <c r="AA201" s="125"/>
      <c r="AB201" s="125"/>
      <c r="AC201" s="125"/>
      <c r="AD201" s="125"/>
      <c r="AE201" s="125"/>
      <c r="AF201" s="125"/>
      <c r="AG201" s="125"/>
      <c r="AH201" s="125"/>
      <c r="AI201" s="125"/>
      <c r="AJ201" s="125"/>
      <c r="AK201" s="125"/>
      <c r="AL201" s="125"/>
      <c r="AM201" s="125"/>
      <c r="AN201" s="125"/>
      <c r="AO201" s="125"/>
      <c r="AP201" s="125"/>
      <c r="AQ201" s="125"/>
      <c r="AR201" s="125"/>
      <c r="AS201" s="125"/>
      <c r="AT201" s="125"/>
      <c r="AU201" s="125"/>
      <c r="AV201" s="125"/>
      <c r="AW201" s="125"/>
      <c r="AX201" s="125"/>
      <c r="AY201" s="125"/>
      <c r="AZ201" s="125"/>
      <c r="BA201" s="125"/>
      <c r="BB201" s="125"/>
      <c r="BC201" s="125"/>
      <c r="BD201" s="6"/>
    </row>
    <row r="202" customFormat="false" ht="15.75" hidden="false" customHeight="false" outlineLevel="0" collapsed="false">
      <c r="A202" s="129"/>
      <c r="B202" s="127"/>
      <c r="C202" s="127"/>
      <c r="D202" s="127"/>
      <c r="E202" s="127"/>
      <c r="F202" s="129"/>
      <c r="G202" s="129"/>
      <c r="H202" s="127"/>
      <c r="I202" s="127"/>
      <c r="J202" s="127"/>
      <c r="K202" s="127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  <c r="AA202" s="125"/>
      <c r="AB202" s="125"/>
      <c r="AC202" s="125"/>
      <c r="AD202" s="125"/>
      <c r="AE202" s="125"/>
      <c r="AF202" s="125"/>
      <c r="AG202" s="125"/>
      <c r="AH202" s="125"/>
      <c r="AI202" s="125"/>
      <c r="AJ202" s="125"/>
      <c r="AK202" s="125"/>
      <c r="AL202" s="125"/>
      <c r="AM202" s="125"/>
      <c r="AN202" s="125"/>
      <c r="AO202" s="125"/>
      <c r="AP202" s="125"/>
      <c r="AQ202" s="125"/>
      <c r="AR202" s="125"/>
      <c r="AS202" s="125"/>
      <c r="AT202" s="125"/>
      <c r="AU202" s="125"/>
      <c r="AV202" s="125"/>
      <c r="AW202" s="125"/>
      <c r="AX202" s="125"/>
      <c r="AY202" s="125"/>
      <c r="AZ202" s="125"/>
      <c r="BA202" s="125"/>
      <c r="BB202" s="125"/>
      <c r="BC202" s="125"/>
      <c r="BD202" s="6"/>
    </row>
    <row r="203" customFormat="false" ht="15.75" hidden="false" customHeight="false" outlineLevel="0" collapsed="false">
      <c r="A203" s="129"/>
      <c r="B203" s="127"/>
      <c r="C203" s="127"/>
      <c r="D203" s="127"/>
      <c r="E203" s="127"/>
      <c r="F203" s="129"/>
      <c r="G203" s="129"/>
      <c r="H203" s="127"/>
      <c r="I203" s="127"/>
      <c r="J203" s="127"/>
      <c r="K203" s="127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  <c r="AA203" s="125"/>
      <c r="AB203" s="125"/>
      <c r="AC203" s="125"/>
      <c r="AD203" s="125"/>
      <c r="AE203" s="125"/>
      <c r="AF203" s="125"/>
      <c r="AG203" s="125"/>
      <c r="AH203" s="125"/>
      <c r="AI203" s="125"/>
      <c r="AJ203" s="125"/>
      <c r="AK203" s="125"/>
      <c r="AL203" s="125"/>
      <c r="AM203" s="125"/>
      <c r="AN203" s="125"/>
      <c r="AO203" s="125"/>
      <c r="AP203" s="125"/>
      <c r="AQ203" s="125"/>
      <c r="AR203" s="125"/>
      <c r="AS203" s="125"/>
      <c r="AT203" s="125"/>
      <c r="AU203" s="125"/>
      <c r="AV203" s="125"/>
      <c r="AW203" s="125"/>
      <c r="AX203" s="125"/>
      <c r="AY203" s="125"/>
      <c r="AZ203" s="125"/>
      <c r="BA203" s="125"/>
      <c r="BB203" s="125"/>
      <c r="BC203" s="125"/>
      <c r="BD203" s="6"/>
    </row>
    <row r="204" customFormat="false" ht="15.75" hidden="false" customHeight="false" outlineLevel="0" collapsed="false">
      <c r="A204" s="129"/>
      <c r="B204" s="127"/>
      <c r="C204" s="127"/>
      <c r="D204" s="127"/>
      <c r="E204" s="127"/>
      <c r="F204" s="129"/>
      <c r="G204" s="129"/>
      <c r="H204" s="127"/>
      <c r="I204" s="127"/>
      <c r="J204" s="127"/>
      <c r="K204" s="127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  <c r="AA204" s="125"/>
      <c r="AB204" s="125"/>
      <c r="AC204" s="125"/>
      <c r="AD204" s="125"/>
      <c r="AE204" s="125"/>
      <c r="AF204" s="125"/>
      <c r="AG204" s="125"/>
      <c r="AH204" s="125"/>
      <c r="AI204" s="125"/>
      <c r="AJ204" s="125"/>
      <c r="AK204" s="125"/>
      <c r="AL204" s="125"/>
      <c r="AM204" s="125"/>
      <c r="AN204" s="125"/>
      <c r="AO204" s="125"/>
      <c r="AP204" s="125"/>
      <c r="AQ204" s="125"/>
      <c r="AR204" s="125"/>
      <c r="AS204" s="125"/>
      <c r="AT204" s="125"/>
      <c r="AU204" s="125"/>
      <c r="AV204" s="125"/>
      <c r="AW204" s="125"/>
      <c r="AX204" s="125"/>
      <c r="AY204" s="125"/>
      <c r="AZ204" s="125"/>
      <c r="BA204" s="125"/>
      <c r="BB204" s="125"/>
      <c r="BC204" s="125"/>
      <c r="BD204" s="6"/>
    </row>
    <row r="205" customFormat="false" ht="15.75" hidden="false" customHeight="false" outlineLevel="0" collapsed="false">
      <c r="A205" s="129"/>
      <c r="B205" s="127"/>
      <c r="C205" s="127"/>
      <c r="D205" s="127"/>
      <c r="E205" s="127"/>
      <c r="F205" s="129"/>
      <c r="G205" s="129"/>
      <c r="H205" s="127"/>
      <c r="I205" s="127"/>
      <c r="J205" s="127"/>
      <c r="K205" s="127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  <c r="AA205" s="125"/>
      <c r="AB205" s="125"/>
      <c r="AC205" s="125"/>
      <c r="AD205" s="125"/>
      <c r="AE205" s="125"/>
      <c r="AF205" s="125"/>
      <c r="AG205" s="125"/>
      <c r="AH205" s="125"/>
      <c r="AI205" s="125"/>
      <c r="AJ205" s="125"/>
      <c r="AK205" s="125"/>
      <c r="AL205" s="125"/>
      <c r="AM205" s="125"/>
      <c r="AN205" s="125"/>
      <c r="AO205" s="125"/>
      <c r="AP205" s="125"/>
      <c r="AQ205" s="125"/>
      <c r="AR205" s="125"/>
      <c r="AS205" s="125"/>
      <c r="AT205" s="125"/>
      <c r="AU205" s="125"/>
      <c r="AV205" s="125"/>
      <c r="AW205" s="125"/>
      <c r="AX205" s="125"/>
      <c r="AY205" s="125"/>
      <c r="AZ205" s="125"/>
      <c r="BA205" s="125"/>
      <c r="BB205" s="125"/>
      <c r="BC205" s="125"/>
      <c r="BD205" s="6"/>
    </row>
    <row r="206" customFormat="false" ht="15.75" hidden="false" customHeight="false" outlineLevel="0" collapsed="false">
      <c r="A206" s="129"/>
      <c r="B206" s="127"/>
      <c r="C206" s="127"/>
      <c r="D206" s="127"/>
      <c r="E206" s="127"/>
      <c r="F206" s="129"/>
      <c r="G206" s="129"/>
      <c r="H206" s="127"/>
      <c r="I206" s="127"/>
      <c r="J206" s="127"/>
      <c r="K206" s="127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  <c r="AA206" s="125"/>
      <c r="AB206" s="125"/>
      <c r="AC206" s="125"/>
      <c r="AD206" s="125"/>
      <c r="AE206" s="125"/>
      <c r="AF206" s="125"/>
      <c r="AG206" s="125"/>
      <c r="AH206" s="125"/>
      <c r="AI206" s="125"/>
      <c r="AJ206" s="125"/>
      <c r="AK206" s="125"/>
      <c r="AL206" s="125"/>
      <c r="AM206" s="125"/>
      <c r="AN206" s="125"/>
      <c r="AO206" s="125"/>
      <c r="AP206" s="125"/>
      <c r="AQ206" s="125"/>
      <c r="AR206" s="125"/>
      <c r="AS206" s="125"/>
      <c r="AT206" s="125"/>
      <c r="AU206" s="125"/>
      <c r="AV206" s="125"/>
      <c r="AW206" s="125"/>
      <c r="AX206" s="125"/>
      <c r="AY206" s="125"/>
      <c r="AZ206" s="125"/>
      <c r="BA206" s="125"/>
      <c r="BB206" s="125"/>
      <c r="BC206" s="125"/>
      <c r="BD206" s="6"/>
    </row>
    <row r="207" customFormat="false" ht="15.75" hidden="false" customHeight="false" outlineLevel="0" collapsed="false">
      <c r="A207" s="129"/>
      <c r="B207" s="127"/>
      <c r="C207" s="127"/>
      <c r="D207" s="127"/>
      <c r="E207" s="127"/>
      <c r="F207" s="129"/>
      <c r="G207" s="129"/>
      <c r="H207" s="127"/>
      <c r="I207" s="127"/>
      <c r="J207" s="127"/>
      <c r="K207" s="127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  <c r="AA207" s="125"/>
      <c r="AB207" s="125"/>
      <c r="AC207" s="125"/>
      <c r="AD207" s="125"/>
      <c r="AE207" s="125"/>
      <c r="AF207" s="125"/>
      <c r="AG207" s="125"/>
      <c r="AH207" s="125"/>
      <c r="AI207" s="125"/>
      <c r="AJ207" s="125"/>
      <c r="AK207" s="125"/>
      <c r="AL207" s="125"/>
      <c r="AM207" s="125"/>
      <c r="AN207" s="125"/>
      <c r="AO207" s="125"/>
      <c r="AP207" s="125"/>
      <c r="AQ207" s="125"/>
      <c r="AR207" s="125"/>
      <c r="AS207" s="125"/>
      <c r="AT207" s="125"/>
      <c r="AU207" s="125"/>
      <c r="AV207" s="125"/>
      <c r="AW207" s="125"/>
      <c r="AX207" s="125"/>
      <c r="AY207" s="125"/>
      <c r="AZ207" s="125"/>
      <c r="BA207" s="125"/>
      <c r="BB207" s="125"/>
      <c r="BC207" s="125"/>
      <c r="BD207" s="6"/>
    </row>
    <row r="208" customFormat="false" ht="15.75" hidden="false" customHeight="false" outlineLevel="0" collapsed="false">
      <c r="A208" s="129"/>
      <c r="B208" s="127"/>
      <c r="C208" s="127"/>
      <c r="D208" s="127"/>
      <c r="E208" s="127"/>
      <c r="F208" s="129"/>
      <c r="G208" s="129"/>
      <c r="H208" s="127"/>
      <c r="I208" s="127"/>
      <c r="J208" s="127"/>
      <c r="K208" s="127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  <c r="AA208" s="125"/>
      <c r="AB208" s="125"/>
      <c r="AC208" s="125"/>
      <c r="AD208" s="125"/>
      <c r="AE208" s="125"/>
      <c r="AF208" s="125"/>
      <c r="AG208" s="125"/>
      <c r="AH208" s="125"/>
      <c r="AI208" s="125"/>
      <c r="AJ208" s="125"/>
      <c r="AK208" s="125"/>
      <c r="AL208" s="125"/>
      <c r="AM208" s="125"/>
      <c r="AN208" s="125"/>
      <c r="AO208" s="125"/>
      <c r="AP208" s="125"/>
      <c r="AQ208" s="125"/>
      <c r="AR208" s="125"/>
      <c r="AS208" s="125"/>
      <c r="AT208" s="125"/>
      <c r="AU208" s="125"/>
      <c r="AV208" s="125"/>
      <c r="AW208" s="125"/>
      <c r="AX208" s="125"/>
      <c r="AY208" s="125"/>
      <c r="AZ208" s="125"/>
      <c r="BA208" s="125"/>
      <c r="BB208" s="125"/>
      <c r="BC208" s="125"/>
      <c r="BD208" s="6"/>
    </row>
    <row r="209" customFormat="false" ht="15.75" hidden="false" customHeight="false" outlineLevel="0" collapsed="false">
      <c r="A209" s="129"/>
      <c r="B209" s="127"/>
      <c r="C209" s="127"/>
      <c r="D209" s="127"/>
      <c r="E209" s="127"/>
      <c r="F209" s="129"/>
      <c r="G209" s="129"/>
      <c r="H209" s="127"/>
      <c r="I209" s="127"/>
      <c r="J209" s="127"/>
      <c r="K209" s="127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A209" s="125"/>
      <c r="AB209" s="125"/>
      <c r="AC209" s="125"/>
      <c r="AD209" s="125"/>
      <c r="AE209" s="125"/>
      <c r="AF209" s="125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125"/>
      <c r="AQ209" s="125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125"/>
      <c r="BB209" s="125"/>
      <c r="BC209" s="125"/>
      <c r="BD209" s="6"/>
    </row>
    <row r="210" customFormat="false" ht="15.75" hidden="false" customHeight="false" outlineLevel="0" collapsed="false">
      <c r="A210" s="129"/>
      <c r="B210" s="127"/>
      <c r="C210" s="127"/>
      <c r="D210" s="127"/>
      <c r="E210" s="127"/>
      <c r="F210" s="129"/>
      <c r="G210" s="129"/>
      <c r="H210" s="127"/>
      <c r="I210" s="127"/>
      <c r="J210" s="127"/>
      <c r="K210" s="127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  <c r="AA210" s="125"/>
      <c r="AB210" s="125"/>
      <c r="AC210" s="125"/>
      <c r="AD210" s="125"/>
      <c r="AE210" s="125"/>
      <c r="AF210" s="125"/>
      <c r="AG210" s="125"/>
      <c r="AH210" s="125"/>
      <c r="AI210" s="125"/>
      <c r="AJ210" s="125"/>
      <c r="AK210" s="125"/>
      <c r="AL210" s="125"/>
      <c r="AM210" s="125"/>
      <c r="AN210" s="125"/>
      <c r="AO210" s="125"/>
      <c r="AP210" s="125"/>
      <c r="AQ210" s="125"/>
      <c r="AR210" s="125"/>
      <c r="AS210" s="125"/>
      <c r="AT210" s="125"/>
      <c r="AU210" s="125"/>
      <c r="AV210" s="125"/>
      <c r="AW210" s="125"/>
      <c r="AX210" s="125"/>
      <c r="AY210" s="125"/>
      <c r="AZ210" s="125"/>
      <c r="BA210" s="125"/>
      <c r="BB210" s="125"/>
      <c r="BC210" s="125"/>
      <c r="BD210" s="6"/>
    </row>
    <row r="211" customFormat="false" ht="15.75" hidden="false" customHeight="false" outlineLevel="0" collapsed="false">
      <c r="A211" s="129"/>
      <c r="B211" s="127"/>
      <c r="C211" s="127"/>
      <c r="D211" s="127"/>
      <c r="E211" s="127"/>
      <c r="F211" s="129"/>
      <c r="G211" s="129"/>
      <c r="H211" s="127"/>
      <c r="I211" s="127"/>
      <c r="J211" s="127"/>
      <c r="K211" s="127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  <c r="AA211" s="125"/>
      <c r="AB211" s="125"/>
      <c r="AC211" s="125"/>
      <c r="AD211" s="125"/>
      <c r="AE211" s="125"/>
      <c r="AF211" s="125"/>
      <c r="AG211" s="125"/>
      <c r="AH211" s="125"/>
      <c r="AI211" s="125"/>
      <c r="AJ211" s="125"/>
      <c r="AK211" s="125"/>
      <c r="AL211" s="125"/>
      <c r="AM211" s="125"/>
      <c r="AN211" s="125"/>
      <c r="AO211" s="125"/>
      <c r="AP211" s="125"/>
      <c r="AQ211" s="125"/>
      <c r="AR211" s="125"/>
      <c r="AS211" s="125"/>
      <c r="AT211" s="125"/>
      <c r="AU211" s="125"/>
      <c r="AV211" s="125"/>
      <c r="AW211" s="125"/>
      <c r="AX211" s="125"/>
      <c r="AY211" s="125"/>
      <c r="AZ211" s="125"/>
      <c r="BA211" s="125"/>
      <c r="BB211" s="125"/>
      <c r="BC211" s="125"/>
      <c r="BD211" s="6"/>
    </row>
    <row r="212" customFormat="false" ht="15.75" hidden="false" customHeight="false" outlineLevel="0" collapsed="false">
      <c r="A212" s="129"/>
      <c r="B212" s="127"/>
      <c r="C212" s="127"/>
      <c r="D212" s="127"/>
      <c r="E212" s="127"/>
      <c r="F212" s="129"/>
      <c r="G212" s="129"/>
      <c r="H212" s="127"/>
      <c r="I212" s="127"/>
      <c r="J212" s="127"/>
      <c r="K212" s="127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  <c r="AA212" s="125"/>
      <c r="AB212" s="125"/>
      <c r="AC212" s="125"/>
      <c r="AD212" s="125"/>
      <c r="AE212" s="125"/>
      <c r="AF212" s="125"/>
      <c r="AG212" s="125"/>
      <c r="AH212" s="125"/>
      <c r="AI212" s="125"/>
      <c r="AJ212" s="125"/>
      <c r="AK212" s="125"/>
      <c r="AL212" s="125"/>
      <c r="AM212" s="125"/>
      <c r="AN212" s="125"/>
      <c r="AO212" s="125"/>
      <c r="AP212" s="125"/>
      <c r="AQ212" s="125"/>
      <c r="AR212" s="125"/>
      <c r="AS212" s="125"/>
      <c r="AT212" s="125"/>
      <c r="AU212" s="125"/>
      <c r="AV212" s="125"/>
      <c r="AW212" s="125"/>
      <c r="AX212" s="125"/>
      <c r="AY212" s="125"/>
      <c r="AZ212" s="125"/>
      <c r="BA212" s="125"/>
      <c r="BB212" s="125"/>
      <c r="BC212" s="125"/>
      <c r="BD212" s="6"/>
    </row>
    <row r="213" customFormat="false" ht="15.75" hidden="false" customHeight="false" outlineLevel="0" collapsed="false">
      <c r="A213" s="129"/>
      <c r="B213" s="127"/>
      <c r="C213" s="127"/>
      <c r="D213" s="127"/>
      <c r="E213" s="127"/>
      <c r="F213" s="129"/>
      <c r="G213" s="129"/>
      <c r="H213" s="127"/>
      <c r="I213" s="127"/>
      <c r="J213" s="127"/>
      <c r="K213" s="127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5"/>
      <c r="AA213" s="125"/>
      <c r="AB213" s="125"/>
      <c r="AC213" s="125"/>
      <c r="AD213" s="125"/>
      <c r="AE213" s="125"/>
      <c r="AF213" s="125"/>
      <c r="AG213" s="125"/>
      <c r="AH213" s="125"/>
      <c r="AI213" s="125"/>
      <c r="AJ213" s="125"/>
      <c r="AK213" s="125"/>
      <c r="AL213" s="125"/>
      <c r="AM213" s="125"/>
      <c r="AN213" s="125"/>
      <c r="AO213" s="125"/>
      <c r="AP213" s="125"/>
      <c r="AQ213" s="125"/>
      <c r="AR213" s="125"/>
      <c r="AS213" s="125"/>
      <c r="AT213" s="125"/>
      <c r="AU213" s="125"/>
      <c r="AV213" s="125"/>
      <c r="AW213" s="125"/>
      <c r="AX213" s="125"/>
      <c r="AY213" s="125"/>
      <c r="AZ213" s="125"/>
      <c r="BA213" s="125"/>
      <c r="BB213" s="125"/>
      <c r="BC213" s="125"/>
      <c r="BD213" s="6"/>
    </row>
    <row r="214" customFormat="false" ht="15.75" hidden="false" customHeight="false" outlineLevel="0" collapsed="false">
      <c r="A214" s="129"/>
      <c r="B214" s="127"/>
      <c r="C214" s="127"/>
      <c r="D214" s="127"/>
      <c r="E214" s="127"/>
      <c r="F214" s="129"/>
      <c r="G214" s="129"/>
      <c r="H214" s="127"/>
      <c r="I214" s="127"/>
      <c r="J214" s="127"/>
      <c r="K214" s="127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  <c r="AA214" s="125"/>
      <c r="AB214" s="125"/>
      <c r="AC214" s="125"/>
      <c r="AD214" s="125"/>
      <c r="AE214" s="125"/>
      <c r="AF214" s="125"/>
      <c r="AG214" s="125"/>
      <c r="AH214" s="125"/>
      <c r="AI214" s="125"/>
      <c r="AJ214" s="125"/>
      <c r="AK214" s="125"/>
      <c r="AL214" s="125"/>
      <c r="AM214" s="125"/>
      <c r="AN214" s="125"/>
      <c r="AO214" s="125"/>
      <c r="AP214" s="125"/>
      <c r="AQ214" s="125"/>
      <c r="AR214" s="125"/>
      <c r="AS214" s="125"/>
      <c r="AT214" s="125"/>
      <c r="AU214" s="125"/>
      <c r="AV214" s="125"/>
      <c r="AW214" s="125"/>
      <c r="AX214" s="125"/>
      <c r="AY214" s="125"/>
      <c r="AZ214" s="125"/>
      <c r="BA214" s="125"/>
      <c r="BB214" s="125"/>
      <c r="BC214" s="125"/>
      <c r="BD214" s="6"/>
    </row>
    <row r="215" customFormat="false" ht="15.75" hidden="false" customHeight="false" outlineLevel="0" collapsed="false">
      <c r="A215" s="129"/>
      <c r="B215" s="127"/>
      <c r="C215" s="127"/>
      <c r="D215" s="127"/>
      <c r="E215" s="127"/>
      <c r="F215" s="129"/>
      <c r="G215" s="129"/>
      <c r="H215" s="127"/>
      <c r="I215" s="127"/>
      <c r="J215" s="127"/>
      <c r="K215" s="127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5"/>
      <c r="Y215" s="125"/>
      <c r="Z215" s="125"/>
      <c r="AA215" s="125"/>
      <c r="AB215" s="125"/>
      <c r="AC215" s="125"/>
      <c r="AD215" s="125"/>
      <c r="AE215" s="125"/>
      <c r="AF215" s="125"/>
      <c r="AG215" s="125"/>
      <c r="AH215" s="125"/>
      <c r="AI215" s="125"/>
      <c r="AJ215" s="125"/>
      <c r="AK215" s="125"/>
      <c r="AL215" s="125"/>
      <c r="AM215" s="125"/>
      <c r="AN215" s="125"/>
      <c r="AO215" s="125"/>
      <c r="AP215" s="125"/>
      <c r="AQ215" s="125"/>
      <c r="AR215" s="125"/>
      <c r="AS215" s="125"/>
      <c r="AT215" s="125"/>
      <c r="AU215" s="125"/>
      <c r="AV215" s="125"/>
      <c r="AW215" s="125"/>
      <c r="AX215" s="125"/>
      <c r="AY215" s="125"/>
      <c r="AZ215" s="125"/>
      <c r="BA215" s="125"/>
      <c r="BB215" s="125"/>
      <c r="BC215" s="125"/>
      <c r="BD215" s="6"/>
    </row>
    <row r="216" customFormat="false" ht="15.75" hidden="false" customHeight="false" outlineLevel="0" collapsed="false">
      <c r="A216" s="129"/>
      <c r="B216" s="127"/>
      <c r="C216" s="127"/>
      <c r="D216" s="127"/>
      <c r="E216" s="127"/>
      <c r="F216" s="129"/>
      <c r="G216" s="129"/>
      <c r="H216" s="127"/>
      <c r="I216" s="127"/>
      <c r="J216" s="127"/>
      <c r="K216" s="127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  <c r="AA216" s="125"/>
      <c r="AB216" s="125"/>
      <c r="AC216" s="125"/>
      <c r="AD216" s="125"/>
      <c r="AE216" s="125"/>
      <c r="AF216" s="125"/>
      <c r="AG216" s="125"/>
      <c r="AH216" s="125"/>
      <c r="AI216" s="125"/>
      <c r="AJ216" s="125"/>
      <c r="AK216" s="125"/>
      <c r="AL216" s="125"/>
      <c r="AM216" s="125"/>
      <c r="AN216" s="125"/>
      <c r="AO216" s="125"/>
      <c r="AP216" s="125"/>
      <c r="AQ216" s="125"/>
      <c r="AR216" s="125"/>
      <c r="AS216" s="125"/>
      <c r="AT216" s="125"/>
      <c r="AU216" s="125"/>
      <c r="AV216" s="125"/>
      <c r="AW216" s="125"/>
      <c r="AX216" s="125"/>
      <c r="AY216" s="125"/>
      <c r="AZ216" s="125"/>
      <c r="BA216" s="125"/>
      <c r="BB216" s="125"/>
      <c r="BC216" s="125"/>
      <c r="BD216" s="6"/>
    </row>
    <row r="217" customFormat="false" ht="15.75" hidden="false" customHeight="false" outlineLevel="0" collapsed="false">
      <c r="A217" s="129"/>
      <c r="B217" s="127"/>
      <c r="C217" s="127"/>
      <c r="D217" s="127"/>
      <c r="E217" s="127"/>
      <c r="F217" s="129"/>
      <c r="G217" s="129"/>
      <c r="H217" s="127"/>
      <c r="I217" s="127"/>
      <c r="J217" s="127"/>
      <c r="K217" s="127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  <c r="AA217" s="125"/>
      <c r="AB217" s="125"/>
      <c r="AC217" s="125"/>
      <c r="AD217" s="125"/>
      <c r="AE217" s="125"/>
      <c r="AF217" s="125"/>
      <c r="AG217" s="125"/>
      <c r="AH217" s="125"/>
      <c r="AI217" s="125"/>
      <c r="AJ217" s="125"/>
      <c r="AK217" s="125"/>
      <c r="AL217" s="125"/>
      <c r="AM217" s="125"/>
      <c r="AN217" s="125"/>
      <c r="AO217" s="125"/>
      <c r="AP217" s="125"/>
      <c r="AQ217" s="125"/>
      <c r="AR217" s="125"/>
      <c r="AS217" s="125"/>
      <c r="AT217" s="125"/>
      <c r="AU217" s="125"/>
      <c r="AV217" s="125"/>
      <c r="AW217" s="125"/>
      <c r="AX217" s="125"/>
      <c r="AY217" s="125"/>
      <c r="AZ217" s="125"/>
      <c r="BA217" s="125"/>
      <c r="BB217" s="125"/>
      <c r="BC217" s="125"/>
      <c r="BD217" s="6"/>
    </row>
    <row r="218" customFormat="false" ht="15.75" hidden="false" customHeight="false" outlineLevel="0" collapsed="false">
      <c r="A218" s="129"/>
      <c r="B218" s="127"/>
      <c r="C218" s="127"/>
      <c r="D218" s="127"/>
      <c r="E218" s="127"/>
      <c r="F218" s="129"/>
      <c r="G218" s="129"/>
      <c r="H218" s="127"/>
      <c r="I218" s="127"/>
      <c r="J218" s="127"/>
      <c r="K218" s="127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  <c r="AA218" s="125"/>
      <c r="AB218" s="125"/>
      <c r="AC218" s="125"/>
      <c r="AD218" s="125"/>
      <c r="AE218" s="125"/>
      <c r="AF218" s="125"/>
      <c r="AG218" s="125"/>
      <c r="AH218" s="125"/>
      <c r="AI218" s="125"/>
      <c r="AJ218" s="125"/>
      <c r="AK218" s="125"/>
      <c r="AL218" s="125"/>
      <c r="AM218" s="125"/>
      <c r="AN218" s="125"/>
      <c r="AO218" s="125"/>
      <c r="AP218" s="125"/>
      <c r="AQ218" s="125"/>
      <c r="AR218" s="125"/>
      <c r="AS218" s="125"/>
      <c r="AT218" s="125"/>
      <c r="AU218" s="125"/>
      <c r="AV218" s="125"/>
      <c r="AW218" s="125"/>
      <c r="AX218" s="125"/>
      <c r="AY218" s="125"/>
      <c r="AZ218" s="125"/>
      <c r="BA218" s="125"/>
      <c r="BB218" s="125"/>
      <c r="BC218" s="125"/>
      <c r="BD218" s="6"/>
    </row>
    <row r="219" customFormat="false" ht="15.75" hidden="false" customHeight="false" outlineLevel="0" collapsed="false">
      <c r="A219" s="129"/>
      <c r="B219" s="127"/>
      <c r="C219" s="127"/>
      <c r="D219" s="127"/>
      <c r="E219" s="127"/>
      <c r="F219" s="129"/>
      <c r="G219" s="129"/>
      <c r="H219" s="127"/>
      <c r="I219" s="127"/>
      <c r="J219" s="127"/>
      <c r="K219" s="127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  <c r="AA219" s="125"/>
      <c r="AB219" s="125"/>
      <c r="AC219" s="125"/>
      <c r="AD219" s="125"/>
      <c r="AE219" s="125"/>
      <c r="AF219" s="125"/>
      <c r="AG219" s="125"/>
      <c r="AH219" s="125"/>
      <c r="AI219" s="125"/>
      <c r="AJ219" s="125"/>
      <c r="AK219" s="125"/>
      <c r="AL219" s="125"/>
      <c r="AM219" s="125"/>
      <c r="AN219" s="125"/>
      <c r="AO219" s="125"/>
      <c r="AP219" s="125"/>
      <c r="AQ219" s="125"/>
      <c r="AR219" s="125"/>
      <c r="AS219" s="125"/>
      <c r="AT219" s="125"/>
      <c r="AU219" s="125"/>
      <c r="AV219" s="125"/>
      <c r="AW219" s="125"/>
      <c r="AX219" s="125"/>
      <c r="AY219" s="125"/>
      <c r="AZ219" s="125"/>
      <c r="BA219" s="125"/>
      <c r="BB219" s="125"/>
      <c r="BC219" s="125"/>
      <c r="BD219" s="6"/>
    </row>
    <row r="220" customFormat="false" ht="15.75" hidden="false" customHeight="false" outlineLevel="0" collapsed="false">
      <c r="A220" s="129"/>
      <c r="B220" s="127"/>
      <c r="C220" s="127"/>
      <c r="D220" s="127"/>
      <c r="E220" s="127"/>
      <c r="F220" s="129"/>
      <c r="G220" s="129"/>
      <c r="H220" s="127"/>
      <c r="I220" s="127"/>
      <c r="J220" s="127"/>
      <c r="K220" s="127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  <c r="AA220" s="125"/>
      <c r="AB220" s="125"/>
      <c r="AC220" s="125"/>
      <c r="AD220" s="125"/>
      <c r="AE220" s="125"/>
      <c r="AF220" s="125"/>
      <c r="AG220" s="125"/>
      <c r="AH220" s="125"/>
      <c r="AI220" s="125"/>
      <c r="AJ220" s="125"/>
      <c r="AK220" s="125"/>
      <c r="AL220" s="125"/>
      <c r="AM220" s="125"/>
      <c r="AN220" s="125"/>
      <c r="AO220" s="125"/>
      <c r="AP220" s="125"/>
      <c r="AQ220" s="125"/>
      <c r="AR220" s="125"/>
      <c r="AS220" s="125"/>
      <c r="AT220" s="125"/>
      <c r="AU220" s="125"/>
      <c r="AV220" s="125"/>
      <c r="AW220" s="125"/>
      <c r="AX220" s="125"/>
      <c r="AY220" s="125"/>
      <c r="AZ220" s="125"/>
      <c r="BA220" s="125"/>
      <c r="BB220" s="125"/>
      <c r="BC220" s="125"/>
      <c r="BD220" s="6"/>
    </row>
    <row r="221" customFormat="false" ht="15.75" hidden="false" customHeight="false" outlineLevel="0" collapsed="false">
      <c r="A221" s="129"/>
      <c r="B221" s="127"/>
      <c r="C221" s="127"/>
      <c r="D221" s="127"/>
      <c r="E221" s="127"/>
      <c r="F221" s="129"/>
      <c r="G221" s="129"/>
      <c r="H221" s="127"/>
      <c r="I221" s="127"/>
      <c r="J221" s="127"/>
      <c r="K221" s="127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  <c r="AA221" s="125"/>
      <c r="AB221" s="125"/>
      <c r="AC221" s="125"/>
      <c r="AD221" s="125"/>
      <c r="AE221" s="125"/>
      <c r="AF221" s="125"/>
      <c r="AG221" s="125"/>
      <c r="AH221" s="125"/>
      <c r="AI221" s="125"/>
      <c r="AJ221" s="125"/>
      <c r="AK221" s="125"/>
      <c r="AL221" s="125"/>
      <c r="AM221" s="125"/>
      <c r="AN221" s="125"/>
      <c r="AO221" s="125"/>
      <c r="AP221" s="125"/>
      <c r="AQ221" s="125"/>
      <c r="AR221" s="125"/>
      <c r="AS221" s="125"/>
      <c r="AT221" s="125"/>
      <c r="AU221" s="125"/>
      <c r="AV221" s="125"/>
      <c r="AW221" s="125"/>
      <c r="AX221" s="125"/>
      <c r="AY221" s="125"/>
      <c r="AZ221" s="125"/>
      <c r="BA221" s="125"/>
      <c r="BB221" s="125"/>
      <c r="BC221" s="125"/>
      <c r="BD221" s="6"/>
    </row>
    <row r="222" customFormat="false" ht="15.75" hidden="false" customHeight="false" outlineLevel="0" collapsed="false">
      <c r="A222" s="129"/>
      <c r="B222" s="127"/>
      <c r="C222" s="127"/>
      <c r="D222" s="127"/>
      <c r="E222" s="127"/>
      <c r="F222" s="129"/>
      <c r="G222" s="129"/>
      <c r="H222" s="127"/>
      <c r="I222" s="127"/>
      <c r="J222" s="127"/>
      <c r="K222" s="127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5"/>
      <c r="AA222" s="125"/>
      <c r="AB222" s="125"/>
      <c r="AC222" s="125"/>
      <c r="AD222" s="125"/>
      <c r="AE222" s="125"/>
      <c r="AF222" s="125"/>
      <c r="AG222" s="125"/>
      <c r="AH222" s="125"/>
      <c r="AI222" s="125"/>
      <c r="AJ222" s="125"/>
      <c r="AK222" s="125"/>
      <c r="AL222" s="125"/>
      <c r="AM222" s="125"/>
      <c r="AN222" s="125"/>
      <c r="AO222" s="125"/>
      <c r="AP222" s="125"/>
      <c r="AQ222" s="125"/>
      <c r="AR222" s="125"/>
      <c r="AS222" s="125"/>
      <c r="AT222" s="125"/>
      <c r="AU222" s="125"/>
      <c r="AV222" s="125"/>
      <c r="AW222" s="125"/>
      <c r="AX222" s="125"/>
      <c r="AY222" s="125"/>
      <c r="AZ222" s="125"/>
      <c r="BA222" s="125"/>
      <c r="BB222" s="125"/>
      <c r="BC222" s="125"/>
      <c r="BD222" s="6"/>
    </row>
    <row r="223" customFormat="false" ht="15.75" hidden="false" customHeight="false" outlineLevel="0" collapsed="false">
      <c r="A223" s="129"/>
      <c r="B223" s="127"/>
      <c r="C223" s="127"/>
      <c r="D223" s="127"/>
      <c r="E223" s="127"/>
      <c r="F223" s="129"/>
      <c r="G223" s="129"/>
      <c r="H223" s="127"/>
      <c r="I223" s="127"/>
      <c r="J223" s="127"/>
      <c r="K223" s="127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  <c r="AA223" s="125"/>
      <c r="AB223" s="125"/>
      <c r="AC223" s="125"/>
      <c r="AD223" s="125"/>
      <c r="AE223" s="125"/>
      <c r="AF223" s="125"/>
      <c r="AG223" s="125"/>
      <c r="AH223" s="125"/>
      <c r="AI223" s="125"/>
      <c r="AJ223" s="125"/>
      <c r="AK223" s="125"/>
      <c r="AL223" s="125"/>
      <c r="AM223" s="125"/>
      <c r="AN223" s="125"/>
      <c r="AO223" s="125"/>
      <c r="AP223" s="125"/>
      <c r="AQ223" s="125"/>
      <c r="AR223" s="125"/>
      <c r="AS223" s="125"/>
      <c r="AT223" s="125"/>
      <c r="AU223" s="125"/>
      <c r="AV223" s="125"/>
      <c r="AW223" s="125"/>
      <c r="AX223" s="125"/>
      <c r="AY223" s="125"/>
      <c r="AZ223" s="125"/>
      <c r="BA223" s="125"/>
      <c r="BB223" s="125"/>
      <c r="BC223" s="125"/>
      <c r="BD223" s="6"/>
    </row>
    <row r="224" customFormat="false" ht="15.75" hidden="false" customHeight="false" outlineLevel="0" collapsed="false">
      <c r="A224" s="129"/>
      <c r="B224" s="127"/>
      <c r="C224" s="127"/>
      <c r="D224" s="127"/>
      <c r="E224" s="127"/>
      <c r="F224" s="129"/>
      <c r="G224" s="129"/>
      <c r="H224" s="127"/>
      <c r="I224" s="127"/>
      <c r="J224" s="127"/>
      <c r="K224" s="127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5"/>
      <c r="AA224" s="125"/>
      <c r="AB224" s="125"/>
      <c r="AC224" s="125"/>
      <c r="AD224" s="125"/>
      <c r="AE224" s="125"/>
      <c r="AF224" s="125"/>
      <c r="AG224" s="125"/>
      <c r="AH224" s="125"/>
      <c r="AI224" s="125"/>
      <c r="AJ224" s="125"/>
      <c r="AK224" s="125"/>
      <c r="AL224" s="125"/>
      <c r="AM224" s="125"/>
      <c r="AN224" s="125"/>
      <c r="AO224" s="125"/>
      <c r="AP224" s="125"/>
      <c r="AQ224" s="125"/>
      <c r="AR224" s="125"/>
      <c r="AS224" s="125"/>
      <c r="AT224" s="125"/>
      <c r="AU224" s="125"/>
      <c r="AV224" s="125"/>
      <c r="AW224" s="125"/>
      <c r="AX224" s="125"/>
      <c r="AY224" s="125"/>
      <c r="AZ224" s="125"/>
      <c r="BA224" s="125"/>
      <c r="BB224" s="125"/>
      <c r="BC224" s="125"/>
      <c r="BD224" s="6"/>
    </row>
    <row r="225" customFormat="false" ht="15.75" hidden="false" customHeight="false" outlineLevel="0" collapsed="false">
      <c r="A225" s="129"/>
      <c r="B225" s="127"/>
      <c r="C225" s="127"/>
      <c r="D225" s="127"/>
      <c r="E225" s="127"/>
      <c r="F225" s="129"/>
      <c r="G225" s="129"/>
      <c r="H225" s="127"/>
      <c r="I225" s="127"/>
      <c r="J225" s="127"/>
      <c r="K225" s="127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5"/>
      <c r="Y225" s="125"/>
      <c r="Z225" s="125"/>
      <c r="AA225" s="125"/>
      <c r="AB225" s="125"/>
      <c r="AC225" s="125"/>
      <c r="AD225" s="125"/>
      <c r="AE225" s="125"/>
      <c r="AF225" s="125"/>
      <c r="AG225" s="125"/>
      <c r="AH225" s="125"/>
      <c r="AI225" s="125"/>
      <c r="AJ225" s="125"/>
      <c r="AK225" s="125"/>
      <c r="AL225" s="125"/>
      <c r="AM225" s="125"/>
      <c r="AN225" s="125"/>
      <c r="AO225" s="125"/>
      <c r="AP225" s="125"/>
      <c r="AQ225" s="125"/>
      <c r="AR225" s="125"/>
      <c r="AS225" s="125"/>
      <c r="AT225" s="125"/>
      <c r="AU225" s="125"/>
      <c r="AV225" s="125"/>
      <c r="AW225" s="125"/>
      <c r="AX225" s="125"/>
      <c r="AY225" s="125"/>
      <c r="AZ225" s="125"/>
      <c r="BA225" s="125"/>
      <c r="BB225" s="125"/>
      <c r="BC225" s="125"/>
      <c r="BD225" s="6"/>
    </row>
    <row r="226" customFormat="false" ht="15.75" hidden="false" customHeight="false" outlineLevel="0" collapsed="false">
      <c r="A226" s="129"/>
      <c r="B226" s="127"/>
      <c r="C226" s="127"/>
      <c r="D226" s="127"/>
      <c r="E226" s="127"/>
      <c r="F226" s="129"/>
      <c r="G226" s="129"/>
      <c r="H226" s="127"/>
      <c r="I226" s="127"/>
      <c r="J226" s="127"/>
      <c r="K226" s="127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5"/>
      <c r="Y226" s="125"/>
      <c r="Z226" s="125"/>
      <c r="AA226" s="125"/>
      <c r="AB226" s="125"/>
      <c r="AC226" s="125"/>
      <c r="AD226" s="125"/>
      <c r="AE226" s="125"/>
      <c r="AF226" s="125"/>
      <c r="AG226" s="125"/>
      <c r="AH226" s="125"/>
      <c r="AI226" s="125"/>
      <c r="AJ226" s="125"/>
      <c r="AK226" s="125"/>
      <c r="AL226" s="125"/>
      <c r="AM226" s="125"/>
      <c r="AN226" s="125"/>
      <c r="AO226" s="125"/>
      <c r="AP226" s="125"/>
      <c r="AQ226" s="125"/>
      <c r="AR226" s="125"/>
      <c r="AS226" s="125"/>
      <c r="AT226" s="125"/>
      <c r="AU226" s="125"/>
      <c r="AV226" s="125"/>
      <c r="AW226" s="125"/>
      <c r="AX226" s="125"/>
      <c r="AY226" s="125"/>
      <c r="AZ226" s="125"/>
      <c r="BA226" s="125"/>
      <c r="BB226" s="125"/>
      <c r="BC226" s="125"/>
      <c r="BD226" s="6"/>
    </row>
    <row r="227" customFormat="false" ht="15.75" hidden="false" customHeight="false" outlineLevel="0" collapsed="false">
      <c r="A227" s="129"/>
      <c r="B227" s="127"/>
      <c r="C227" s="127"/>
      <c r="D227" s="127"/>
      <c r="E227" s="127"/>
      <c r="F227" s="129"/>
      <c r="G227" s="129"/>
      <c r="H227" s="127"/>
      <c r="I227" s="127"/>
      <c r="J227" s="127"/>
      <c r="K227" s="127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  <c r="AA227" s="125"/>
      <c r="AB227" s="125"/>
      <c r="AC227" s="125"/>
      <c r="AD227" s="125"/>
      <c r="AE227" s="125"/>
      <c r="AF227" s="125"/>
      <c r="AG227" s="125"/>
      <c r="AH227" s="125"/>
      <c r="AI227" s="125"/>
      <c r="AJ227" s="125"/>
      <c r="AK227" s="125"/>
      <c r="AL227" s="125"/>
      <c r="AM227" s="125"/>
      <c r="AN227" s="125"/>
      <c r="AO227" s="125"/>
      <c r="AP227" s="125"/>
      <c r="AQ227" s="125"/>
      <c r="AR227" s="125"/>
      <c r="AS227" s="125"/>
      <c r="AT227" s="125"/>
      <c r="AU227" s="125"/>
      <c r="AV227" s="125"/>
      <c r="AW227" s="125"/>
      <c r="AX227" s="125"/>
      <c r="AY227" s="125"/>
      <c r="AZ227" s="125"/>
      <c r="BA227" s="125"/>
      <c r="BB227" s="125"/>
      <c r="BC227" s="125"/>
      <c r="BD227" s="6"/>
    </row>
    <row r="228" customFormat="false" ht="15.75" hidden="false" customHeight="false" outlineLevel="0" collapsed="false">
      <c r="A228" s="129"/>
      <c r="B228" s="127"/>
      <c r="C228" s="127"/>
      <c r="D228" s="127"/>
      <c r="E228" s="127"/>
      <c r="F228" s="129"/>
      <c r="G228" s="129"/>
      <c r="H228" s="127"/>
      <c r="I228" s="127"/>
      <c r="J228" s="127"/>
      <c r="K228" s="127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  <c r="AA228" s="125"/>
      <c r="AB228" s="125"/>
      <c r="AC228" s="125"/>
      <c r="AD228" s="125"/>
      <c r="AE228" s="125"/>
      <c r="AF228" s="125"/>
      <c r="AG228" s="125"/>
      <c r="AH228" s="125"/>
      <c r="AI228" s="125"/>
      <c r="AJ228" s="125"/>
      <c r="AK228" s="125"/>
      <c r="AL228" s="125"/>
      <c r="AM228" s="125"/>
      <c r="AN228" s="125"/>
      <c r="AO228" s="125"/>
      <c r="AP228" s="125"/>
      <c r="AQ228" s="125"/>
      <c r="AR228" s="125"/>
      <c r="AS228" s="125"/>
      <c r="AT228" s="125"/>
      <c r="AU228" s="125"/>
      <c r="AV228" s="125"/>
      <c r="AW228" s="125"/>
      <c r="AX228" s="125"/>
      <c r="AY228" s="125"/>
      <c r="AZ228" s="125"/>
      <c r="BA228" s="125"/>
      <c r="BB228" s="125"/>
      <c r="BC228" s="125"/>
      <c r="BD228" s="6"/>
    </row>
    <row r="229" customFormat="false" ht="15.75" hidden="false" customHeight="false" outlineLevel="0" collapsed="false">
      <c r="A229" s="129"/>
      <c r="B229" s="127"/>
      <c r="C229" s="127"/>
      <c r="D229" s="127"/>
      <c r="E229" s="127"/>
      <c r="F229" s="129"/>
      <c r="G229" s="129"/>
      <c r="H229" s="127"/>
      <c r="I229" s="127"/>
      <c r="J229" s="127"/>
      <c r="K229" s="127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  <c r="AA229" s="125"/>
      <c r="AB229" s="125"/>
      <c r="AC229" s="125"/>
      <c r="AD229" s="125"/>
      <c r="AE229" s="125"/>
      <c r="AF229" s="125"/>
      <c r="AG229" s="125"/>
      <c r="AH229" s="125"/>
      <c r="AI229" s="125"/>
      <c r="AJ229" s="125"/>
      <c r="AK229" s="125"/>
      <c r="AL229" s="125"/>
      <c r="AM229" s="125"/>
      <c r="AN229" s="125"/>
      <c r="AO229" s="125"/>
      <c r="AP229" s="125"/>
      <c r="AQ229" s="125"/>
      <c r="AR229" s="125"/>
      <c r="AS229" s="125"/>
      <c r="AT229" s="125"/>
      <c r="AU229" s="125"/>
      <c r="AV229" s="125"/>
      <c r="AW229" s="125"/>
      <c r="AX229" s="125"/>
      <c r="AY229" s="125"/>
      <c r="AZ229" s="125"/>
      <c r="BA229" s="125"/>
      <c r="BB229" s="125"/>
      <c r="BC229" s="125"/>
      <c r="BD229" s="6"/>
    </row>
    <row r="230" customFormat="false" ht="15.75" hidden="false" customHeight="false" outlineLevel="0" collapsed="false">
      <c r="A230" s="129"/>
      <c r="B230" s="127"/>
      <c r="C230" s="127"/>
      <c r="D230" s="127"/>
      <c r="E230" s="127"/>
      <c r="F230" s="129"/>
      <c r="G230" s="129"/>
      <c r="H230" s="127"/>
      <c r="I230" s="127"/>
      <c r="J230" s="127"/>
      <c r="K230" s="127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  <c r="AA230" s="125"/>
      <c r="AB230" s="125"/>
      <c r="AC230" s="125"/>
      <c r="AD230" s="125"/>
      <c r="AE230" s="125"/>
      <c r="AF230" s="125"/>
      <c r="AG230" s="125"/>
      <c r="AH230" s="125"/>
      <c r="AI230" s="125"/>
      <c r="AJ230" s="125"/>
      <c r="AK230" s="125"/>
      <c r="AL230" s="125"/>
      <c r="AM230" s="125"/>
      <c r="AN230" s="125"/>
      <c r="AO230" s="125"/>
      <c r="AP230" s="125"/>
      <c r="AQ230" s="125"/>
      <c r="AR230" s="125"/>
      <c r="AS230" s="125"/>
      <c r="AT230" s="125"/>
      <c r="AU230" s="125"/>
      <c r="AV230" s="125"/>
      <c r="AW230" s="125"/>
      <c r="AX230" s="125"/>
      <c r="AY230" s="125"/>
      <c r="AZ230" s="125"/>
      <c r="BA230" s="125"/>
      <c r="BB230" s="125"/>
      <c r="BC230" s="125"/>
      <c r="BD230" s="6"/>
    </row>
    <row r="231" customFormat="false" ht="15.75" hidden="false" customHeight="false" outlineLevel="0" collapsed="false">
      <c r="A231" s="129"/>
      <c r="B231" s="127"/>
      <c r="C231" s="127"/>
      <c r="D231" s="127"/>
      <c r="E231" s="127"/>
      <c r="F231" s="129"/>
      <c r="G231" s="129"/>
      <c r="H231" s="127"/>
      <c r="I231" s="127"/>
      <c r="J231" s="127"/>
      <c r="K231" s="127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  <c r="AA231" s="125"/>
      <c r="AB231" s="125"/>
      <c r="AC231" s="125"/>
      <c r="AD231" s="125"/>
      <c r="AE231" s="125"/>
      <c r="AF231" s="125"/>
      <c r="AG231" s="125"/>
      <c r="AH231" s="125"/>
      <c r="AI231" s="125"/>
      <c r="AJ231" s="125"/>
      <c r="AK231" s="125"/>
      <c r="AL231" s="125"/>
      <c r="AM231" s="125"/>
      <c r="AN231" s="125"/>
      <c r="AO231" s="125"/>
      <c r="AP231" s="125"/>
      <c r="AQ231" s="125"/>
      <c r="AR231" s="125"/>
      <c r="AS231" s="125"/>
      <c r="AT231" s="125"/>
      <c r="AU231" s="125"/>
      <c r="AV231" s="125"/>
      <c r="AW231" s="125"/>
      <c r="AX231" s="125"/>
      <c r="AY231" s="125"/>
      <c r="AZ231" s="125"/>
      <c r="BA231" s="125"/>
      <c r="BB231" s="125"/>
      <c r="BC231" s="125"/>
      <c r="BD231" s="6"/>
    </row>
    <row r="232" customFormat="false" ht="15.75" hidden="false" customHeight="false" outlineLevel="0" collapsed="false">
      <c r="A232" s="129"/>
      <c r="B232" s="127"/>
      <c r="C232" s="127"/>
      <c r="D232" s="127"/>
      <c r="E232" s="127"/>
      <c r="F232" s="129"/>
      <c r="G232" s="129"/>
      <c r="H232" s="127"/>
      <c r="I232" s="127"/>
      <c r="J232" s="127"/>
      <c r="K232" s="127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  <c r="AA232" s="125"/>
      <c r="AB232" s="125"/>
      <c r="AC232" s="125"/>
      <c r="AD232" s="125"/>
      <c r="AE232" s="125"/>
      <c r="AF232" s="125"/>
      <c r="AG232" s="125"/>
      <c r="AH232" s="125"/>
      <c r="AI232" s="125"/>
      <c r="AJ232" s="125"/>
      <c r="AK232" s="125"/>
      <c r="AL232" s="125"/>
      <c r="AM232" s="125"/>
      <c r="AN232" s="125"/>
      <c r="AO232" s="125"/>
      <c r="AP232" s="125"/>
      <c r="AQ232" s="125"/>
      <c r="AR232" s="125"/>
      <c r="AS232" s="125"/>
      <c r="AT232" s="125"/>
      <c r="AU232" s="125"/>
      <c r="AV232" s="125"/>
      <c r="AW232" s="125"/>
      <c r="AX232" s="125"/>
      <c r="AY232" s="125"/>
      <c r="AZ232" s="125"/>
      <c r="BA232" s="125"/>
      <c r="BB232" s="125"/>
      <c r="BC232" s="125"/>
      <c r="BD232" s="6"/>
    </row>
    <row r="233" customFormat="false" ht="15.75" hidden="false" customHeight="false" outlineLevel="0" collapsed="false">
      <c r="A233" s="129"/>
      <c r="B233" s="127"/>
      <c r="C233" s="127"/>
      <c r="D233" s="127"/>
      <c r="E233" s="127"/>
      <c r="F233" s="129"/>
      <c r="G233" s="129"/>
      <c r="H233" s="127"/>
      <c r="I233" s="127"/>
      <c r="J233" s="127"/>
      <c r="K233" s="127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  <c r="AA233" s="125"/>
      <c r="AB233" s="125"/>
      <c r="AC233" s="125"/>
      <c r="AD233" s="125"/>
      <c r="AE233" s="125"/>
      <c r="AF233" s="125"/>
      <c r="AG233" s="125"/>
      <c r="AH233" s="125"/>
      <c r="AI233" s="125"/>
      <c r="AJ233" s="125"/>
      <c r="AK233" s="125"/>
      <c r="AL233" s="125"/>
      <c r="AM233" s="125"/>
      <c r="AN233" s="125"/>
      <c r="AO233" s="125"/>
      <c r="AP233" s="125"/>
      <c r="AQ233" s="125"/>
      <c r="AR233" s="125"/>
      <c r="AS233" s="125"/>
      <c r="AT233" s="125"/>
      <c r="AU233" s="125"/>
      <c r="AV233" s="125"/>
      <c r="AW233" s="125"/>
      <c r="AX233" s="125"/>
      <c r="AY233" s="125"/>
      <c r="AZ233" s="125"/>
      <c r="BA233" s="125"/>
      <c r="BB233" s="125"/>
      <c r="BC233" s="125"/>
      <c r="BD233" s="6"/>
    </row>
    <row r="234" customFormat="false" ht="15.75" hidden="false" customHeight="false" outlineLevel="0" collapsed="false">
      <c r="A234" s="129"/>
      <c r="B234" s="127"/>
      <c r="C234" s="127"/>
      <c r="D234" s="127"/>
      <c r="E234" s="127"/>
      <c r="F234" s="129"/>
      <c r="G234" s="129"/>
      <c r="H234" s="127"/>
      <c r="I234" s="127"/>
      <c r="J234" s="127"/>
      <c r="K234" s="127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  <c r="AA234" s="125"/>
      <c r="AB234" s="125"/>
      <c r="AC234" s="125"/>
      <c r="AD234" s="125"/>
      <c r="AE234" s="125"/>
      <c r="AF234" s="125"/>
      <c r="AG234" s="125"/>
      <c r="AH234" s="125"/>
      <c r="AI234" s="125"/>
      <c r="AJ234" s="125"/>
      <c r="AK234" s="125"/>
      <c r="AL234" s="125"/>
      <c r="AM234" s="125"/>
      <c r="AN234" s="125"/>
      <c r="AO234" s="125"/>
      <c r="AP234" s="125"/>
      <c r="AQ234" s="125"/>
      <c r="AR234" s="125"/>
      <c r="AS234" s="125"/>
      <c r="AT234" s="125"/>
      <c r="AU234" s="125"/>
      <c r="AV234" s="125"/>
      <c r="AW234" s="125"/>
      <c r="AX234" s="125"/>
      <c r="AY234" s="125"/>
      <c r="AZ234" s="125"/>
      <c r="BA234" s="125"/>
      <c r="BB234" s="125"/>
      <c r="BC234" s="125"/>
      <c r="BD234" s="6"/>
    </row>
    <row r="235" customFormat="false" ht="15.75" hidden="false" customHeight="false" outlineLevel="0" collapsed="false">
      <c r="A235" s="129"/>
      <c r="B235" s="127"/>
      <c r="C235" s="127"/>
      <c r="D235" s="127"/>
      <c r="E235" s="127"/>
      <c r="F235" s="129"/>
      <c r="G235" s="129"/>
      <c r="H235" s="127"/>
      <c r="I235" s="127"/>
      <c r="J235" s="127"/>
      <c r="K235" s="127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  <c r="AC235" s="125"/>
      <c r="AD235" s="125"/>
      <c r="AE235" s="125"/>
      <c r="AF235" s="125"/>
      <c r="AG235" s="125"/>
      <c r="AH235" s="125"/>
      <c r="AI235" s="125"/>
      <c r="AJ235" s="125"/>
      <c r="AK235" s="125"/>
      <c r="AL235" s="125"/>
      <c r="AM235" s="125"/>
      <c r="AN235" s="125"/>
      <c r="AO235" s="125"/>
      <c r="AP235" s="125"/>
      <c r="AQ235" s="125"/>
      <c r="AR235" s="125"/>
      <c r="AS235" s="125"/>
      <c r="AT235" s="125"/>
      <c r="AU235" s="125"/>
      <c r="AV235" s="125"/>
      <c r="AW235" s="125"/>
      <c r="AX235" s="125"/>
      <c r="AY235" s="125"/>
      <c r="AZ235" s="125"/>
      <c r="BA235" s="125"/>
      <c r="BB235" s="125"/>
      <c r="BC235" s="125"/>
      <c r="BD235" s="6"/>
    </row>
    <row r="236" customFormat="false" ht="15.75" hidden="false" customHeight="false" outlineLevel="0" collapsed="false">
      <c r="A236" s="129"/>
      <c r="B236" s="127"/>
      <c r="C236" s="127"/>
      <c r="D236" s="127"/>
      <c r="E236" s="127"/>
      <c r="F236" s="129"/>
      <c r="G236" s="129"/>
      <c r="H236" s="127"/>
      <c r="I236" s="127"/>
      <c r="J236" s="127"/>
      <c r="K236" s="127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  <c r="AA236" s="125"/>
      <c r="AB236" s="125"/>
      <c r="AC236" s="125"/>
      <c r="AD236" s="125"/>
      <c r="AE236" s="125"/>
      <c r="AF236" s="125"/>
      <c r="AG236" s="125"/>
      <c r="AH236" s="125"/>
      <c r="AI236" s="125"/>
      <c r="AJ236" s="125"/>
      <c r="AK236" s="125"/>
      <c r="AL236" s="125"/>
      <c r="AM236" s="125"/>
      <c r="AN236" s="125"/>
      <c r="AO236" s="125"/>
      <c r="AP236" s="125"/>
      <c r="AQ236" s="125"/>
      <c r="AR236" s="125"/>
      <c r="AS236" s="125"/>
      <c r="AT236" s="125"/>
      <c r="AU236" s="125"/>
      <c r="AV236" s="125"/>
      <c r="AW236" s="125"/>
      <c r="AX236" s="125"/>
      <c r="AY236" s="125"/>
      <c r="AZ236" s="125"/>
      <c r="BA236" s="125"/>
      <c r="BB236" s="125"/>
      <c r="BC236" s="125"/>
      <c r="BD236" s="6"/>
    </row>
    <row r="237" customFormat="false" ht="15.75" hidden="false" customHeight="false" outlineLevel="0" collapsed="false">
      <c r="A237" s="129"/>
      <c r="B237" s="127"/>
      <c r="C237" s="127"/>
      <c r="D237" s="127"/>
      <c r="E237" s="127"/>
      <c r="F237" s="129"/>
      <c r="G237" s="129"/>
      <c r="H237" s="127"/>
      <c r="I237" s="127"/>
      <c r="J237" s="127"/>
      <c r="K237" s="127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  <c r="AA237" s="125"/>
      <c r="AB237" s="125"/>
      <c r="AC237" s="125"/>
      <c r="AD237" s="125"/>
      <c r="AE237" s="125"/>
      <c r="AF237" s="125"/>
      <c r="AG237" s="125"/>
      <c r="AH237" s="125"/>
      <c r="AI237" s="125"/>
      <c r="AJ237" s="125"/>
      <c r="AK237" s="125"/>
      <c r="AL237" s="125"/>
      <c r="AM237" s="125"/>
      <c r="AN237" s="125"/>
      <c r="AO237" s="125"/>
      <c r="AP237" s="125"/>
      <c r="AQ237" s="125"/>
      <c r="AR237" s="125"/>
      <c r="AS237" s="125"/>
      <c r="AT237" s="125"/>
      <c r="AU237" s="125"/>
      <c r="AV237" s="125"/>
      <c r="AW237" s="125"/>
      <c r="AX237" s="125"/>
      <c r="AY237" s="125"/>
      <c r="AZ237" s="125"/>
      <c r="BA237" s="125"/>
      <c r="BB237" s="125"/>
      <c r="BC237" s="125"/>
      <c r="BD237" s="6"/>
    </row>
    <row r="238" customFormat="false" ht="15.75" hidden="false" customHeight="false" outlineLevel="0" collapsed="false">
      <c r="A238" s="129"/>
      <c r="B238" s="127"/>
      <c r="C238" s="127"/>
      <c r="D238" s="127"/>
      <c r="E238" s="127"/>
      <c r="F238" s="129"/>
      <c r="G238" s="129"/>
      <c r="H238" s="127"/>
      <c r="I238" s="127"/>
      <c r="J238" s="127"/>
      <c r="K238" s="127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  <c r="AA238" s="125"/>
      <c r="AB238" s="125"/>
      <c r="AC238" s="125"/>
      <c r="AD238" s="125"/>
      <c r="AE238" s="125"/>
      <c r="AF238" s="125"/>
      <c r="AG238" s="125"/>
      <c r="AH238" s="125"/>
      <c r="AI238" s="125"/>
      <c r="AJ238" s="125"/>
      <c r="AK238" s="125"/>
      <c r="AL238" s="125"/>
      <c r="AM238" s="125"/>
      <c r="AN238" s="125"/>
      <c r="AO238" s="125"/>
      <c r="AP238" s="125"/>
      <c r="AQ238" s="125"/>
      <c r="AR238" s="125"/>
      <c r="AS238" s="125"/>
      <c r="AT238" s="125"/>
      <c r="AU238" s="125"/>
      <c r="AV238" s="125"/>
      <c r="AW238" s="125"/>
      <c r="AX238" s="125"/>
      <c r="AY238" s="125"/>
      <c r="AZ238" s="125"/>
      <c r="BA238" s="125"/>
      <c r="BB238" s="125"/>
      <c r="BC238" s="125"/>
      <c r="BD238" s="6"/>
    </row>
    <row r="239" customFormat="false" ht="15.75" hidden="false" customHeight="false" outlineLevel="0" collapsed="false">
      <c r="A239" s="129"/>
      <c r="B239" s="127"/>
      <c r="C239" s="127"/>
      <c r="D239" s="127"/>
      <c r="E239" s="127"/>
      <c r="F239" s="129"/>
      <c r="G239" s="129"/>
      <c r="H239" s="127"/>
      <c r="I239" s="127"/>
      <c r="J239" s="127"/>
      <c r="K239" s="127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  <c r="AA239" s="125"/>
      <c r="AB239" s="125"/>
      <c r="AC239" s="125"/>
      <c r="AD239" s="125"/>
      <c r="AE239" s="125"/>
      <c r="AF239" s="125"/>
      <c r="AG239" s="125"/>
      <c r="AH239" s="125"/>
      <c r="AI239" s="125"/>
      <c r="AJ239" s="125"/>
      <c r="AK239" s="125"/>
      <c r="AL239" s="125"/>
      <c r="AM239" s="125"/>
      <c r="AN239" s="125"/>
      <c r="AO239" s="125"/>
      <c r="AP239" s="125"/>
      <c r="AQ239" s="125"/>
      <c r="AR239" s="125"/>
      <c r="AS239" s="125"/>
      <c r="AT239" s="125"/>
      <c r="AU239" s="125"/>
      <c r="AV239" s="125"/>
      <c r="AW239" s="125"/>
      <c r="AX239" s="125"/>
      <c r="AY239" s="125"/>
      <c r="AZ239" s="125"/>
      <c r="BA239" s="125"/>
      <c r="BB239" s="125"/>
      <c r="BC239" s="125"/>
      <c r="BD239" s="6"/>
    </row>
    <row r="240" customFormat="false" ht="15.75" hidden="false" customHeight="false" outlineLevel="0" collapsed="false">
      <c r="A240" s="129"/>
      <c r="B240" s="127"/>
      <c r="C240" s="127"/>
      <c r="D240" s="127"/>
      <c r="E240" s="127"/>
      <c r="F240" s="129"/>
      <c r="G240" s="129"/>
      <c r="H240" s="127"/>
      <c r="I240" s="127"/>
      <c r="J240" s="127"/>
      <c r="K240" s="127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  <c r="AA240" s="125"/>
      <c r="AB240" s="125"/>
      <c r="AC240" s="125"/>
      <c r="AD240" s="125"/>
      <c r="AE240" s="125"/>
      <c r="AF240" s="125"/>
      <c r="AG240" s="125"/>
      <c r="AH240" s="125"/>
      <c r="AI240" s="125"/>
      <c r="AJ240" s="125"/>
      <c r="AK240" s="125"/>
      <c r="AL240" s="125"/>
      <c r="AM240" s="125"/>
      <c r="AN240" s="125"/>
      <c r="AO240" s="125"/>
      <c r="AP240" s="125"/>
      <c r="AQ240" s="125"/>
      <c r="AR240" s="125"/>
      <c r="AS240" s="125"/>
      <c r="AT240" s="125"/>
      <c r="AU240" s="125"/>
      <c r="AV240" s="125"/>
      <c r="AW240" s="125"/>
      <c r="AX240" s="125"/>
      <c r="AY240" s="125"/>
      <c r="AZ240" s="125"/>
      <c r="BA240" s="125"/>
      <c r="BB240" s="125"/>
      <c r="BC240" s="125"/>
      <c r="BD240" s="6"/>
    </row>
    <row r="241" customFormat="false" ht="15.75" hidden="false" customHeight="false" outlineLevel="0" collapsed="false">
      <c r="A241" s="129"/>
      <c r="B241" s="127"/>
      <c r="C241" s="127"/>
      <c r="D241" s="127"/>
      <c r="E241" s="127"/>
      <c r="F241" s="129"/>
      <c r="G241" s="129"/>
      <c r="H241" s="127"/>
      <c r="I241" s="127"/>
      <c r="J241" s="127"/>
      <c r="K241" s="127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  <c r="AA241" s="125"/>
      <c r="AB241" s="125"/>
      <c r="AC241" s="125"/>
      <c r="AD241" s="125"/>
      <c r="AE241" s="125"/>
      <c r="AF241" s="125"/>
      <c r="AG241" s="125"/>
      <c r="AH241" s="125"/>
      <c r="AI241" s="125"/>
      <c r="AJ241" s="125"/>
      <c r="AK241" s="125"/>
      <c r="AL241" s="125"/>
      <c r="AM241" s="125"/>
      <c r="AN241" s="125"/>
      <c r="AO241" s="125"/>
      <c r="AP241" s="125"/>
      <c r="AQ241" s="125"/>
      <c r="AR241" s="125"/>
      <c r="AS241" s="125"/>
      <c r="AT241" s="125"/>
      <c r="AU241" s="125"/>
      <c r="AV241" s="125"/>
      <c r="AW241" s="125"/>
      <c r="AX241" s="125"/>
      <c r="AY241" s="125"/>
      <c r="AZ241" s="125"/>
      <c r="BA241" s="125"/>
      <c r="BB241" s="125"/>
      <c r="BC241" s="125"/>
      <c r="BD241" s="6"/>
    </row>
    <row r="242" customFormat="false" ht="15.75" hidden="false" customHeight="false" outlineLevel="0" collapsed="false">
      <c r="A242" s="129"/>
      <c r="B242" s="127"/>
      <c r="C242" s="127"/>
      <c r="D242" s="127"/>
      <c r="E242" s="127"/>
      <c r="F242" s="129"/>
      <c r="G242" s="129"/>
      <c r="H242" s="127"/>
      <c r="I242" s="127"/>
      <c r="J242" s="127"/>
      <c r="K242" s="127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  <c r="AA242" s="125"/>
      <c r="AB242" s="125"/>
      <c r="AC242" s="125"/>
      <c r="AD242" s="125"/>
      <c r="AE242" s="125"/>
      <c r="AF242" s="125"/>
      <c r="AG242" s="125"/>
      <c r="AH242" s="125"/>
      <c r="AI242" s="125"/>
      <c r="AJ242" s="125"/>
      <c r="AK242" s="125"/>
      <c r="AL242" s="125"/>
      <c r="AM242" s="125"/>
      <c r="AN242" s="125"/>
      <c r="AO242" s="125"/>
      <c r="AP242" s="125"/>
      <c r="AQ242" s="125"/>
      <c r="AR242" s="125"/>
      <c r="AS242" s="125"/>
      <c r="AT242" s="125"/>
      <c r="AU242" s="125"/>
      <c r="AV242" s="125"/>
      <c r="AW242" s="125"/>
      <c r="AX242" s="125"/>
      <c r="AY242" s="125"/>
      <c r="AZ242" s="125"/>
      <c r="BA242" s="125"/>
      <c r="BB242" s="125"/>
      <c r="BC242" s="125"/>
      <c r="BD242" s="6"/>
    </row>
    <row r="243" customFormat="false" ht="15.75" hidden="false" customHeight="false" outlineLevel="0" collapsed="false">
      <c r="A243" s="129"/>
      <c r="B243" s="127"/>
      <c r="C243" s="127"/>
      <c r="D243" s="127"/>
      <c r="E243" s="127"/>
      <c r="F243" s="129"/>
      <c r="G243" s="129"/>
      <c r="H243" s="127"/>
      <c r="I243" s="127"/>
      <c r="J243" s="127"/>
      <c r="K243" s="127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  <c r="AA243" s="125"/>
      <c r="AB243" s="125"/>
      <c r="AC243" s="125"/>
      <c r="AD243" s="125"/>
      <c r="AE243" s="125"/>
      <c r="AF243" s="125"/>
      <c r="AG243" s="125"/>
      <c r="AH243" s="125"/>
      <c r="AI243" s="125"/>
      <c r="AJ243" s="125"/>
      <c r="AK243" s="125"/>
      <c r="AL243" s="125"/>
      <c r="AM243" s="125"/>
      <c r="AN243" s="125"/>
      <c r="AO243" s="125"/>
      <c r="AP243" s="125"/>
      <c r="AQ243" s="125"/>
      <c r="AR243" s="125"/>
      <c r="AS243" s="125"/>
      <c r="AT243" s="125"/>
      <c r="AU243" s="125"/>
      <c r="AV243" s="125"/>
      <c r="AW243" s="125"/>
      <c r="AX243" s="125"/>
      <c r="AY243" s="125"/>
      <c r="AZ243" s="125"/>
      <c r="BA243" s="125"/>
      <c r="BB243" s="125"/>
      <c r="BC243" s="125"/>
      <c r="BD243" s="6"/>
    </row>
    <row r="244" customFormat="false" ht="15.75" hidden="false" customHeight="false" outlineLevel="0" collapsed="false">
      <c r="A244" s="129"/>
      <c r="B244" s="127"/>
      <c r="C244" s="127"/>
      <c r="D244" s="127"/>
      <c r="E244" s="127"/>
      <c r="F244" s="129"/>
      <c r="G244" s="129"/>
      <c r="H244" s="127"/>
      <c r="I244" s="127"/>
      <c r="J244" s="127"/>
      <c r="K244" s="127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  <c r="AA244" s="125"/>
      <c r="AB244" s="125"/>
      <c r="AC244" s="125"/>
      <c r="AD244" s="125"/>
      <c r="AE244" s="125"/>
      <c r="AF244" s="125"/>
      <c r="AG244" s="125"/>
      <c r="AH244" s="125"/>
      <c r="AI244" s="125"/>
      <c r="AJ244" s="125"/>
      <c r="AK244" s="125"/>
      <c r="AL244" s="125"/>
      <c r="AM244" s="125"/>
      <c r="AN244" s="125"/>
      <c r="AO244" s="125"/>
      <c r="AP244" s="125"/>
      <c r="AQ244" s="125"/>
      <c r="AR244" s="125"/>
      <c r="AS244" s="125"/>
      <c r="AT244" s="125"/>
      <c r="AU244" s="125"/>
      <c r="AV244" s="125"/>
      <c r="AW244" s="125"/>
      <c r="AX244" s="125"/>
      <c r="AY244" s="125"/>
      <c r="AZ244" s="125"/>
      <c r="BA244" s="125"/>
      <c r="BB244" s="125"/>
      <c r="BC244" s="125"/>
      <c r="BD244" s="6"/>
    </row>
    <row r="245" customFormat="false" ht="15.75" hidden="false" customHeight="false" outlineLevel="0" collapsed="false">
      <c r="A245" s="129"/>
      <c r="B245" s="127"/>
      <c r="C245" s="127"/>
      <c r="D245" s="127"/>
      <c r="E245" s="127"/>
      <c r="F245" s="129"/>
      <c r="G245" s="129"/>
      <c r="H245" s="127"/>
      <c r="I245" s="127"/>
      <c r="J245" s="127"/>
      <c r="K245" s="127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  <c r="AA245" s="125"/>
      <c r="AB245" s="125"/>
      <c r="AC245" s="125"/>
      <c r="AD245" s="125"/>
      <c r="AE245" s="125"/>
      <c r="AF245" s="125"/>
      <c r="AG245" s="125"/>
      <c r="AH245" s="125"/>
      <c r="AI245" s="125"/>
      <c r="AJ245" s="125"/>
      <c r="AK245" s="125"/>
      <c r="AL245" s="125"/>
      <c r="AM245" s="125"/>
      <c r="AN245" s="125"/>
      <c r="AO245" s="125"/>
      <c r="AP245" s="125"/>
      <c r="AQ245" s="125"/>
      <c r="AR245" s="125"/>
      <c r="AS245" s="125"/>
      <c r="AT245" s="125"/>
      <c r="AU245" s="125"/>
      <c r="AV245" s="125"/>
      <c r="AW245" s="125"/>
      <c r="AX245" s="125"/>
      <c r="AY245" s="125"/>
      <c r="AZ245" s="125"/>
      <c r="BA245" s="125"/>
      <c r="BB245" s="125"/>
      <c r="BC245" s="125"/>
      <c r="BD245" s="6"/>
    </row>
    <row r="246" customFormat="false" ht="15.75" hidden="false" customHeight="false" outlineLevel="0" collapsed="false">
      <c r="A246" s="129"/>
      <c r="B246" s="127"/>
      <c r="C246" s="127"/>
      <c r="D246" s="127"/>
      <c r="E246" s="127"/>
      <c r="F246" s="129"/>
      <c r="G246" s="129"/>
      <c r="H246" s="127"/>
      <c r="I246" s="127"/>
      <c r="J246" s="127"/>
      <c r="K246" s="127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  <c r="AA246" s="125"/>
      <c r="AB246" s="125"/>
      <c r="AC246" s="125"/>
      <c r="AD246" s="125"/>
      <c r="AE246" s="125"/>
      <c r="AF246" s="125"/>
      <c r="AG246" s="125"/>
      <c r="AH246" s="125"/>
      <c r="AI246" s="125"/>
      <c r="AJ246" s="125"/>
      <c r="AK246" s="125"/>
      <c r="AL246" s="125"/>
      <c r="AM246" s="125"/>
      <c r="AN246" s="125"/>
      <c r="AO246" s="125"/>
      <c r="AP246" s="125"/>
      <c r="AQ246" s="125"/>
      <c r="AR246" s="125"/>
      <c r="AS246" s="125"/>
      <c r="AT246" s="125"/>
      <c r="AU246" s="125"/>
      <c r="AV246" s="125"/>
      <c r="AW246" s="125"/>
      <c r="AX246" s="125"/>
      <c r="AY246" s="125"/>
      <c r="AZ246" s="125"/>
      <c r="BA246" s="125"/>
      <c r="BB246" s="125"/>
      <c r="BC246" s="125"/>
      <c r="BD246" s="6"/>
    </row>
    <row r="247" customFormat="false" ht="15.75" hidden="false" customHeight="false" outlineLevel="0" collapsed="false">
      <c r="A247" s="129"/>
      <c r="B247" s="127"/>
      <c r="C247" s="127"/>
      <c r="D247" s="127"/>
      <c r="E247" s="127"/>
      <c r="F247" s="129"/>
      <c r="G247" s="129"/>
      <c r="H247" s="127"/>
      <c r="I247" s="127"/>
      <c r="J247" s="127"/>
      <c r="K247" s="127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  <c r="AA247" s="125"/>
      <c r="AB247" s="125"/>
      <c r="AC247" s="125"/>
      <c r="AD247" s="125"/>
      <c r="AE247" s="125"/>
      <c r="AF247" s="125"/>
      <c r="AG247" s="125"/>
      <c r="AH247" s="125"/>
      <c r="AI247" s="125"/>
      <c r="AJ247" s="125"/>
      <c r="AK247" s="125"/>
      <c r="AL247" s="125"/>
      <c r="AM247" s="125"/>
      <c r="AN247" s="125"/>
      <c r="AO247" s="125"/>
      <c r="AP247" s="125"/>
      <c r="AQ247" s="125"/>
      <c r="AR247" s="125"/>
      <c r="AS247" s="125"/>
      <c r="AT247" s="125"/>
      <c r="AU247" s="125"/>
      <c r="AV247" s="125"/>
      <c r="AW247" s="125"/>
      <c r="AX247" s="125"/>
      <c r="AY247" s="125"/>
      <c r="AZ247" s="125"/>
      <c r="BA247" s="125"/>
      <c r="BB247" s="125"/>
      <c r="BC247" s="125"/>
      <c r="BD247" s="6"/>
    </row>
    <row r="248" customFormat="false" ht="15.75" hidden="false" customHeight="false" outlineLevel="0" collapsed="false">
      <c r="A248" s="129"/>
      <c r="B248" s="127"/>
      <c r="C248" s="127"/>
      <c r="D248" s="127"/>
      <c r="E248" s="127"/>
      <c r="F248" s="129"/>
      <c r="G248" s="129"/>
      <c r="H248" s="127"/>
      <c r="I248" s="127"/>
      <c r="J248" s="127"/>
      <c r="K248" s="127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  <c r="AC248" s="125"/>
      <c r="AD248" s="125"/>
      <c r="AE248" s="125"/>
      <c r="AF248" s="125"/>
      <c r="AG248" s="125"/>
      <c r="AH248" s="125"/>
      <c r="AI248" s="125"/>
      <c r="AJ248" s="125"/>
      <c r="AK248" s="125"/>
      <c r="AL248" s="125"/>
      <c r="AM248" s="125"/>
      <c r="AN248" s="125"/>
      <c r="AO248" s="125"/>
      <c r="AP248" s="125"/>
      <c r="AQ248" s="125"/>
      <c r="AR248" s="125"/>
      <c r="AS248" s="125"/>
      <c r="AT248" s="125"/>
      <c r="AU248" s="125"/>
      <c r="AV248" s="125"/>
      <c r="AW248" s="125"/>
      <c r="AX248" s="125"/>
      <c r="AY248" s="125"/>
      <c r="AZ248" s="125"/>
      <c r="BA248" s="125"/>
      <c r="BB248" s="125"/>
      <c r="BC248" s="125"/>
      <c r="BD248" s="6"/>
    </row>
    <row r="249" customFormat="false" ht="15.75" hidden="false" customHeight="false" outlineLevel="0" collapsed="false">
      <c r="A249" s="129"/>
      <c r="B249" s="127"/>
      <c r="C249" s="127"/>
      <c r="D249" s="127"/>
      <c r="E249" s="127"/>
      <c r="F249" s="129"/>
      <c r="G249" s="129"/>
      <c r="H249" s="127"/>
      <c r="I249" s="127"/>
      <c r="J249" s="127"/>
      <c r="K249" s="127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  <c r="AA249" s="125"/>
      <c r="AB249" s="125"/>
      <c r="AC249" s="125"/>
      <c r="AD249" s="125"/>
      <c r="AE249" s="125"/>
      <c r="AF249" s="125"/>
      <c r="AG249" s="125"/>
      <c r="AH249" s="125"/>
      <c r="AI249" s="125"/>
      <c r="AJ249" s="125"/>
      <c r="AK249" s="125"/>
      <c r="AL249" s="125"/>
      <c r="AM249" s="125"/>
      <c r="AN249" s="125"/>
      <c r="AO249" s="125"/>
      <c r="AP249" s="125"/>
      <c r="AQ249" s="125"/>
      <c r="AR249" s="125"/>
      <c r="AS249" s="125"/>
      <c r="AT249" s="125"/>
      <c r="AU249" s="125"/>
      <c r="AV249" s="125"/>
      <c r="AW249" s="125"/>
      <c r="AX249" s="125"/>
      <c r="AY249" s="125"/>
      <c r="AZ249" s="125"/>
      <c r="BA249" s="125"/>
      <c r="BB249" s="125"/>
      <c r="BC249" s="125"/>
      <c r="BD249" s="6"/>
    </row>
    <row r="250" customFormat="false" ht="15.75" hidden="false" customHeight="false" outlineLevel="0" collapsed="false">
      <c r="A250" s="129"/>
      <c r="B250" s="127"/>
      <c r="C250" s="127"/>
      <c r="D250" s="127"/>
      <c r="E250" s="127"/>
      <c r="F250" s="129"/>
      <c r="G250" s="129"/>
      <c r="H250" s="127"/>
      <c r="I250" s="127"/>
      <c r="J250" s="127"/>
      <c r="K250" s="127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  <c r="AA250" s="125"/>
      <c r="AB250" s="125"/>
      <c r="AC250" s="125"/>
      <c r="AD250" s="125"/>
      <c r="AE250" s="125"/>
      <c r="AF250" s="125"/>
      <c r="AG250" s="125"/>
      <c r="AH250" s="125"/>
      <c r="AI250" s="125"/>
      <c r="AJ250" s="125"/>
      <c r="AK250" s="125"/>
      <c r="AL250" s="125"/>
      <c r="AM250" s="125"/>
      <c r="AN250" s="125"/>
      <c r="AO250" s="125"/>
      <c r="AP250" s="125"/>
      <c r="AQ250" s="125"/>
      <c r="AR250" s="125"/>
      <c r="AS250" s="125"/>
      <c r="AT250" s="125"/>
      <c r="AU250" s="125"/>
      <c r="AV250" s="125"/>
      <c r="AW250" s="125"/>
      <c r="AX250" s="125"/>
      <c r="AY250" s="125"/>
      <c r="AZ250" s="125"/>
      <c r="BA250" s="125"/>
      <c r="BB250" s="125"/>
      <c r="BC250" s="125"/>
      <c r="BD250" s="6"/>
    </row>
    <row r="251" customFormat="false" ht="15.75" hidden="false" customHeight="false" outlineLevel="0" collapsed="false">
      <c r="A251" s="129"/>
      <c r="B251" s="127"/>
      <c r="C251" s="127"/>
      <c r="D251" s="127"/>
      <c r="E251" s="127"/>
      <c r="F251" s="129"/>
      <c r="G251" s="129"/>
      <c r="H251" s="127"/>
      <c r="I251" s="127"/>
      <c r="J251" s="127"/>
      <c r="K251" s="127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  <c r="AA251" s="125"/>
      <c r="AB251" s="125"/>
      <c r="AC251" s="125"/>
      <c r="AD251" s="125"/>
      <c r="AE251" s="125"/>
      <c r="AF251" s="125"/>
      <c r="AG251" s="125"/>
      <c r="AH251" s="125"/>
      <c r="AI251" s="125"/>
      <c r="AJ251" s="125"/>
      <c r="AK251" s="125"/>
      <c r="AL251" s="125"/>
      <c r="AM251" s="125"/>
      <c r="AN251" s="125"/>
      <c r="AO251" s="125"/>
      <c r="AP251" s="125"/>
      <c r="AQ251" s="125"/>
      <c r="AR251" s="125"/>
      <c r="AS251" s="125"/>
      <c r="AT251" s="125"/>
      <c r="AU251" s="125"/>
      <c r="AV251" s="125"/>
      <c r="AW251" s="125"/>
      <c r="AX251" s="125"/>
      <c r="AY251" s="125"/>
      <c r="AZ251" s="125"/>
      <c r="BA251" s="125"/>
      <c r="BB251" s="125"/>
      <c r="BC251" s="125"/>
      <c r="BD251" s="6"/>
    </row>
    <row r="252" customFormat="false" ht="15.75" hidden="false" customHeight="false" outlineLevel="0" collapsed="false">
      <c r="A252" s="129"/>
      <c r="B252" s="127"/>
      <c r="C252" s="127"/>
      <c r="D252" s="127"/>
      <c r="E252" s="127"/>
      <c r="F252" s="129"/>
      <c r="G252" s="129"/>
      <c r="H252" s="127"/>
      <c r="I252" s="127"/>
      <c r="J252" s="127"/>
      <c r="K252" s="127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  <c r="AA252" s="125"/>
      <c r="AB252" s="125"/>
      <c r="AC252" s="125"/>
      <c r="AD252" s="125"/>
      <c r="AE252" s="125"/>
      <c r="AF252" s="125"/>
      <c r="AG252" s="125"/>
      <c r="AH252" s="125"/>
      <c r="AI252" s="125"/>
      <c r="AJ252" s="125"/>
      <c r="AK252" s="125"/>
      <c r="AL252" s="125"/>
      <c r="AM252" s="125"/>
      <c r="AN252" s="125"/>
      <c r="AO252" s="125"/>
      <c r="AP252" s="125"/>
      <c r="AQ252" s="125"/>
      <c r="AR252" s="125"/>
      <c r="AS252" s="125"/>
      <c r="AT252" s="125"/>
      <c r="AU252" s="125"/>
      <c r="AV252" s="125"/>
      <c r="AW252" s="125"/>
      <c r="AX252" s="125"/>
      <c r="AY252" s="125"/>
      <c r="AZ252" s="125"/>
      <c r="BA252" s="125"/>
      <c r="BB252" s="125"/>
      <c r="BC252" s="125"/>
      <c r="BD252" s="6"/>
    </row>
    <row r="253" customFormat="false" ht="15.75" hidden="false" customHeight="false" outlineLevel="0" collapsed="false">
      <c r="A253" s="129"/>
      <c r="B253" s="127"/>
      <c r="C253" s="127"/>
      <c r="D253" s="127"/>
      <c r="E253" s="127"/>
      <c r="F253" s="129"/>
      <c r="G253" s="129"/>
      <c r="H253" s="127"/>
      <c r="I253" s="127"/>
      <c r="J253" s="127"/>
      <c r="K253" s="127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  <c r="AC253" s="125"/>
      <c r="AD253" s="125"/>
      <c r="AE253" s="125"/>
      <c r="AF253" s="125"/>
      <c r="AG253" s="125"/>
      <c r="AH253" s="125"/>
      <c r="AI253" s="125"/>
      <c r="AJ253" s="125"/>
      <c r="AK253" s="125"/>
      <c r="AL253" s="125"/>
      <c r="AM253" s="125"/>
      <c r="AN253" s="125"/>
      <c r="AO253" s="125"/>
      <c r="AP253" s="125"/>
      <c r="AQ253" s="125"/>
      <c r="AR253" s="125"/>
      <c r="AS253" s="125"/>
      <c r="AT253" s="125"/>
      <c r="AU253" s="125"/>
      <c r="AV253" s="125"/>
      <c r="AW253" s="125"/>
      <c r="AX253" s="125"/>
      <c r="AY253" s="125"/>
      <c r="AZ253" s="125"/>
      <c r="BA253" s="125"/>
      <c r="BB253" s="125"/>
      <c r="BC253" s="125"/>
      <c r="BD253" s="6"/>
    </row>
    <row r="254" customFormat="false" ht="15.75" hidden="false" customHeight="false" outlineLevel="0" collapsed="false">
      <c r="A254" s="129"/>
      <c r="B254" s="127"/>
      <c r="C254" s="127"/>
      <c r="D254" s="127"/>
      <c r="E254" s="127"/>
      <c r="F254" s="129"/>
      <c r="G254" s="129"/>
      <c r="H254" s="127"/>
      <c r="I254" s="127"/>
      <c r="J254" s="127"/>
      <c r="K254" s="127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  <c r="AC254" s="125"/>
      <c r="AD254" s="125"/>
      <c r="AE254" s="125"/>
      <c r="AF254" s="125"/>
      <c r="AG254" s="125"/>
      <c r="AH254" s="125"/>
      <c r="AI254" s="125"/>
      <c r="AJ254" s="125"/>
      <c r="AK254" s="125"/>
      <c r="AL254" s="125"/>
      <c r="AM254" s="125"/>
      <c r="AN254" s="125"/>
      <c r="AO254" s="125"/>
      <c r="AP254" s="125"/>
      <c r="AQ254" s="125"/>
      <c r="AR254" s="125"/>
      <c r="AS254" s="125"/>
      <c r="AT254" s="125"/>
      <c r="AU254" s="125"/>
      <c r="AV254" s="125"/>
      <c r="AW254" s="125"/>
      <c r="AX254" s="125"/>
      <c r="AY254" s="125"/>
      <c r="AZ254" s="125"/>
      <c r="BA254" s="125"/>
      <c r="BB254" s="125"/>
      <c r="BC254" s="125"/>
      <c r="BD254" s="6"/>
    </row>
    <row r="255" customFormat="false" ht="15.75" hidden="false" customHeight="false" outlineLevel="0" collapsed="false">
      <c r="A255" s="129"/>
      <c r="B255" s="127"/>
      <c r="C255" s="127"/>
      <c r="D255" s="127"/>
      <c r="E255" s="127"/>
      <c r="F255" s="129"/>
      <c r="G255" s="129"/>
      <c r="H255" s="127"/>
      <c r="I255" s="127"/>
      <c r="J255" s="127"/>
      <c r="K255" s="127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  <c r="AA255" s="125"/>
      <c r="AB255" s="125"/>
      <c r="AC255" s="125"/>
      <c r="AD255" s="125"/>
      <c r="AE255" s="125"/>
      <c r="AF255" s="125"/>
      <c r="AG255" s="125"/>
      <c r="AH255" s="125"/>
      <c r="AI255" s="125"/>
      <c r="AJ255" s="125"/>
      <c r="AK255" s="125"/>
      <c r="AL255" s="125"/>
      <c r="AM255" s="125"/>
      <c r="AN255" s="125"/>
      <c r="AO255" s="125"/>
      <c r="AP255" s="125"/>
      <c r="AQ255" s="125"/>
      <c r="AR255" s="125"/>
      <c r="AS255" s="125"/>
      <c r="AT255" s="125"/>
      <c r="AU255" s="125"/>
      <c r="AV255" s="125"/>
      <c r="AW255" s="125"/>
      <c r="AX255" s="125"/>
      <c r="AY255" s="125"/>
      <c r="AZ255" s="125"/>
      <c r="BA255" s="125"/>
      <c r="BB255" s="125"/>
      <c r="BC255" s="125"/>
      <c r="BD255" s="6"/>
    </row>
    <row r="256" customFormat="false" ht="15.75" hidden="false" customHeight="false" outlineLevel="0" collapsed="false">
      <c r="A256" s="129"/>
      <c r="B256" s="127"/>
      <c r="C256" s="127"/>
      <c r="D256" s="127"/>
      <c r="E256" s="127"/>
      <c r="F256" s="129"/>
      <c r="G256" s="129"/>
      <c r="H256" s="127"/>
      <c r="I256" s="127"/>
      <c r="J256" s="127"/>
      <c r="K256" s="127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  <c r="AC256" s="125"/>
      <c r="AD256" s="125"/>
      <c r="AE256" s="125"/>
      <c r="AF256" s="125"/>
      <c r="AG256" s="125"/>
      <c r="AH256" s="125"/>
      <c r="AI256" s="125"/>
      <c r="AJ256" s="125"/>
      <c r="AK256" s="125"/>
      <c r="AL256" s="125"/>
      <c r="AM256" s="125"/>
      <c r="AN256" s="125"/>
      <c r="AO256" s="125"/>
      <c r="AP256" s="125"/>
      <c r="AQ256" s="125"/>
      <c r="AR256" s="125"/>
      <c r="AS256" s="125"/>
      <c r="AT256" s="125"/>
      <c r="AU256" s="125"/>
      <c r="AV256" s="125"/>
      <c r="AW256" s="125"/>
      <c r="AX256" s="125"/>
      <c r="AY256" s="125"/>
      <c r="AZ256" s="125"/>
      <c r="BA256" s="125"/>
      <c r="BB256" s="125"/>
      <c r="BC256" s="125"/>
      <c r="BD256" s="6"/>
    </row>
    <row r="257" customFormat="false" ht="15.75" hidden="false" customHeight="false" outlineLevel="0" collapsed="false">
      <c r="A257" s="129"/>
      <c r="B257" s="127"/>
      <c r="C257" s="127"/>
      <c r="D257" s="127"/>
      <c r="E257" s="127"/>
      <c r="F257" s="129"/>
      <c r="G257" s="129"/>
      <c r="H257" s="127"/>
      <c r="I257" s="127"/>
      <c r="J257" s="127"/>
      <c r="K257" s="127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  <c r="AC257" s="125"/>
      <c r="AD257" s="125"/>
      <c r="AE257" s="125"/>
      <c r="AF257" s="125"/>
      <c r="AG257" s="125"/>
      <c r="AH257" s="125"/>
      <c r="AI257" s="125"/>
      <c r="AJ257" s="125"/>
      <c r="AK257" s="125"/>
      <c r="AL257" s="125"/>
      <c r="AM257" s="125"/>
      <c r="AN257" s="125"/>
      <c r="AO257" s="125"/>
      <c r="AP257" s="125"/>
      <c r="AQ257" s="125"/>
      <c r="AR257" s="125"/>
      <c r="AS257" s="125"/>
      <c r="AT257" s="125"/>
      <c r="AU257" s="125"/>
      <c r="AV257" s="125"/>
      <c r="AW257" s="125"/>
      <c r="AX257" s="125"/>
      <c r="AY257" s="125"/>
      <c r="AZ257" s="125"/>
      <c r="BA257" s="125"/>
      <c r="BB257" s="125"/>
      <c r="BC257" s="125"/>
      <c r="BD257" s="6"/>
    </row>
    <row r="258" customFormat="false" ht="15.75" hidden="false" customHeight="false" outlineLevel="0" collapsed="false">
      <c r="A258" s="129"/>
      <c r="B258" s="127"/>
      <c r="C258" s="127"/>
      <c r="D258" s="127"/>
      <c r="E258" s="127"/>
      <c r="F258" s="129"/>
      <c r="G258" s="129"/>
      <c r="H258" s="127"/>
      <c r="I258" s="127"/>
      <c r="J258" s="127"/>
      <c r="K258" s="127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  <c r="AC258" s="125"/>
      <c r="AD258" s="125"/>
      <c r="AE258" s="125"/>
      <c r="AF258" s="125"/>
      <c r="AG258" s="125"/>
      <c r="AH258" s="125"/>
      <c r="AI258" s="125"/>
      <c r="AJ258" s="125"/>
      <c r="AK258" s="125"/>
      <c r="AL258" s="125"/>
      <c r="AM258" s="125"/>
      <c r="AN258" s="125"/>
      <c r="AO258" s="125"/>
      <c r="AP258" s="125"/>
      <c r="AQ258" s="125"/>
      <c r="AR258" s="125"/>
      <c r="AS258" s="125"/>
      <c r="AT258" s="125"/>
      <c r="AU258" s="125"/>
      <c r="AV258" s="125"/>
      <c r="AW258" s="125"/>
      <c r="AX258" s="125"/>
      <c r="AY258" s="125"/>
      <c r="AZ258" s="125"/>
      <c r="BA258" s="125"/>
      <c r="BB258" s="125"/>
      <c r="BC258" s="125"/>
      <c r="BD258" s="6"/>
    </row>
    <row r="259" customFormat="false" ht="15.75" hidden="false" customHeight="false" outlineLevel="0" collapsed="false">
      <c r="A259" s="129"/>
      <c r="B259" s="127"/>
      <c r="C259" s="127"/>
      <c r="D259" s="127"/>
      <c r="E259" s="127"/>
      <c r="F259" s="129"/>
      <c r="G259" s="129"/>
      <c r="H259" s="127"/>
      <c r="I259" s="127"/>
      <c r="J259" s="127"/>
      <c r="K259" s="127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  <c r="AD259" s="125"/>
      <c r="AE259" s="125"/>
      <c r="AF259" s="125"/>
      <c r="AG259" s="125"/>
      <c r="AH259" s="125"/>
      <c r="AI259" s="125"/>
      <c r="AJ259" s="125"/>
      <c r="AK259" s="125"/>
      <c r="AL259" s="125"/>
      <c r="AM259" s="125"/>
      <c r="AN259" s="125"/>
      <c r="AO259" s="125"/>
      <c r="AP259" s="125"/>
      <c r="AQ259" s="125"/>
      <c r="AR259" s="125"/>
      <c r="AS259" s="125"/>
      <c r="AT259" s="125"/>
      <c r="AU259" s="125"/>
      <c r="AV259" s="125"/>
      <c r="AW259" s="125"/>
      <c r="AX259" s="125"/>
      <c r="AY259" s="125"/>
      <c r="AZ259" s="125"/>
      <c r="BA259" s="125"/>
      <c r="BB259" s="125"/>
      <c r="BC259" s="125"/>
      <c r="BD259" s="6"/>
    </row>
    <row r="260" customFormat="false" ht="15.75" hidden="false" customHeight="false" outlineLevel="0" collapsed="false">
      <c r="A260" s="129"/>
      <c r="B260" s="127"/>
      <c r="C260" s="127"/>
      <c r="D260" s="127"/>
      <c r="E260" s="127"/>
      <c r="F260" s="129"/>
      <c r="G260" s="129"/>
      <c r="H260" s="127"/>
      <c r="I260" s="127"/>
      <c r="J260" s="127"/>
      <c r="K260" s="127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125"/>
      <c r="AF260" s="125"/>
      <c r="AG260" s="125"/>
      <c r="AH260" s="125"/>
      <c r="AI260" s="125"/>
      <c r="AJ260" s="125"/>
      <c r="AK260" s="125"/>
      <c r="AL260" s="125"/>
      <c r="AM260" s="125"/>
      <c r="AN260" s="125"/>
      <c r="AO260" s="125"/>
      <c r="AP260" s="125"/>
      <c r="AQ260" s="125"/>
      <c r="AR260" s="125"/>
      <c r="AS260" s="125"/>
      <c r="AT260" s="125"/>
      <c r="AU260" s="125"/>
      <c r="AV260" s="125"/>
      <c r="AW260" s="125"/>
      <c r="AX260" s="125"/>
      <c r="AY260" s="125"/>
      <c r="AZ260" s="125"/>
      <c r="BA260" s="125"/>
      <c r="BB260" s="125"/>
      <c r="BC260" s="125"/>
      <c r="BD260" s="6"/>
    </row>
    <row r="261" customFormat="false" ht="15.75" hidden="false" customHeight="false" outlineLevel="0" collapsed="false">
      <c r="A261" s="129"/>
      <c r="B261" s="127"/>
      <c r="C261" s="127"/>
      <c r="D261" s="127"/>
      <c r="E261" s="127"/>
      <c r="F261" s="129"/>
      <c r="G261" s="129"/>
      <c r="H261" s="127"/>
      <c r="I261" s="127"/>
      <c r="J261" s="127"/>
      <c r="K261" s="127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  <c r="AC261" s="125"/>
      <c r="AD261" s="125"/>
      <c r="AE261" s="125"/>
      <c r="AF261" s="125"/>
      <c r="AG261" s="125"/>
      <c r="AH261" s="125"/>
      <c r="AI261" s="125"/>
      <c r="AJ261" s="125"/>
      <c r="AK261" s="125"/>
      <c r="AL261" s="125"/>
      <c r="AM261" s="125"/>
      <c r="AN261" s="125"/>
      <c r="AO261" s="125"/>
      <c r="AP261" s="125"/>
      <c r="AQ261" s="125"/>
      <c r="AR261" s="125"/>
      <c r="AS261" s="125"/>
      <c r="AT261" s="125"/>
      <c r="AU261" s="125"/>
      <c r="AV261" s="125"/>
      <c r="AW261" s="125"/>
      <c r="AX261" s="125"/>
      <c r="AY261" s="125"/>
      <c r="AZ261" s="125"/>
      <c r="BA261" s="125"/>
      <c r="BB261" s="125"/>
      <c r="BC261" s="125"/>
      <c r="BD261" s="6"/>
    </row>
    <row r="262" customFormat="false" ht="15.75" hidden="false" customHeight="false" outlineLevel="0" collapsed="false">
      <c r="A262" s="129"/>
      <c r="B262" s="127"/>
      <c r="C262" s="127"/>
      <c r="D262" s="127"/>
      <c r="E262" s="127"/>
      <c r="F262" s="129"/>
      <c r="G262" s="129"/>
      <c r="H262" s="127"/>
      <c r="I262" s="127"/>
      <c r="J262" s="127"/>
      <c r="K262" s="127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  <c r="AC262" s="125"/>
      <c r="AD262" s="125"/>
      <c r="AE262" s="125"/>
      <c r="AF262" s="125"/>
      <c r="AG262" s="125"/>
      <c r="AH262" s="125"/>
      <c r="AI262" s="125"/>
      <c r="AJ262" s="125"/>
      <c r="AK262" s="125"/>
      <c r="AL262" s="125"/>
      <c r="AM262" s="125"/>
      <c r="AN262" s="125"/>
      <c r="AO262" s="125"/>
      <c r="AP262" s="125"/>
      <c r="AQ262" s="125"/>
      <c r="AR262" s="125"/>
      <c r="AS262" s="125"/>
      <c r="AT262" s="125"/>
      <c r="AU262" s="125"/>
      <c r="AV262" s="125"/>
      <c r="AW262" s="125"/>
      <c r="AX262" s="125"/>
      <c r="AY262" s="125"/>
      <c r="AZ262" s="125"/>
      <c r="BA262" s="125"/>
      <c r="BB262" s="125"/>
      <c r="BC262" s="125"/>
      <c r="BD262" s="6"/>
    </row>
    <row r="263" customFormat="false" ht="15.75" hidden="false" customHeight="false" outlineLevel="0" collapsed="false">
      <c r="A263" s="129"/>
      <c r="B263" s="127"/>
      <c r="C263" s="127"/>
      <c r="D263" s="127"/>
      <c r="E263" s="127"/>
      <c r="F263" s="129"/>
      <c r="G263" s="129"/>
      <c r="H263" s="127"/>
      <c r="I263" s="127"/>
      <c r="J263" s="127"/>
      <c r="K263" s="127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  <c r="AC263" s="125"/>
      <c r="AD263" s="125"/>
      <c r="AE263" s="125"/>
      <c r="AF263" s="125"/>
      <c r="AG263" s="125"/>
      <c r="AH263" s="125"/>
      <c r="AI263" s="125"/>
      <c r="AJ263" s="125"/>
      <c r="AK263" s="125"/>
      <c r="AL263" s="125"/>
      <c r="AM263" s="125"/>
      <c r="AN263" s="125"/>
      <c r="AO263" s="125"/>
      <c r="AP263" s="125"/>
      <c r="AQ263" s="125"/>
      <c r="AR263" s="125"/>
      <c r="AS263" s="125"/>
      <c r="AT263" s="125"/>
      <c r="AU263" s="125"/>
      <c r="AV263" s="125"/>
      <c r="AW263" s="125"/>
      <c r="AX263" s="125"/>
      <c r="AY263" s="125"/>
      <c r="AZ263" s="125"/>
      <c r="BA263" s="125"/>
      <c r="BB263" s="125"/>
      <c r="BC263" s="125"/>
      <c r="BD263" s="6"/>
    </row>
    <row r="264" customFormat="false" ht="15.75" hidden="false" customHeight="false" outlineLevel="0" collapsed="false">
      <c r="A264" s="129"/>
      <c r="B264" s="127"/>
      <c r="C264" s="127"/>
      <c r="D264" s="127"/>
      <c r="E264" s="127"/>
      <c r="F264" s="129"/>
      <c r="G264" s="129"/>
      <c r="H264" s="127"/>
      <c r="I264" s="127"/>
      <c r="J264" s="127"/>
      <c r="K264" s="127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  <c r="AC264" s="125"/>
      <c r="AD264" s="125"/>
      <c r="AE264" s="125"/>
      <c r="AF264" s="125"/>
      <c r="AG264" s="125"/>
      <c r="AH264" s="125"/>
      <c r="AI264" s="125"/>
      <c r="AJ264" s="125"/>
      <c r="AK264" s="125"/>
      <c r="AL264" s="125"/>
      <c r="AM264" s="125"/>
      <c r="AN264" s="125"/>
      <c r="AO264" s="125"/>
      <c r="AP264" s="125"/>
      <c r="AQ264" s="125"/>
      <c r="AR264" s="125"/>
      <c r="AS264" s="125"/>
      <c r="AT264" s="125"/>
      <c r="AU264" s="125"/>
      <c r="AV264" s="125"/>
      <c r="AW264" s="125"/>
      <c r="AX264" s="125"/>
      <c r="AY264" s="125"/>
      <c r="AZ264" s="125"/>
      <c r="BA264" s="125"/>
      <c r="BB264" s="125"/>
      <c r="BC264" s="125"/>
      <c r="BD264" s="6"/>
    </row>
    <row r="265" customFormat="false" ht="15.75" hidden="false" customHeight="false" outlineLevel="0" collapsed="false">
      <c r="A265" s="129"/>
      <c r="B265" s="127"/>
      <c r="C265" s="127"/>
      <c r="D265" s="127"/>
      <c r="E265" s="127"/>
      <c r="F265" s="129"/>
      <c r="G265" s="129"/>
      <c r="H265" s="127"/>
      <c r="I265" s="127"/>
      <c r="J265" s="127"/>
      <c r="K265" s="127"/>
      <c r="L265" s="125"/>
      <c r="M265" s="125"/>
      <c r="N265" s="125"/>
      <c r="O265" s="125"/>
      <c r="P265" s="125"/>
      <c r="Q265" s="125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  <c r="AC265" s="125"/>
      <c r="AD265" s="125"/>
      <c r="AE265" s="125"/>
      <c r="AF265" s="125"/>
      <c r="AG265" s="125"/>
      <c r="AH265" s="125"/>
      <c r="AI265" s="125"/>
      <c r="AJ265" s="125"/>
      <c r="AK265" s="125"/>
      <c r="AL265" s="125"/>
      <c r="AM265" s="125"/>
      <c r="AN265" s="125"/>
      <c r="AO265" s="125"/>
      <c r="AP265" s="125"/>
      <c r="AQ265" s="125"/>
      <c r="AR265" s="125"/>
      <c r="AS265" s="125"/>
      <c r="AT265" s="125"/>
      <c r="AU265" s="125"/>
      <c r="AV265" s="125"/>
      <c r="AW265" s="125"/>
      <c r="AX265" s="125"/>
      <c r="AY265" s="125"/>
      <c r="AZ265" s="125"/>
      <c r="BA265" s="125"/>
      <c r="BB265" s="125"/>
      <c r="BC265" s="125"/>
      <c r="BD265" s="6"/>
    </row>
    <row r="266" customFormat="false" ht="15.75" hidden="false" customHeight="false" outlineLevel="0" collapsed="false">
      <c r="A266" s="129"/>
      <c r="B266" s="127"/>
      <c r="C266" s="127"/>
      <c r="D266" s="127"/>
      <c r="E266" s="127"/>
      <c r="F266" s="129"/>
      <c r="G266" s="129"/>
      <c r="H266" s="127"/>
      <c r="I266" s="127"/>
      <c r="J266" s="127"/>
      <c r="K266" s="127"/>
      <c r="L266" s="125"/>
      <c r="M266" s="125"/>
      <c r="N266" s="125"/>
      <c r="O266" s="125"/>
      <c r="P266" s="125"/>
      <c r="Q266" s="125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  <c r="AC266" s="125"/>
      <c r="AD266" s="125"/>
      <c r="AE266" s="125"/>
      <c r="AF266" s="125"/>
      <c r="AG266" s="125"/>
      <c r="AH266" s="125"/>
      <c r="AI266" s="125"/>
      <c r="AJ266" s="125"/>
      <c r="AK266" s="125"/>
      <c r="AL266" s="125"/>
      <c r="AM266" s="125"/>
      <c r="AN266" s="125"/>
      <c r="AO266" s="125"/>
      <c r="AP266" s="125"/>
      <c r="AQ266" s="125"/>
      <c r="AR266" s="125"/>
      <c r="AS266" s="125"/>
      <c r="AT266" s="125"/>
      <c r="AU266" s="125"/>
      <c r="AV266" s="125"/>
      <c r="AW266" s="125"/>
      <c r="AX266" s="125"/>
      <c r="AY266" s="125"/>
      <c r="AZ266" s="125"/>
      <c r="BA266" s="125"/>
      <c r="BB266" s="125"/>
      <c r="BC266" s="125"/>
      <c r="BD266" s="6"/>
    </row>
    <row r="267" customFormat="false" ht="15.75" hidden="false" customHeight="false" outlineLevel="0" collapsed="false">
      <c r="A267" s="129"/>
      <c r="B267" s="127"/>
      <c r="C267" s="127"/>
      <c r="D267" s="127"/>
      <c r="E267" s="127"/>
      <c r="F267" s="129"/>
      <c r="G267" s="129"/>
      <c r="H267" s="127"/>
      <c r="I267" s="127"/>
      <c r="J267" s="127"/>
      <c r="K267" s="127"/>
      <c r="L267" s="125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5"/>
      <c r="AA267" s="125"/>
      <c r="AB267" s="125"/>
      <c r="AC267" s="125"/>
      <c r="AD267" s="125"/>
      <c r="AE267" s="125"/>
      <c r="AF267" s="125"/>
      <c r="AG267" s="125"/>
      <c r="AH267" s="125"/>
      <c r="AI267" s="125"/>
      <c r="AJ267" s="125"/>
      <c r="AK267" s="125"/>
      <c r="AL267" s="125"/>
      <c r="AM267" s="125"/>
      <c r="AN267" s="125"/>
      <c r="AO267" s="125"/>
      <c r="AP267" s="125"/>
      <c r="AQ267" s="125"/>
      <c r="AR267" s="125"/>
      <c r="AS267" s="125"/>
      <c r="AT267" s="125"/>
      <c r="AU267" s="125"/>
      <c r="AV267" s="125"/>
      <c r="AW267" s="125"/>
      <c r="AX267" s="125"/>
      <c r="AY267" s="125"/>
      <c r="AZ267" s="125"/>
      <c r="BA267" s="125"/>
      <c r="BB267" s="125"/>
      <c r="BC267" s="125"/>
      <c r="BD267" s="6"/>
    </row>
    <row r="268" customFormat="false" ht="15.75" hidden="false" customHeight="false" outlineLevel="0" collapsed="false">
      <c r="A268" s="129"/>
      <c r="B268" s="127"/>
      <c r="C268" s="127"/>
      <c r="D268" s="127"/>
      <c r="E268" s="127"/>
      <c r="F268" s="129"/>
      <c r="G268" s="129"/>
      <c r="H268" s="127"/>
      <c r="I268" s="127"/>
      <c r="J268" s="127"/>
      <c r="K268" s="127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  <c r="AA268" s="125"/>
      <c r="AB268" s="125"/>
      <c r="AC268" s="125"/>
      <c r="AD268" s="125"/>
      <c r="AE268" s="125"/>
      <c r="AF268" s="125"/>
      <c r="AG268" s="125"/>
      <c r="AH268" s="125"/>
      <c r="AI268" s="125"/>
      <c r="AJ268" s="125"/>
      <c r="AK268" s="125"/>
      <c r="AL268" s="125"/>
      <c r="AM268" s="125"/>
      <c r="AN268" s="125"/>
      <c r="AO268" s="125"/>
      <c r="AP268" s="125"/>
      <c r="AQ268" s="125"/>
      <c r="AR268" s="125"/>
      <c r="AS268" s="125"/>
      <c r="AT268" s="125"/>
      <c r="AU268" s="125"/>
      <c r="AV268" s="125"/>
      <c r="AW268" s="125"/>
      <c r="AX268" s="125"/>
      <c r="AY268" s="125"/>
      <c r="AZ268" s="125"/>
      <c r="BA268" s="125"/>
      <c r="BB268" s="125"/>
      <c r="BC268" s="125"/>
      <c r="BD268" s="6"/>
    </row>
    <row r="269" customFormat="false" ht="15.75" hidden="false" customHeight="false" outlineLevel="0" collapsed="false">
      <c r="A269" s="129"/>
      <c r="B269" s="127"/>
      <c r="C269" s="127"/>
      <c r="D269" s="127"/>
      <c r="E269" s="127"/>
      <c r="F269" s="129"/>
      <c r="G269" s="129"/>
      <c r="H269" s="127"/>
      <c r="I269" s="127"/>
      <c r="J269" s="127"/>
      <c r="K269" s="127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  <c r="AA269" s="125"/>
      <c r="AB269" s="125"/>
      <c r="AC269" s="125"/>
      <c r="AD269" s="125"/>
      <c r="AE269" s="125"/>
      <c r="AF269" s="125"/>
      <c r="AG269" s="125"/>
      <c r="AH269" s="125"/>
      <c r="AI269" s="125"/>
      <c r="AJ269" s="125"/>
      <c r="AK269" s="125"/>
      <c r="AL269" s="125"/>
      <c r="AM269" s="125"/>
      <c r="AN269" s="125"/>
      <c r="AO269" s="125"/>
      <c r="AP269" s="125"/>
      <c r="AQ269" s="125"/>
      <c r="AR269" s="125"/>
      <c r="AS269" s="125"/>
      <c r="AT269" s="125"/>
      <c r="AU269" s="125"/>
      <c r="AV269" s="125"/>
      <c r="AW269" s="125"/>
      <c r="AX269" s="125"/>
      <c r="AY269" s="125"/>
      <c r="AZ269" s="125"/>
      <c r="BA269" s="125"/>
      <c r="BB269" s="125"/>
      <c r="BC269" s="125"/>
      <c r="BD269" s="6"/>
    </row>
    <row r="270" customFormat="false" ht="15.75" hidden="false" customHeight="false" outlineLevel="0" collapsed="false">
      <c r="A270" s="129"/>
      <c r="B270" s="127"/>
      <c r="C270" s="127"/>
      <c r="D270" s="127"/>
      <c r="E270" s="127"/>
      <c r="F270" s="129"/>
      <c r="G270" s="129"/>
      <c r="H270" s="127"/>
      <c r="I270" s="127"/>
      <c r="J270" s="127"/>
      <c r="K270" s="127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  <c r="AK270" s="125"/>
      <c r="AL270" s="125"/>
      <c r="AM270" s="125"/>
      <c r="AN270" s="125"/>
      <c r="AO270" s="125"/>
      <c r="AP270" s="125"/>
      <c r="AQ270" s="125"/>
      <c r="AR270" s="125"/>
      <c r="AS270" s="125"/>
      <c r="AT270" s="125"/>
      <c r="AU270" s="125"/>
      <c r="AV270" s="125"/>
      <c r="AW270" s="125"/>
      <c r="AX270" s="125"/>
      <c r="AY270" s="125"/>
      <c r="AZ270" s="125"/>
      <c r="BA270" s="125"/>
      <c r="BB270" s="125"/>
      <c r="BC270" s="125"/>
      <c r="BD270" s="6"/>
    </row>
    <row r="271" customFormat="false" ht="15.75" hidden="false" customHeight="false" outlineLevel="0" collapsed="false">
      <c r="A271" s="129"/>
      <c r="B271" s="127"/>
      <c r="C271" s="127"/>
      <c r="D271" s="127"/>
      <c r="E271" s="127"/>
      <c r="F271" s="129"/>
      <c r="G271" s="129"/>
      <c r="H271" s="127"/>
      <c r="I271" s="127"/>
      <c r="J271" s="127"/>
      <c r="K271" s="127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  <c r="AA271" s="125"/>
      <c r="AB271" s="125"/>
      <c r="AC271" s="125"/>
      <c r="AD271" s="125"/>
      <c r="AE271" s="125"/>
      <c r="AF271" s="125"/>
      <c r="AG271" s="125"/>
      <c r="AH271" s="125"/>
      <c r="AI271" s="125"/>
      <c r="AJ271" s="125"/>
      <c r="AK271" s="125"/>
      <c r="AL271" s="125"/>
      <c r="AM271" s="125"/>
      <c r="AN271" s="125"/>
      <c r="AO271" s="125"/>
      <c r="AP271" s="125"/>
      <c r="AQ271" s="125"/>
      <c r="AR271" s="125"/>
      <c r="AS271" s="125"/>
      <c r="AT271" s="125"/>
      <c r="AU271" s="125"/>
      <c r="AV271" s="125"/>
      <c r="AW271" s="125"/>
      <c r="AX271" s="125"/>
      <c r="AY271" s="125"/>
      <c r="AZ271" s="125"/>
      <c r="BA271" s="125"/>
      <c r="BB271" s="125"/>
      <c r="BC271" s="125"/>
      <c r="BD271" s="6"/>
    </row>
    <row r="272" customFormat="false" ht="15.75" hidden="false" customHeight="false" outlineLevel="0" collapsed="false">
      <c r="A272" s="129"/>
      <c r="B272" s="127"/>
      <c r="C272" s="127"/>
      <c r="D272" s="127"/>
      <c r="E272" s="127"/>
      <c r="F272" s="129"/>
      <c r="G272" s="129"/>
      <c r="H272" s="127"/>
      <c r="I272" s="127"/>
      <c r="J272" s="127"/>
      <c r="K272" s="127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  <c r="AC272" s="125"/>
      <c r="AD272" s="125"/>
      <c r="AE272" s="125"/>
      <c r="AF272" s="125"/>
      <c r="AG272" s="125"/>
      <c r="AH272" s="125"/>
      <c r="AI272" s="125"/>
      <c r="AJ272" s="125"/>
      <c r="AK272" s="125"/>
      <c r="AL272" s="125"/>
      <c r="AM272" s="125"/>
      <c r="AN272" s="125"/>
      <c r="AO272" s="125"/>
      <c r="AP272" s="125"/>
      <c r="AQ272" s="125"/>
      <c r="AR272" s="125"/>
      <c r="AS272" s="125"/>
      <c r="AT272" s="125"/>
      <c r="AU272" s="125"/>
      <c r="AV272" s="125"/>
      <c r="AW272" s="125"/>
      <c r="AX272" s="125"/>
      <c r="AY272" s="125"/>
      <c r="AZ272" s="125"/>
      <c r="BA272" s="125"/>
      <c r="BB272" s="125"/>
      <c r="BC272" s="125"/>
      <c r="BD272" s="6"/>
    </row>
    <row r="273" customFormat="false" ht="15.75" hidden="false" customHeight="false" outlineLevel="0" collapsed="false">
      <c r="A273" s="129"/>
      <c r="B273" s="127"/>
      <c r="C273" s="127"/>
      <c r="D273" s="127"/>
      <c r="E273" s="127"/>
      <c r="F273" s="129"/>
      <c r="G273" s="129"/>
      <c r="H273" s="127"/>
      <c r="I273" s="127"/>
      <c r="J273" s="127"/>
      <c r="K273" s="127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5"/>
      <c r="AL273" s="125"/>
      <c r="AM273" s="125"/>
      <c r="AN273" s="125"/>
      <c r="AO273" s="125"/>
      <c r="AP273" s="125"/>
      <c r="AQ273" s="125"/>
      <c r="AR273" s="125"/>
      <c r="AS273" s="125"/>
      <c r="AT273" s="125"/>
      <c r="AU273" s="125"/>
      <c r="AV273" s="125"/>
      <c r="AW273" s="125"/>
      <c r="AX273" s="125"/>
      <c r="AY273" s="125"/>
      <c r="AZ273" s="125"/>
      <c r="BA273" s="125"/>
      <c r="BB273" s="125"/>
      <c r="BC273" s="125"/>
      <c r="BD273" s="6"/>
    </row>
    <row r="274" customFormat="false" ht="15.75" hidden="false" customHeight="false" outlineLevel="0" collapsed="false">
      <c r="A274" s="129"/>
      <c r="B274" s="127"/>
      <c r="C274" s="127"/>
      <c r="D274" s="127"/>
      <c r="E274" s="127"/>
      <c r="F274" s="129"/>
      <c r="G274" s="129"/>
      <c r="H274" s="127"/>
      <c r="I274" s="127"/>
      <c r="J274" s="127"/>
      <c r="K274" s="127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  <c r="AB274" s="125"/>
      <c r="AC274" s="125"/>
      <c r="AD274" s="125"/>
      <c r="AE274" s="125"/>
      <c r="AF274" s="125"/>
      <c r="AG274" s="125"/>
      <c r="AH274" s="125"/>
      <c r="AI274" s="125"/>
      <c r="AJ274" s="125"/>
      <c r="AK274" s="125"/>
      <c r="AL274" s="125"/>
      <c r="AM274" s="125"/>
      <c r="AN274" s="125"/>
      <c r="AO274" s="125"/>
      <c r="AP274" s="125"/>
      <c r="AQ274" s="125"/>
      <c r="AR274" s="125"/>
      <c r="AS274" s="125"/>
      <c r="AT274" s="125"/>
      <c r="AU274" s="125"/>
      <c r="AV274" s="125"/>
      <c r="AW274" s="125"/>
      <c r="AX274" s="125"/>
      <c r="AY274" s="125"/>
      <c r="AZ274" s="125"/>
      <c r="BA274" s="125"/>
      <c r="BB274" s="125"/>
      <c r="BC274" s="125"/>
      <c r="BD274" s="6"/>
    </row>
    <row r="275" customFormat="false" ht="15.75" hidden="false" customHeight="false" outlineLevel="0" collapsed="false">
      <c r="A275" s="129"/>
      <c r="B275" s="127"/>
      <c r="C275" s="127"/>
      <c r="D275" s="127"/>
      <c r="E275" s="127"/>
      <c r="F275" s="129"/>
      <c r="G275" s="129"/>
      <c r="H275" s="127"/>
      <c r="I275" s="127"/>
      <c r="J275" s="127"/>
      <c r="K275" s="127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  <c r="AC275" s="125"/>
      <c r="AD275" s="125"/>
      <c r="AE275" s="125"/>
      <c r="AF275" s="125"/>
      <c r="AG275" s="125"/>
      <c r="AH275" s="125"/>
      <c r="AI275" s="125"/>
      <c r="AJ275" s="125"/>
      <c r="AK275" s="125"/>
      <c r="AL275" s="125"/>
      <c r="AM275" s="125"/>
      <c r="AN275" s="125"/>
      <c r="AO275" s="125"/>
      <c r="AP275" s="125"/>
      <c r="AQ275" s="125"/>
      <c r="AR275" s="125"/>
      <c r="AS275" s="125"/>
      <c r="AT275" s="125"/>
      <c r="AU275" s="125"/>
      <c r="AV275" s="125"/>
      <c r="AW275" s="125"/>
      <c r="AX275" s="125"/>
      <c r="AY275" s="125"/>
      <c r="AZ275" s="125"/>
      <c r="BA275" s="125"/>
      <c r="BB275" s="125"/>
      <c r="BC275" s="125"/>
      <c r="BD275" s="6"/>
    </row>
    <row r="276" customFormat="false" ht="15.75" hidden="false" customHeight="false" outlineLevel="0" collapsed="false">
      <c r="A276" s="129"/>
      <c r="B276" s="127"/>
      <c r="C276" s="127"/>
      <c r="D276" s="127"/>
      <c r="E276" s="127"/>
      <c r="F276" s="129"/>
      <c r="G276" s="129"/>
      <c r="H276" s="127"/>
      <c r="I276" s="127"/>
      <c r="J276" s="127"/>
      <c r="K276" s="127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5"/>
      <c r="AL276" s="125"/>
      <c r="AM276" s="125"/>
      <c r="AN276" s="125"/>
      <c r="AO276" s="125"/>
      <c r="AP276" s="125"/>
      <c r="AQ276" s="125"/>
      <c r="AR276" s="125"/>
      <c r="AS276" s="125"/>
      <c r="AT276" s="125"/>
      <c r="AU276" s="125"/>
      <c r="AV276" s="125"/>
      <c r="AW276" s="125"/>
      <c r="AX276" s="125"/>
      <c r="AY276" s="125"/>
      <c r="AZ276" s="125"/>
      <c r="BA276" s="125"/>
      <c r="BB276" s="125"/>
      <c r="BC276" s="125"/>
      <c r="BD276" s="6"/>
    </row>
    <row r="277" customFormat="false" ht="15.75" hidden="false" customHeight="false" outlineLevel="0" collapsed="false">
      <c r="A277" s="129"/>
      <c r="B277" s="127"/>
      <c r="C277" s="127"/>
      <c r="D277" s="127"/>
      <c r="E277" s="127"/>
      <c r="F277" s="129"/>
      <c r="G277" s="129"/>
      <c r="H277" s="127"/>
      <c r="I277" s="127"/>
      <c r="J277" s="127"/>
      <c r="K277" s="127"/>
      <c r="L277" s="125"/>
      <c r="M277" s="125"/>
      <c r="N277" s="125"/>
      <c r="O277" s="125"/>
      <c r="P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5"/>
      <c r="AA277" s="125"/>
      <c r="AB277" s="125"/>
      <c r="AC277" s="125"/>
      <c r="AD277" s="125"/>
      <c r="AE277" s="125"/>
      <c r="AF277" s="125"/>
      <c r="AG277" s="125"/>
      <c r="AH277" s="125"/>
      <c r="AI277" s="125"/>
      <c r="AJ277" s="125"/>
      <c r="AK277" s="125"/>
      <c r="AL277" s="125"/>
      <c r="AM277" s="125"/>
      <c r="AN277" s="125"/>
      <c r="AO277" s="125"/>
      <c r="AP277" s="125"/>
      <c r="AQ277" s="125"/>
      <c r="AR277" s="125"/>
      <c r="AS277" s="125"/>
      <c r="AT277" s="125"/>
      <c r="AU277" s="125"/>
      <c r="AV277" s="125"/>
      <c r="AW277" s="125"/>
      <c r="AX277" s="125"/>
      <c r="AY277" s="125"/>
      <c r="AZ277" s="125"/>
      <c r="BA277" s="125"/>
      <c r="BB277" s="125"/>
      <c r="BC277" s="125"/>
      <c r="BD277" s="6"/>
    </row>
    <row r="278" customFormat="false" ht="15.75" hidden="false" customHeight="false" outlineLevel="0" collapsed="false">
      <c r="A278" s="129"/>
      <c r="B278" s="127"/>
      <c r="C278" s="127"/>
      <c r="D278" s="127"/>
      <c r="E278" s="127"/>
      <c r="F278" s="129"/>
      <c r="G278" s="129"/>
      <c r="H278" s="127"/>
      <c r="I278" s="127"/>
      <c r="J278" s="127"/>
      <c r="K278" s="127"/>
      <c r="L278" s="125"/>
      <c r="M278" s="125"/>
      <c r="N278" s="125"/>
      <c r="O278" s="125"/>
      <c r="P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5"/>
      <c r="AA278" s="125"/>
      <c r="AB278" s="125"/>
      <c r="AC278" s="125"/>
      <c r="AD278" s="125"/>
      <c r="AE278" s="125"/>
      <c r="AF278" s="125"/>
      <c r="AG278" s="125"/>
      <c r="AH278" s="125"/>
      <c r="AI278" s="125"/>
      <c r="AJ278" s="125"/>
      <c r="AK278" s="125"/>
      <c r="AL278" s="125"/>
      <c r="AM278" s="125"/>
      <c r="AN278" s="125"/>
      <c r="AO278" s="125"/>
      <c r="AP278" s="125"/>
      <c r="AQ278" s="125"/>
      <c r="AR278" s="125"/>
      <c r="AS278" s="125"/>
      <c r="AT278" s="125"/>
      <c r="AU278" s="125"/>
      <c r="AV278" s="125"/>
      <c r="AW278" s="125"/>
      <c r="AX278" s="125"/>
      <c r="AY278" s="125"/>
      <c r="AZ278" s="125"/>
      <c r="BA278" s="125"/>
      <c r="BB278" s="125"/>
      <c r="BC278" s="125"/>
      <c r="BD278" s="6"/>
    </row>
    <row r="279" customFormat="false" ht="15.75" hidden="false" customHeight="false" outlineLevel="0" collapsed="false">
      <c r="A279" s="129"/>
      <c r="B279" s="127"/>
      <c r="C279" s="127"/>
      <c r="D279" s="127"/>
      <c r="E279" s="127"/>
      <c r="F279" s="129"/>
      <c r="G279" s="129"/>
      <c r="H279" s="127"/>
      <c r="I279" s="127"/>
      <c r="J279" s="127"/>
      <c r="K279" s="127"/>
      <c r="L279" s="125"/>
      <c r="M279" s="125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  <c r="AA279" s="125"/>
      <c r="AB279" s="125"/>
      <c r="AC279" s="125"/>
      <c r="AD279" s="125"/>
      <c r="AE279" s="125"/>
      <c r="AF279" s="125"/>
      <c r="AG279" s="125"/>
      <c r="AH279" s="125"/>
      <c r="AI279" s="125"/>
      <c r="AJ279" s="125"/>
      <c r="AK279" s="125"/>
      <c r="AL279" s="125"/>
      <c r="AM279" s="125"/>
      <c r="AN279" s="125"/>
      <c r="AO279" s="125"/>
      <c r="AP279" s="125"/>
      <c r="AQ279" s="125"/>
      <c r="AR279" s="125"/>
      <c r="AS279" s="125"/>
      <c r="AT279" s="125"/>
      <c r="AU279" s="125"/>
      <c r="AV279" s="125"/>
      <c r="AW279" s="125"/>
      <c r="AX279" s="125"/>
      <c r="AY279" s="125"/>
      <c r="AZ279" s="125"/>
      <c r="BA279" s="125"/>
      <c r="BB279" s="125"/>
      <c r="BC279" s="125"/>
      <c r="BD279" s="6"/>
    </row>
    <row r="280" customFormat="false" ht="15.75" hidden="false" customHeight="false" outlineLevel="0" collapsed="false">
      <c r="A280" s="129"/>
      <c r="B280" s="127"/>
      <c r="C280" s="127"/>
      <c r="D280" s="127"/>
      <c r="E280" s="127"/>
      <c r="F280" s="129"/>
      <c r="G280" s="129"/>
      <c r="H280" s="127"/>
      <c r="I280" s="127"/>
      <c r="J280" s="127"/>
      <c r="K280" s="127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  <c r="AA280" s="125"/>
      <c r="AB280" s="125"/>
      <c r="AC280" s="125"/>
      <c r="AD280" s="125"/>
      <c r="AE280" s="125"/>
      <c r="AF280" s="125"/>
      <c r="AG280" s="125"/>
      <c r="AH280" s="125"/>
      <c r="AI280" s="125"/>
      <c r="AJ280" s="125"/>
      <c r="AK280" s="125"/>
      <c r="AL280" s="125"/>
      <c r="AM280" s="125"/>
      <c r="AN280" s="125"/>
      <c r="AO280" s="125"/>
      <c r="AP280" s="125"/>
      <c r="AQ280" s="125"/>
      <c r="AR280" s="125"/>
      <c r="AS280" s="125"/>
      <c r="AT280" s="125"/>
      <c r="AU280" s="125"/>
      <c r="AV280" s="125"/>
      <c r="AW280" s="125"/>
      <c r="AX280" s="125"/>
      <c r="AY280" s="125"/>
      <c r="AZ280" s="125"/>
      <c r="BA280" s="125"/>
      <c r="BB280" s="125"/>
      <c r="BC280" s="125"/>
      <c r="BD280" s="6"/>
    </row>
    <row r="281" customFormat="false" ht="15.75" hidden="false" customHeight="false" outlineLevel="0" collapsed="false">
      <c r="A281" s="129"/>
      <c r="B281" s="127"/>
      <c r="C281" s="127"/>
      <c r="D281" s="127"/>
      <c r="E281" s="127"/>
      <c r="F281" s="129"/>
      <c r="G281" s="129"/>
      <c r="H281" s="127"/>
      <c r="I281" s="127"/>
      <c r="J281" s="127"/>
      <c r="K281" s="127"/>
      <c r="L281" s="125"/>
      <c r="M281" s="125"/>
      <c r="N281" s="125"/>
      <c r="O281" s="125"/>
      <c r="P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5"/>
      <c r="AA281" s="125"/>
      <c r="AB281" s="125"/>
      <c r="AC281" s="125"/>
      <c r="AD281" s="125"/>
      <c r="AE281" s="125"/>
      <c r="AF281" s="125"/>
      <c r="AG281" s="125"/>
      <c r="AH281" s="125"/>
      <c r="AI281" s="125"/>
      <c r="AJ281" s="125"/>
      <c r="AK281" s="125"/>
      <c r="AL281" s="125"/>
      <c r="AM281" s="125"/>
      <c r="AN281" s="125"/>
      <c r="AO281" s="125"/>
      <c r="AP281" s="125"/>
      <c r="AQ281" s="125"/>
      <c r="AR281" s="125"/>
      <c r="AS281" s="125"/>
      <c r="AT281" s="125"/>
      <c r="AU281" s="125"/>
      <c r="AV281" s="125"/>
      <c r="AW281" s="125"/>
      <c r="AX281" s="125"/>
      <c r="AY281" s="125"/>
      <c r="AZ281" s="125"/>
      <c r="BA281" s="125"/>
      <c r="BB281" s="125"/>
      <c r="BC281" s="125"/>
      <c r="BD281" s="6"/>
    </row>
    <row r="282" customFormat="false" ht="15.75" hidden="false" customHeight="false" outlineLevel="0" collapsed="false">
      <c r="A282" s="129"/>
      <c r="B282" s="127"/>
      <c r="C282" s="127"/>
      <c r="D282" s="127"/>
      <c r="E282" s="127"/>
      <c r="F282" s="129"/>
      <c r="G282" s="129"/>
      <c r="H282" s="127"/>
      <c r="I282" s="127"/>
      <c r="J282" s="127"/>
      <c r="K282" s="127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  <c r="AA282" s="125"/>
      <c r="AB282" s="125"/>
      <c r="AC282" s="125"/>
      <c r="AD282" s="125"/>
      <c r="AE282" s="125"/>
      <c r="AF282" s="125"/>
      <c r="AG282" s="125"/>
      <c r="AH282" s="125"/>
      <c r="AI282" s="125"/>
      <c r="AJ282" s="125"/>
      <c r="AK282" s="125"/>
      <c r="AL282" s="125"/>
      <c r="AM282" s="125"/>
      <c r="AN282" s="125"/>
      <c r="AO282" s="125"/>
      <c r="AP282" s="125"/>
      <c r="AQ282" s="125"/>
      <c r="AR282" s="125"/>
      <c r="AS282" s="125"/>
      <c r="AT282" s="125"/>
      <c r="AU282" s="125"/>
      <c r="AV282" s="125"/>
      <c r="AW282" s="125"/>
      <c r="AX282" s="125"/>
      <c r="AY282" s="125"/>
      <c r="AZ282" s="125"/>
      <c r="BA282" s="125"/>
      <c r="BB282" s="125"/>
      <c r="BC282" s="125"/>
      <c r="BD282" s="6"/>
    </row>
    <row r="283" customFormat="false" ht="15.75" hidden="false" customHeight="false" outlineLevel="0" collapsed="false">
      <c r="A283" s="129"/>
      <c r="B283" s="127"/>
      <c r="C283" s="127"/>
      <c r="D283" s="127"/>
      <c r="E283" s="127"/>
      <c r="F283" s="129"/>
      <c r="G283" s="129"/>
      <c r="H283" s="127"/>
      <c r="I283" s="127"/>
      <c r="J283" s="127"/>
      <c r="K283" s="127"/>
      <c r="L283" s="125"/>
      <c r="M283" s="125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  <c r="AA283" s="125"/>
      <c r="AB283" s="125"/>
      <c r="AC283" s="125"/>
      <c r="AD283" s="125"/>
      <c r="AE283" s="125"/>
      <c r="AF283" s="125"/>
      <c r="AG283" s="125"/>
      <c r="AH283" s="125"/>
      <c r="AI283" s="125"/>
      <c r="AJ283" s="125"/>
      <c r="AK283" s="125"/>
      <c r="AL283" s="125"/>
      <c r="AM283" s="125"/>
      <c r="AN283" s="125"/>
      <c r="AO283" s="125"/>
      <c r="AP283" s="125"/>
      <c r="AQ283" s="125"/>
      <c r="AR283" s="125"/>
      <c r="AS283" s="125"/>
      <c r="AT283" s="125"/>
      <c r="AU283" s="125"/>
      <c r="AV283" s="125"/>
      <c r="AW283" s="125"/>
      <c r="AX283" s="125"/>
      <c r="AY283" s="125"/>
      <c r="AZ283" s="125"/>
      <c r="BA283" s="125"/>
      <c r="BB283" s="125"/>
      <c r="BC283" s="125"/>
      <c r="BD283" s="6"/>
    </row>
    <row r="284" customFormat="false" ht="15.75" hidden="false" customHeight="false" outlineLevel="0" collapsed="false">
      <c r="A284" s="129"/>
      <c r="B284" s="127"/>
      <c r="C284" s="127"/>
      <c r="D284" s="127"/>
      <c r="E284" s="127"/>
      <c r="F284" s="129"/>
      <c r="G284" s="129"/>
      <c r="H284" s="127"/>
      <c r="I284" s="127"/>
      <c r="J284" s="127"/>
      <c r="K284" s="127"/>
      <c r="L284" s="125"/>
      <c r="M284" s="125"/>
      <c r="N284" s="125"/>
      <c r="O284" s="125"/>
      <c r="P284" s="125"/>
      <c r="Q284" s="125"/>
      <c r="R284" s="125"/>
      <c r="S284" s="125"/>
      <c r="T284" s="125"/>
      <c r="U284" s="125"/>
      <c r="V284" s="125"/>
      <c r="W284" s="125"/>
      <c r="X284" s="125"/>
      <c r="Y284" s="125"/>
      <c r="Z284" s="125"/>
      <c r="AA284" s="125"/>
      <c r="AB284" s="125"/>
      <c r="AC284" s="125"/>
      <c r="AD284" s="125"/>
      <c r="AE284" s="125"/>
      <c r="AF284" s="125"/>
      <c r="AG284" s="125"/>
      <c r="AH284" s="125"/>
      <c r="AI284" s="125"/>
      <c r="AJ284" s="125"/>
      <c r="AK284" s="125"/>
      <c r="AL284" s="125"/>
      <c r="AM284" s="125"/>
      <c r="AN284" s="125"/>
      <c r="AO284" s="125"/>
      <c r="AP284" s="125"/>
      <c r="AQ284" s="125"/>
      <c r="AR284" s="125"/>
      <c r="AS284" s="125"/>
      <c r="AT284" s="125"/>
      <c r="AU284" s="125"/>
      <c r="AV284" s="125"/>
      <c r="AW284" s="125"/>
      <c r="AX284" s="125"/>
      <c r="AY284" s="125"/>
      <c r="AZ284" s="125"/>
      <c r="BA284" s="125"/>
      <c r="BB284" s="125"/>
      <c r="BC284" s="125"/>
      <c r="BD284" s="6"/>
    </row>
    <row r="285" customFormat="false" ht="15.75" hidden="false" customHeight="false" outlineLevel="0" collapsed="false">
      <c r="A285" s="129"/>
      <c r="B285" s="127"/>
      <c r="C285" s="127"/>
      <c r="D285" s="127"/>
      <c r="E285" s="127"/>
      <c r="F285" s="129"/>
      <c r="G285" s="129"/>
      <c r="H285" s="127"/>
      <c r="I285" s="127"/>
      <c r="J285" s="127"/>
      <c r="K285" s="127"/>
      <c r="L285" s="125"/>
      <c r="M285" s="125"/>
      <c r="N285" s="125"/>
      <c r="O285" s="125"/>
      <c r="P285" s="125"/>
      <c r="Q285" s="125"/>
      <c r="R285" s="125"/>
      <c r="S285" s="125"/>
      <c r="T285" s="125"/>
      <c r="U285" s="125"/>
      <c r="V285" s="125"/>
      <c r="W285" s="125"/>
      <c r="X285" s="125"/>
      <c r="Y285" s="125"/>
      <c r="Z285" s="125"/>
      <c r="AA285" s="125"/>
      <c r="AB285" s="125"/>
      <c r="AC285" s="125"/>
      <c r="AD285" s="125"/>
      <c r="AE285" s="125"/>
      <c r="AF285" s="125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125"/>
      <c r="AQ285" s="125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125"/>
      <c r="BB285" s="125"/>
      <c r="BC285" s="125"/>
      <c r="BD285" s="6"/>
    </row>
    <row r="286" customFormat="false" ht="15.75" hidden="false" customHeight="false" outlineLevel="0" collapsed="false">
      <c r="A286" s="129"/>
      <c r="B286" s="127"/>
      <c r="C286" s="127"/>
      <c r="D286" s="127"/>
      <c r="E286" s="127"/>
      <c r="F286" s="129"/>
      <c r="G286" s="129"/>
      <c r="H286" s="127"/>
      <c r="I286" s="127"/>
      <c r="J286" s="127"/>
      <c r="K286" s="127"/>
      <c r="L286" s="125"/>
      <c r="M286" s="125"/>
      <c r="N286" s="125"/>
      <c r="O286" s="125"/>
      <c r="P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5"/>
      <c r="AA286" s="125"/>
      <c r="AB286" s="125"/>
      <c r="AC286" s="125"/>
      <c r="AD286" s="125"/>
      <c r="AE286" s="125"/>
      <c r="AF286" s="125"/>
      <c r="AG286" s="125"/>
      <c r="AH286" s="125"/>
      <c r="AI286" s="125"/>
      <c r="AJ286" s="125"/>
      <c r="AK286" s="125"/>
      <c r="AL286" s="125"/>
      <c r="AM286" s="125"/>
      <c r="AN286" s="125"/>
      <c r="AO286" s="125"/>
      <c r="AP286" s="125"/>
      <c r="AQ286" s="125"/>
      <c r="AR286" s="125"/>
      <c r="AS286" s="125"/>
      <c r="AT286" s="125"/>
      <c r="AU286" s="125"/>
      <c r="AV286" s="125"/>
      <c r="AW286" s="125"/>
      <c r="AX286" s="125"/>
      <c r="AY286" s="125"/>
      <c r="AZ286" s="125"/>
      <c r="BA286" s="125"/>
      <c r="BB286" s="125"/>
      <c r="BC286" s="125"/>
      <c r="BD286" s="6"/>
    </row>
    <row r="287" customFormat="false" ht="15.75" hidden="false" customHeight="false" outlineLevel="0" collapsed="false">
      <c r="A287" s="129"/>
      <c r="B287" s="127"/>
      <c r="C287" s="127"/>
      <c r="D287" s="127"/>
      <c r="E287" s="127"/>
      <c r="F287" s="129"/>
      <c r="G287" s="129"/>
      <c r="H287" s="127"/>
      <c r="I287" s="127"/>
      <c r="J287" s="127"/>
      <c r="K287" s="127"/>
      <c r="L287" s="125"/>
      <c r="M287" s="125"/>
      <c r="N287" s="125"/>
      <c r="O287" s="125"/>
      <c r="P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5"/>
      <c r="AA287" s="125"/>
      <c r="AB287" s="125"/>
      <c r="AC287" s="125"/>
      <c r="AD287" s="125"/>
      <c r="AE287" s="125"/>
      <c r="AF287" s="125"/>
      <c r="AG287" s="125"/>
      <c r="AH287" s="125"/>
      <c r="AI287" s="125"/>
      <c r="AJ287" s="125"/>
      <c r="AK287" s="125"/>
      <c r="AL287" s="125"/>
      <c r="AM287" s="125"/>
      <c r="AN287" s="125"/>
      <c r="AO287" s="125"/>
      <c r="AP287" s="125"/>
      <c r="AQ287" s="125"/>
      <c r="AR287" s="125"/>
      <c r="AS287" s="125"/>
      <c r="AT287" s="125"/>
      <c r="AU287" s="125"/>
      <c r="AV287" s="125"/>
      <c r="AW287" s="125"/>
      <c r="AX287" s="125"/>
      <c r="AY287" s="125"/>
      <c r="AZ287" s="125"/>
      <c r="BA287" s="125"/>
      <c r="BB287" s="125"/>
      <c r="BC287" s="125"/>
      <c r="BD287" s="6"/>
    </row>
    <row r="288" customFormat="false" ht="15.75" hidden="false" customHeight="false" outlineLevel="0" collapsed="false">
      <c r="A288" s="129"/>
      <c r="B288" s="127"/>
      <c r="C288" s="127"/>
      <c r="D288" s="127"/>
      <c r="E288" s="127"/>
      <c r="F288" s="129"/>
      <c r="G288" s="129"/>
      <c r="H288" s="127"/>
      <c r="I288" s="127"/>
      <c r="J288" s="127"/>
      <c r="K288" s="127"/>
      <c r="L288" s="125"/>
      <c r="M288" s="125"/>
      <c r="N288" s="125"/>
      <c r="O288" s="125"/>
      <c r="P288" s="125"/>
      <c r="Q288" s="125"/>
      <c r="R288" s="125"/>
      <c r="S288" s="125"/>
      <c r="T288" s="125"/>
      <c r="U288" s="125"/>
      <c r="V288" s="125"/>
      <c r="W288" s="125"/>
      <c r="X288" s="125"/>
      <c r="Y288" s="125"/>
      <c r="Z288" s="125"/>
      <c r="AA288" s="125"/>
      <c r="AB288" s="125"/>
      <c r="AC288" s="125"/>
      <c r="AD288" s="125"/>
      <c r="AE288" s="125"/>
      <c r="AF288" s="125"/>
      <c r="AG288" s="125"/>
      <c r="AH288" s="125"/>
      <c r="AI288" s="125"/>
      <c r="AJ288" s="125"/>
      <c r="AK288" s="125"/>
      <c r="AL288" s="125"/>
      <c r="AM288" s="125"/>
      <c r="AN288" s="125"/>
      <c r="AO288" s="125"/>
      <c r="AP288" s="125"/>
      <c r="AQ288" s="125"/>
      <c r="AR288" s="125"/>
      <c r="AS288" s="125"/>
      <c r="AT288" s="125"/>
      <c r="AU288" s="125"/>
      <c r="AV288" s="125"/>
      <c r="AW288" s="125"/>
      <c r="AX288" s="125"/>
      <c r="AY288" s="125"/>
      <c r="AZ288" s="125"/>
      <c r="BA288" s="125"/>
      <c r="BB288" s="125"/>
      <c r="BC288" s="125"/>
      <c r="BD288" s="6"/>
    </row>
    <row r="289" customFormat="false" ht="15.75" hidden="false" customHeight="false" outlineLevel="0" collapsed="false">
      <c r="A289" s="129"/>
      <c r="B289" s="127"/>
      <c r="C289" s="127"/>
      <c r="D289" s="127"/>
      <c r="E289" s="127"/>
      <c r="F289" s="129"/>
      <c r="G289" s="129"/>
      <c r="H289" s="127"/>
      <c r="I289" s="127"/>
      <c r="J289" s="127"/>
      <c r="K289" s="127"/>
      <c r="L289" s="125"/>
      <c r="M289" s="125"/>
      <c r="N289" s="125"/>
      <c r="O289" s="125"/>
      <c r="P289" s="125"/>
      <c r="Q289" s="125"/>
      <c r="R289" s="125"/>
      <c r="S289" s="125"/>
      <c r="T289" s="125"/>
      <c r="U289" s="125"/>
      <c r="V289" s="125"/>
      <c r="W289" s="125"/>
      <c r="X289" s="125"/>
      <c r="Y289" s="125"/>
      <c r="Z289" s="125"/>
      <c r="AA289" s="125"/>
      <c r="AB289" s="125"/>
      <c r="AC289" s="125"/>
      <c r="AD289" s="125"/>
      <c r="AE289" s="125"/>
      <c r="AF289" s="125"/>
      <c r="AG289" s="125"/>
      <c r="AH289" s="125"/>
      <c r="AI289" s="125"/>
      <c r="AJ289" s="125"/>
      <c r="AK289" s="125"/>
      <c r="AL289" s="125"/>
      <c r="AM289" s="125"/>
      <c r="AN289" s="125"/>
      <c r="AO289" s="125"/>
      <c r="AP289" s="125"/>
      <c r="AQ289" s="125"/>
      <c r="AR289" s="125"/>
      <c r="AS289" s="125"/>
      <c r="AT289" s="125"/>
      <c r="AU289" s="125"/>
      <c r="AV289" s="125"/>
      <c r="AW289" s="125"/>
      <c r="AX289" s="125"/>
      <c r="AY289" s="125"/>
      <c r="AZ289" s="125"/>
      <c r="BA289" s="125"/>
      <c r="BB289" s="125"/>
      <c r="BC289" s="125"/>
      <c r="BD289" s="6"/>
    </row>
    <row r="290" customFormat="false" ht="15.75" hidden="false" customHeight="false" outlineLevel="0" collapsed="false">
      <c r="A290" s="129"/>
      <c r="B290" s="127"/>
      <c r="C290" s="127"/>
      <c r="D290" s="127"/>
      <c r="E290" s="127"/>
      <c r="F290" s="129"/>
      <c r="G290" s="129"/>
      <c r="H290" s="127"/>
      <c r="I290" s="127"/>
      <c r="J290" s="127"/>
      <c r="K290" s="127"/>
      <c r="L290" s="125"/>
      <c r="M290" s="125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  <c r="X290" s="125"/>
      <c r="Y290" s="125"/>
      <c r="Z290" s="125"/>
      <c r="AA290" s="125"/>
      <c r="AB290" s="125"/>
      <c r="AC290" s="125"/>
      <c r="AD290" s="125"/>
      <c r="AE290" s="125"/>
      <c r="AF290" s="125"/>
      <c r="AG290" s="125"/>
      <c r="AH290" s="125"/>
      <c r="AI290" s="125"/>
      <c r="AJ290" s="125"/>
      <c r="AK290" s="125"/>
      <c r="AL290" s="125"/>
      <c r="AM290" s="125"/>
      <c r="AN290" s="125"/>
      <c r="AO290" s="125"/>
      <c r="AP290" s="125"/>
      <c r="AQ290" s="125"/>
      <c r="AR290" s="125"/>
      <c r="AS290" s="125"/>
      <c r="AT290" s="125"/>
      <c r="AU290" s="125"/>
      <c r="AV290" s="125"/>
      <c r="AW290" s="125"/>
      <c r="AX290" s="125"/>
      <c r="AY290" s="125"/>
      <c r="AZ290" s="125"/>
      <c r="BA290" s="125"/>
      <c r="BB290" s="125"/>
      <c r="BC290" s="125"/>
      <c r="BD290" s="6"/>
    </row>
    <row r="291" customFormat="false" ht="15.75" hidden="false" customHeight="false" outlineLevel="0" collapsed="false">
      <c r="A291" s="129"/>
      <c r="B291" s="127"/>
      <c r="C291" s="127"/>
      <c r="D291" s="127"/>
      <c r="E291" s="127"/>
      <c r="F291" s="129"/>
      <c r="G291" s="129"/>
      <c r="H291" s="127"/>
      <c r="I291" s="127"/>
      <c r="J291" s="127"/>
      <c r="K291" s="127"/>
      <c r="L291" s="125"/>
      <c r="M291" s="125"/>
      <c r="N291" s="125"/>
      <c r="O291" s="125"/>
      <c r="P291" s="125"/>
      <c r="Q291" s="125"/>
      <c r="R291" s="125"/>
      <c r="S291" s="125"/>
      <c r="T291" s="125"/>
      <c r="U291" s="125"/>
      <c r="V291" s="125"/>
      <c r="W291" s="125"/>
      <c r="X291" s="125"/>
      <c r="Y291" s="125"/>
      <c r="Z291" s="125"/>
      <c r="AA291" s="125"/>
      <c r="AB291" s="125"/>
      <c r="AC291" s="125"/>
      <c r="AD291" s="125"/>
      <c r="AE291" s="125"/>
      <c r="AF291" s="125"/>
      <c r="AG291" s="125"/>
      <c r="AH291" s="125"/>
      <c r="AI291" s="125"/>
      <c r="AJ291" s="125"/>
      <c r="AK291" s="125"/>
      <c r="AL291" s="125"/>
      <c r="AM291" s="125"/>
      <c r="AN291" s="125"/>
      <c r="AO291" s="125"/>
      <c r="AP291" s="125"/>
      <c r="AQ291" s="125"/>
      <c r="AR291" s="125"/>
      <c r="AS291" s="125"/>
      <c r="AT291" s="125"/>
      <c r="AU291" s="125"/>
      <c r="AV291" s="125"/>
      <c r="AW291" s="125"/>
      <c r="AX291" s="125"/>
      <c r="AY291" s="125"/>
      <c r="AZ291" s="125"/>
      <c r="BA291" s="125"/>
      <c r="BB291" s="125"/>
      <c r="BC291" s="125"/>
      <c r="BD291" s="6"/>
    </row>
    <row r="292" customFormat="false" ht="15.75" hidden="false" customHeight="false" outlineLevel="0" collapsed="false">
      <c r="A292" s="129"/>
      <c r="B292" s="127"/>
      <c r="C292" s="127"/>
      <c r="D292" s="127"/>
      <c r="E292" s="127"/>
      <c r="F292" s="129"/>
      <c r="G292" s="129"/>
      <c r="H292" s="127"/>
      <c r="I292" s="127"/>
      <c r="J292" s="127"/>
      <c r="K292" s="127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5"/>
      <c r="AA292" s="125"/>
      <c r="AB292" s="125"/>
      <c r="AC292" s="125"/>
      <c r="AD292" s="125"/>
      <c r="AE292" s="125"/>
      <c r="AF292" s="125"/>
      <c r="AG292" s="125"/>
      <c r="AH292" s="125"/>
      <c r="AI292" s="125"/>
      <c r="AJ292" s="125"/>
      <c r="AK292" s="125"/>
      <c r="AL292" s="125"/>
      <c r="AM292" s="125"/>
      <c r="AN292" s="125"/>
      <c r="AO292" s="125"/>
      <c r="AP292" s="125"/>
      <c r="AQ292" s="125"/>
      <c r="AR292" s="125"/>
      <c r="AS292" s="125"/>
      <c r="AT292" s="125"/>
      <c r="AU292" s="125"/>
      <c r="AV292" s="125"/>
      <c r="AW292" s="125"/>
      <c r="AX292" s="125"/>
      <c r="AY292" s="125"/>
      <c r="AZ292" s="125"/>
      <c r="BA292" s="125"/>
      <c r="BB292" s="125"/>
      <c r="BC292" s="125"/>
      <c r="BD292" s="6"/>
    </row>
    <row r="293" customFormat="false" ht="15.75" hidden="false" customHeight="false" outlineLevel="0" collapsed="false">
      <c r="A293" s="129"/>
      <c r="B293" s="127"/>
      <c r="C293" s="127"/>
      <c r="D293" s="127"/>
      <c r="E293" s="127"/>
      <c r="F293" s="129"/>
      <c r="G293" s="129"/>
      <c r="H293" s="127"/>
      <c r="I293" s="127"/>
      <c r="J293" s="127"/>
      <c r="K293" s="127"/>
      <c r="L293" s="125"/>
      <c r="M293" s="125"/>
      <c r="N293" s="125"/>
      <c r="O293" s="125"/>
      <c r="P293" s="125"/>
      <c r="Q293" s="125"/>
      <c r="R293" s="125"/>
      <c r="S293" s="125"/>
      <c r="T293" s="125"/>
      <c r="U293" s="125"/>
      <c r="V293" s="125"/>
      <c r="W293" s="125"/>
      <c r="X293" s="125"/>
      <c r="Y293" s="125"/>
      <c r="Z293" s="125"/>
      <c r="AA293" s="125"/>
      <c r="AB293" s="125"/>
      <c r="AC293" s="125"/>
      <c r="AD293" s="125"/>
      <c r="AE293" s="125"/>
      <c r="AF293" s="125"/>
      <c r="AG293" s="125"/>
      <c r="AH293" s="125"/>
      <c r="AI293" s="125"/>
      <c r="AJ293" s="125"/>
      <c r="AK293" s="125"/>
      <c r="AL293" s="125"/>
      <c r="AM293" s="125"/>
      <c r="AN293" s="125"/>
      <c r="AO293" s="125"/>
      <c r="AP293" s="125"/>
      <c r="AQ293" s="125"/>
      <c r="AR293" s="125"/>
      <c r="AS293" s="125"/>
      <c r="AT293" s="125"/>
      <c r="AU293" s="125"/>
      <c r="AV293" s="125"/>
      <c r="AW293" s="125"/>
      <c r="AX293" s="125"/>
      <c r="AY293" s="125"/>
      <c r="AZ293" s="125"/>
      <c r="BA293" s="125"/>
      <c r="BB293" s="125"/>
      <c r="BC293" s="125"/>
      <c r="BD293" s="6"/>
    </row>
    <row r="294" customFormat="false" ht="15.75" hidden="false" customHeight="false" outlineLevel="0" collapsed="false">
      <c r="A294" s="129"/>
      <c r="B294" s="127"/>
      <c r="C294" s="127"/>
      <c r="D294" s="127"/>
      <c r="E294" s="127"/>
      <c r="F294" s="129"/>
      <c r="G294" s="129"/>
      <c r="H294" s="127"/>
      <c r="I294" s="127"/>
      <c r="J294" s="127"/>
      <c r="K294" s="127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5"/>
      <c r="Z294" s="125"/>
      <c r="AA294" s="125"/>
      <c r="AB294" s="125"/>
      <c r="AC294" s="125"/>
      <c r="AD294" s="125"/>
      <c r="AE294" s="125"/>
      <c r="AF294" s="125"/>
      <c r="AG294" s="125"/>
      <c r="AH294" s="125"/>
      <c r="AI294" s="125"/>
      <c r="AJ294" s="125"/>
      <c r="AK294" s="125"/>
      <c r="AL294" s="125"/>
      <c r="AM294" s="125"/>
      <c r="AN294" s="125"/>
      <c r="AO294" s="125"/>
      <c r="AP294" s="125"/>
      <c r="AQ294" s="125"/>
      <c r="AR294" s="125"/>
      <c r="AS294" s="125"/>
      <c r="AT294" s="125"/>
      <c r="AU294" s="125"/>
      <c r="AV294" s="125"/>
      <c r="AW294" s="125"/>
      <c r="AX294" s="125"/>
      <c r="AY294" s="125"/>
      <c r="AZ294" s="125"/>
      <c r="BA294" s="125"/>
      <c r="BB294" s="125"/>
      <c r="BC294" s="125"/>
      <c r="BD294" s="6"/>
    </row>
    <row r="295" customFormat="false" ht="15.75" hidden="false" customHeight="false" outlineLevel="0" collapsed="false">
      <c r="A295" s="129"/>
      <c r="B295" s="127"/>
      <c r="C295" s="127"/>
      <c r="D295" s="127"/>
      <c r="E295" s="127"/>
      <c r="F295" s="129"/>
      <c r="G295" s="129"/>
      <c r="H295" s="127"/>
      <c r="I295" s="127"/>
      <c r="J295" s="127"/>
      <c r="K295" s="127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5"/>
      <c r="Z295" s="125"/>
      <c r="AA295" s="125"/>
      <c r="AB295" s="125"/>
      <c r="AC295" s="125"/>
      <c r="AD295" s="125"/>
      <c r="AE295" s="125"/>
      <c r="AF295" s="125"/>
      <c r="AG295" s="125"/>
      <c r="AH295" s="125"/>
      <c r="AI295" s="125"/>
      <c r="AJ295" s="125"/>
      <c r="AK295" s="125"/>
      <c r="AL295" s="125"/>
      <c r="AM295" s="125"/>
      <c r="AN295" s="125"/>
      <c r="AO295" s="125"/>
      <c r="AP295" s="125"/>
      <c r="AQ295" s="125"/>
      <c r="AR295" s="125"/>
      <c r="AS295" s="125"/>
      <c r="AT295" s="125"/>
      <c r="AU295" s="125"/>
      <c r="AV295" s="125"/>
      <c r="AW295" s="125"/>
      <c r="AX295" s="125"/>
      <c r="AY295" s="125"/>
      <c r="AZ295" s="125"/>
      <c r="BA295" s="125"/>
      <c r="BB295" s="125"/>
      <c r="BC295" s="125"/>
      <c r="BD295" s="6"/>
    </row>
    <row r="296" customFormat="false" ht="15.75" hidden="false" customHeight="false" outlineLevel="0" collapsed="false">
      <c r="A296" s="129"/>
      <c r="B296" s="127"/>
      <c r="C296" s="127"/>
      <c r="D296" s="127"/>
      <c r="E296" s="127"/>
      <c r="F296" s="129"/>
      <c r="G296" s="129"/>
      <c r="H296" s="127"/>
      <c r="I296" s="127"/>
      <c r="J296" s="127"/>
      <c r="K296" s="127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5"/>
      <c r="Z296" s="125"/>
      <c r="AA296" s="125"/>
      <c r="AB296" s="125"/>
      <c r="AC296" s="125"/>
      <c r="AD296" s="125"/>
      <c r="AE296" s="125"/>
      <c r="AF296" s="125"/>
      <c r="AG296" s="125"/>
      <c r="AH296" s="125"/>
      <c r="AI296" s="125"/>
      <c r="AJ296" s="125"/>
      <c r="AK296" s="125"/>
      <c r="AL296" s="125"/>
      <c r="AM296" s="125"/>
      <c r="AN296" s="125"/>
      <c r="AO296" s="125"/>
      <c r="AP296" s="125"/>
      <c r="AQ296" s="125"/>
      <c r="AR296" s="125"/>
      <c r="AS296" s="125"/>
      <c r="AT296" s="125"/>
      <c r="AU296" s="125"/>
      <c r="AV296" s="125"/>
      <c r="AW296" s="125"/>
      <c r="AX296" s="125"/>
      <c r="AY296" s="125"/>
      <c r="AZ296" s="125"/>
      <c r="BA296" s="125"/>
      <c r="BB296" s="125"/>
      <c r="BC296" s="125"/>
      <c r="BD296" s="6"/>
    </row>
    <row r="297" customFormat="false" ht="15.75" hidden="false" customHeight="false" outlineLevel="0" collapsed="false">
      <c r="A297" s="129"/>
      <c r="B297" s="127"/>
      <c r="C297" s="127"/>
      <c r="D297" s="127"/>
      <c r="E297" s="127"/>
      <c r="F297" s="129"/>
      <c r="G297" s="129"/>
      <c r="H297" s="127"/>
      <c r="I297" s="127"/>
      <c r="J297" s="127"/>
      <c r="K297" s="127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5"/>
      <c r="Z297" s="125"/>
      <c r="AA297" s="125"/>
      <c r="AB297" s="125"/>
      <c r="AC297" s="125"/>
      <c r="AD297" s="125"/>
      <c r="AE297" s="125"/>
      <c r="AF297" s="125"/>
      <c r="AG297" s="125"/>
      <c r="AH297" s="125"/>
      <c r="AI297" s="125"/>
      <c r="AJ297" s="125"/>
      <c r="AK297" s="125"/>
      <c r="AL297" s="125"/>
      <c r="AM297" s="125"/>
      <c r="AN297" s="125"/>
      <c r="AO297" s="125"/>
      <c r="AP297" s="125"/>
      <c r="AQ297" s="125"/>
      <c r="AR297" s="125"/>
      <c r="AS297" s="125"/>
      <c r="AT297" s="125"/>
      <c r="AU297" s="125"/>
      <c r="AV297" s="125"/>
      <c r="AW297" s="125"/>
      <c r="AX297" s="125"/>
      <c r="AY297" s="125"/>
      <c r="AZ297" s="125"/>
      <c r="BA297" s="125"/>
      <c r="BB297" s="125"/>
      <c r="BC297" s="125"/>
      <c r="BD297" s="6"/>
    </row>
    <row r="298" customFormat="false" ht="15.75" hidden="false" customHeight="false" outlineLevel="0" collapsed="false">
      <c r="A298" s="129"/>
      <c r="B298" s="127"/>
      <c r="C298" s="127"/>
      <c r="D298" s="127"/>
      <c r="E298" s="127"/>
      <c r="F298" s="129"/>
      <c r="G298" s="129"/>
      <c r="H298" s="127"/>
      <c r="I298" s="127"/>
      <c r="J298" s="127"/>
      <c r="K298" s="127"/>
      <c r="L298" s="125"/>
      <c r="M298" s="125"/>
      <c r="N298" s="125"/>
      <c r="O298" s="125"/>
      <c r="P298" s="125"/>
      <c r="Q298" s="125"/>
      <c r="R298" s="125"/>
      <c r="S298" s="125"/>
      <c r="T298" s="125"/>
      <c r="U298" s="125"/>
      <c r="V298" s="125"/>
      <c r="W298" s="125"/>
      <c r="X298" s="125"/>
      <c r="Y298" s="125"/>
      <c r="Z298" s="125"/>
      <c r="AA298" s="125"/>
      <c r="AB298" s="125"/>
      <c r="AC298" s="125"/>
      <c r="AD298" s="125"/>
      <c r="AE298" s="125"/>
      <c r="AF298" s="125"/>
      <c r="AG298" s="125"/>
      <c r="AH298" s="125"/>
      <c r="AI298" s="125"/>
      <c r="AJ298" s="125"/>
      <c r="AK298" s="125"/>
      <c r="AL298" s="125"/>
      <c r="AM298" s="125"/>
      <c r="AN298" s="125"/>
      <c r="AO298" s="125"/>
      <c r="AP298" s="125"/>
      <c r="AQ298" s="125"/>
      <c r="AR298" s="125"/>
      <c r="AS298" s="125"/>
      <c r="AT298" s="125"/>
      <c r="AU298" s="125"/>
      <c r="AV298" s="125"/>
      <c r="AW298" s="125"/>
      <c r="AX298" s="125"/>
      <c r="AY298" s="125"/>
      <c r="AZ298" s="125"/>
      <c r="BA298" s="125"/>
      <c r="BB298" s="125"/>
      <c r="BC298" s="125"/>
      <c r="BD298" s="6"/>
    </row>
    <row r="299" customFormat="false" ht="15.75" hidden="false" customHeight="false" outlineLevel="0" collapsed="false">
      <c r="A299" s="129"/>
      <c r="B299" s="127"/>
      <c r="C299" s="127"/>
      <c r="D299" s="127"/>
      <c r="E299" s="127"/>
      <c r="F299" s="129"/>
      <c r="G299" s="129"/>
      <c r="H299" s="127"/>
      <c r="I299" s="127"/>
      <c r="J299" s="127"/>
      <c r="K299" s="127"/>
      <c r="L299" s="125"/>
      <c r="M299" s="125"/>
      <c r="N299" s="125"/>
      <c r="O299" s="125"/>
      <c r="P299" s="125"/>
      <c r="Q299" s="125"/>
      <c r="R299" s="125"/>
      <c r="S299" s="125"/>
      <c r="T299" s="125"/>
      <c r="U299" s="125"/>
      <c r="V299" s="125"/>
      <c r="W299" s="125"/>
      <c r="X299" s="125"/>
      <c r="Y299" s="125"/>
      <c r="Z299" s="125"/>
      <c r="AA299" s="125"/>
      <c r="AB299" s="125"/>
      <c r="AC299" s="125"/>
      <c r="AD299" s="125"/>
      <c r="AE299" s="125"/>
      <c r="AF299" s="125"/>
      <c r="AG299" s="125"/>
      <c r="AH299" s="125"/>
      <c r="AI299" s="125"/>
      <c r="AJ299" s="125"/>
      <c r="AK299" s="125"/>
      <c r="AL299" s="125"/>
      <c r="AM299" s="125"/>
      <c r="AN299" s="125"/>
      <c r="AO299" s="125"/>
      <c r="AP299" s="125"/>
      <c r="AQ299" s="125"/>
      <c r="AR299" s="125"/>
      <c r="AS299" s="125"/>
      <c r="AT299" s="125"/>
      <c r="AU299" s="125"/>
      <c r="AV299" s="125"/>
      <c r="AW299" s="125"/>
      <c r="AX299" s="125"/>
      <c r="AY299" s="125"/>
      <c r="AZ299" s="125"/>
      <c r="BA299" s="125"/>
      <c r="BB299" s="125"/>
      <c r="BC299" s="125"/>
      <c r="BD299" s="6"/>
    </row>
    <row r="300" customFormat="false" ht="15.75" hidden="false" customHeight="false" outlineLevel="0" collapsed="false">
      <c r="A300" s="129"/>
      <c r="B300" s="127"/>
      <c r="C300" s="127"/>
      <c r="D300" s="127"/>
      <c r="E300" s="127"/>
      <c r="F300" s="129"/>
      <c r="G300" s="129"/>
      <c r="H300" s="127"/>
      <c r="I300" s="127"/>
      <c r="J300" s="127"/>
      <c r="K300" s="127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5"/>
      <c r="AK300" s="125"/>
      <c r="AL300" s="125"/>
      <c r="AM300" s="125"/>
      <c r="AN300" s="125"/>
      <c r="AO300" s="125"/>
      <c r="AP300" s="125"/>
      <c r="AQ300" s="125"/>
      <c r="AR300" s="125"/>
      <c r="AS300" s="125"/>
      <c r="AT300" s="125"/>
      <c r="AU300" s="125"/>
      <c r="AV300" s="125"/>
      <c r="AW300" s="125"/>
      <c r="AX300" s="125"/>
      <c r="AY300" s="125"/>
      <c r="AZ300" s="125"/>
      <c r="BA300" s="125"/>
      <c r="BB300" s="125"/>
      <c r="BC300" s="125"/>
      <c r="BD300" s="6"/>
    </row>
    <row r="301" customFormat="false" ht="15.75" hidden="false" customHeight="false" outlineLevel="0" collapsed="false">
      <c r="A301" s="129"/>
      <c r="B301" s="127"/>
      <c r="C301" s="127"/>
      <c r="D301" s="127"/>
      <c r="E301" s="127"/>
      <c r="F301" s="129"/>
      <c r="G301" s="129"/>
      <c r="H301" s="127"/>
      <c r="I301" s="127"/>
      <c r="J301" s="127"/>
      <c r="K301" s="127"/>
      <c r="L301" s="125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5"/>
      <c r="AA301" s="125"/>
      <c r="AB301" s="125"/>
      <c r="AC301" s="125"/>
      <c r="AD301" s="125"/>
      <c r="AE301" s="125"/>
      <c r="AF301" s="125"/>
      <c r="AG301" s="125"/>
      <c r="AH301" s="125"/>
      <c r="AI301" s="125"/>
      <c r="AJ301" s="125"/>
      <c r="AK301" s="125"/>
      <c r="AL301" s="125"/>
      <c r="AM301" s="125"/>
      <c r="AN301" s="125"/>
      <c r="AO301" s="125"/>
      <c r="AP301" s="125"/>
      <c r="AQ301" s="125"/>
      <c r="AR301" s="125"/>
      <c r="AS301" s="125"/>
      <c r="AT301" s="125"/>
      <c r="AU301" s="125"/>
      <c r="AV301" s="125"/>
      <c r="AW301" s="125"/>
      <c r="AX301" s="125"/>
      <c r="AY301" s="125"/>
      <c r="AZ301" s="125"/>
      <c r="BA301" s="125"/>
      <c r="BB301" s="125"/>
      <c r="BC301" s="125"/>
      <c r="BD301" s="6"/>
    </row>
    <row r="302" customFormat="false" ht="15.75" hidden="false" customHeight="false" outlineLevel="0" collapsed="false">
      <c r="A302" s="129"/>
      <c r="B302" s="127"/>
      <c r="C302" s="127"/>
      <c r="D302" s="127"/>
      <c r="E302" s="127"/>
      <c r="F302" s="129"/>
      <c r="G302" s="129"/>
      <c r="H302" s="127"/>
      <c r="I302" s="127"/>
      <c r="J302" s="127"/>
      <c r="K302" s="127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5"/>
      <c r="AA302" s="125"/>
      <c r="AB302" s="125"/>
      <c r="AC302" s="125"/>
      <c r="AD302" s="125"/>
      <c r="AE302" s="125"/>
      <c r="AF302" s="125"/>
      <c r="AG302" s="125"/>
      <c r="AH302" s="125"/>
      <c r="AI302" s="125"/>
      <c r="AJ302" s="125"/>
      <c r="AK302" s="125"/>
      <c r="AL302" s="125"/>
      <c r="AM302" s="125"/>
      <c r="AN302" s="125"/>
      <c r="AO302" s="125"/>
      <c r="AP302" s="125"/>
      <c r="AQ302" s="125"/>
      <c r="AR302" s="125"/>
      <c r="AS302" s="125"/>
      <c r="AT302" s="125"/>
      <c r="AU302" s="125"/>
      <c r="AV302" s="125"/>
      <c r="AW302" s="125"/>
      <c r="AX302" s="125"/>
      <c r="AY302" s="125"/>
      <c r="AZ302" s="125"/>
      <c r="BA302" s="125"/>
      <c r="BB302" s="125"/>
      <c r="BC302" s="125"/>
      <c r="BD302" s="6"/>
    </row>
    <row r="303" customFormat="false" ht="15.75" hidden="false" customHeight="false" outlineLevel="0" collapsed="false">
      <c r="A303" s="129"/>
      <c r="B303" s="127"/>
      <c r="C303" s="127"/>
      <c r="D303" s="127"/>
      <c r="E303" s="127"/>
      <c r="F303" s="129"/>
      <c r="G303" s="129"/>
      <c r="H303" s="127"/>
      <c r="I303" s="127"/>
      <c r="J303" s="127"/>
      <c r="K303" s="127"/>
      <c r="L303" s="125"/>
      <c r="M303" s="125"/>
      <c r="N303" s="125"/>
      <c r="O303" s="125"/>
      <c r="P303" s="125"/>
      <c r="Q303" s="125"/>
      <c r="R303" s="125"/>
      <c r="S303" s="125"/>
      <c r="T303" s="125"/>
      <c r="U303" s="125"/>
      <c r="V303" s="125"/>
      <c r="W303" s="125"/>
      <c r="X303" s="125"/>
      <c r="Y303" s="125"/>
      <c r="Z303" s="125"/>
      <c r="AA303" s="125"/>
      <c r="AB303" s="125"/>
      <c r="AC303" s="125"/>
      <c r="AD303" s="125"/>
      <c r="AE303" s="125"/>
      <c r="AF303" s="125"/>
      <c r="AG303" s="125"/>
      <c r="AH303" s="125"/>
      <c r="AI303" s="125"/>
      <c r="AJ303" s="125"/>
      <c r="AK303" s="125"/>
      <c r="AL303" s="125"/>
      <c r="AM303" s="125"/>
      <c r="AN303" s="125"/>
      <c r="AO303" s="125"/>
      <c r="AP303" s="125"/>
      <c r="AQ303" s="125"/>
      <c r="AR303" s="125"/>
      <c r="AS303" s="125"/>
      <c r="AT303" s="125"/>
      <c r="AU303" s="125"/>
      <c r="AV303" s="125"/>
      <c r="AW303" s="125"/>
      <c r="AX303" s="125"/>
      <c r="AY303" s="125"/>
      <c r="AZ303" s="125"/>
      <c r="BA303" s="125"/>
      <c r="BB303" s="125"/>
      <c r="BC303" s="125"/>
      <c r="BD303" s="6"/>
    </row>
    <row r="304" customFormat="false" ht="15.75" hidden="false" customHeight="false" outlineLevel="0" collapsed="false">
      <c r="A304" s="129"/>
      <c r="B304" s="127"/>
      <c r="C304" s="127"/>
      <c r="D304" s="127"/>
      <c r="E304" s="127"/>
      <c r="F304" s="129"/>
      <c r="G304" s="129"/>
      <c r="H304" s="127"/>
      <c r="I304" s="127"/>
      <c r="J304" s="127"/>
      <c r="K304" s="127"/>
      <c r="L304" s="125"/>
      <c r="M304" s="125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5"/>
      <c r="Y304" s="125"/>
      <c r="Z304" s="125"/>
      <c r="AA304" s="125"/>
      <c r="AB304" s="125"/>
      <c r="AC304" s="125"/>
      <c r="AD304" s="125"/>
      <c r="AE304" s="125"/>
      <c r="AF304" s="125"/>
      <c r="AG304" s="125"/>
      <c r="AH304" s="125"/>
      <c r="AI304" s="125"/>
      <c r="AJ304" s="125"/>
      <c r="AK304" s="125"/>
      <c r="AL304" s="125"/>
      <c r="AM304" s="125"/>
      <c r="AN304" s="125"/>
      <c r="AO304" s="125"/>
      <c r="AP304" s="125"/>
      <c r="AQ304" s="125"/>
      <c r="AR304" s="125"/>
      <c r="AS304" s="125"/>
      <c r="AT304" s="125"/>
      <c r="AU304" s="125"/>
      <c r="AV304" s="125"/>
      <c r="AW304" s="125"/>
      <c r="AX304" s="125"/>
      <c r="AY304" s="125"/>
      <c r="AZ304" s="125"/>
      <c r="BA304" s="125"/>
      <c r="BB304" s="125"/>
      <c r="BC304" s="125"/>
      <c r="BD304" s="6"/>
    </row>
    <row r="305" customFormat="false" ht="15.75" hidden="false" customHeight="false" outlineLevel="0" collapsed="false">
      <c r="A305" s="129"/>
      <c r="B305" s="127"/>
      <c r="C305" s="127"/>
      <c r="D305" s="127"/>
      <c r="E305" s="127"/>
      <c r="F305" s="129"/>
      <c r="G305" s="129"/>
      <c r="H305" s="127"/>
      <c r="I305" s="127"/>
      <c r="J305" s="127"/>
      <c r="K305" s="127"/>
      <c r="L305" s="125"/>
      <c r="M305" s="125"/>
      <c r="N305" s="125"/>
      <c r="O305" s="125"/>
      <c r="P305" s="125"/>
      <c r="Q305" s="125"/>
      <c r="R305" s="125"/>
      <c r="S305" s="125"/>
      <c r="T305" s="125"/>
      <c r="U305" s="125"/>
      <c r="V305" s="125"/>
      <c r="W305" s="125"/>
      <c r="X305" s="125"/>
      <c r="Y305" s="125"/>
      <c r="Z305" s="125"/>
      <c r="AA305" s="125"/>
      <c r="AB305" s="125"/>
      <c r="AC305" s="125"/>
      <c r="AD305" s="125"/>
      <c r="AE305" s="125"/>
      <c r="AF305" s="125"/>
      <c r="AG305" s="125"/>
      <c r="AH305" s="125"/>
      <c r="AI305" s="125"/>
      <c r="AJ305" s="125"/>
      <c r="AK305" s="125"/>
      <c r="AL305" s="125"/>
      <c r="AM305" s="125"/>
      <c r="AN305" s="125"/>
      <c r="AO305" s="125"/>
      <c r="AP305" s="125"/>
      <c r="AQ305" s="125"/>
      <c r="AR305" s="125"/>
      <c r="AS305" s="125"/>
      <c r="AT305" s="125"/>
      <c r="AU305" s="125"/>
      <c r="AV305" s="125"/>
      <c r="AW305" s="125"/>
      <c r="AX305" s="125"/>
      <c r="AY305" s="125"/>
      <c r="AZ305" s="125"/>
      <c r="BA305" s="125"/>
      <c r="BB305" s="125"/>
      <c r="BC305" s="125"/>
      <c r="BD305" s="6"/>
    </row>
    <row r="306" customFormat="false" ht="15.75" hidden="false" customHeight="false" outlineLevel="0" collapsed="false">
      <c r="A306" s="129"/>
      <c r="B306" s="127"/>
      <c r="C306" s="127"/>
      <c r="D306" s="127"/>
      <c r="E306" s="127"/>
      <c r="F306" s="129"/>
      <c r="G306" s="129"/>
      <c r="H306" s="127"/>
      <c r="I306" s="127"/>
      <c r="J306" s="127"/>
      <c r="K306" s="127"/>
      <c r="L306" s="125"/>
      <c r="M306" s="125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5"/>
      <c r="Y306" s="125"/>
      <c r="Z306" s="125"/>
      <c r="AA306" s="125"/>
      <c r="AB306" s="125"/>
      <c r="AC306" s="125"/>
      <c r="AD306" s="125"/>
      <c r="AE306" s="125"/>
      <c r="AF306" s="125"/>
      <c r="AG306" s="125"/>
      <c r="AH306" s="125"/>
      <c r="AI306" s="125"/>
      <c r="AJ306" s="125"/>
      <c r="AK306" s="125"/>
      <c r="AL306" s="125"/>
      <c r="AM306" s="125"/>
      <c r="AN306" s="125"/>
      <c r="AO306" s="125"/>
      <c r="AP306" s="125"/>
      <c r="AQ306" s="125"/>
      <c r="AR306" s="125"/>
      <c r="AS306" s="125"/>
      <c r="AT306" s="125"/>
      <c r="AU306" s="125"/>
      <c r="AV306" s="125"/>
      <c r="AW306" s="125"/>
      <c r="AX306" s="125"/>
      <c r="AY306" s="125"/>
      <c r="AZ306" s="125"/>
      <c r="BA306" s="125"/>
      <c r="BB306" s="125"/>
      <c r="BC306" s="125"/>
      <c r="BD306" s="6"/>
    </row>
    <row r="307" customFormat="false" ht="15.75" hidden="false" customHeight="false" outlineLevel="0" collapsed="false">
      <c r="A307" s="129"/>
      <c r="B307" s="127"/>
      <c r="C307" s="127"/>
      <c r="D307" s="127"/>
      <c r="E307" s="127"/>
      <c r="F307" s="129"/>
      <c r="G307" s="129"/>
      <c r="H307" s="127"/>
      <c r="I307" s="127"/>
      <c r="J307" s="127"/>
      <c r="K307" s="127"/>
      <c r="L307" s="125"/>
      <c r="M307" s="125"/>
      <c r="N307" s="125"/>
      <c r="O307" s="125"/>
      <c r="P307" s="125"/>
      <c r="Q307" s="125"/>
      <c r="R307" s="125"/>
      <c r="S307" s="125"/>
      <c r="T307" s="125"/>
      <c r="U307" s="125"/>
      <c r="V307" s="125"/>
      <c r="W307" s="125"/>
      <c r="X307" s="125"/>
      <c r="Y307" s="125"/>
      <c r="Z307" s="125"/>
      <c r="AA307" s="125"/>
      <c r="AB307" s="125"/>
      <c r="AC307" s="125"/>
      <c r="AD307" s="125"/>
      <c r="AE307" s="125"/>
      <c r="AF307" s="125"/>
      <c r="AG307" s="125"/>
      <c r="AH307" s="125"/>
      <c r="AI307" s="125"/>
      <c r="AJ307" s="125"/>
      <c r="AK307" s="125"/>
      <c r="AL307" s="125"/>
      <c r="AM307" s="125"/>
      <c r="AN307" s="125"/>
      <c r="AO307" s="125"/>
      <c r="AP307" s="125"/>
      <c r="AQ307" s="125"/>
      <c r="AR307" s="125"/>
      <c r="AS307" s="125"/>
      <c r="AT307" s="125"/>
      <c r="AU307" s="125"/>
      <c r="AV307" s="125"/>
      <c r="AW307" s="125"/>
      <c r="AX307" s="125"/>
      <c r="AY307" s="125"/>
      <c r="AZ307" s="125"/>
      <c r="BA307" s="125"/>
      <c r="BB307" s="125"/>
      <c r="BC307" s="125"/>
      <c r="BD307" s="6"/>
    </row>
    <row r="308" customFormat="false" ht="15.75" hidden="false" customHeight="false" outlineLevel="0" collapsed="false">
      <c r="A308" s="129"/>
      <c r="B308" s="127"/>
      <c r="C308" s="127"/>
      <c r="D308" s="127"/>
      <c r="E308" s="127"/>
      <c r="F308" s="129"/>
      <c r="G308" s="129"/>
      <c r="H308" s="127"/>
      <c r="I308" s="127"/>
      <c r="J308" s="127"/>
      <c r="K308" s="127"/>
      <c r="L308" s="125"/>
      <c r="M308" s="125"/>
      <c r="N308" s="125"/>
      <c r="O308" s="125"/>
      <c r="P308" s="125"/>
      <c r="Q308" s="125"/>
      <c r="R308" s="125"/>
      <c r="S308" s="125"/>
      <c r="T308" s="125"/>
      <c r="U308" s="125"/>
      <c r="V308" s="125"/>
      <c r="W308" s="125"/>
      <c r="X308" s="125"/>
      <c r="Y308" s="125"/>
      <c r="Z308" s="125"/>
      <c r="AA308" s="125"/>
      <c r="AB308" s="125"/>
      <c r="AC308" s="125"/>
      <c r="AD308" s="125"/>
      <c r="AE308" s="125"/>
      <c r="AF308" s="125"/>
      <c r="AG308" s="125"/>
      <c r="AH308" s="125"/>
      <c r="AI308" s="125"/>
      <c r="AJ308" s="125"/>
      <c r="AK308" s="125"/>
      <c r="AL308" s="125"/>
      <c r="AM308" s="125"/>
      <c r="AN308" s="125"/>
      <c r="AO308" s="125"/>
      <c r="AP308" s="125"/>
      <c r="AQ308" s="125"/>
      <c r="AR308" s="125"/>
      <c r="AS308" s="125"/>
      <c r="AT308" s="125"/>
      <c r="AU308" s="125"/>
      <c r="AV308" s="125"/>
      <c r="AW308" s="125"/>
      <c r="AX308" s="125"/>
      <c r="AY308" s="125"/>
      <c r="AZ308" s="125"/>
      <c r="BA308" s="125"/>
      <c r="BB308" s="125"/>
      <c r="BC308" s="125"/>
      <c r="BD308" s="6"/>
    </row>
    <row r="309" customFormat="false" ht="15.75" hidden="false" customHeight="false" outlineLevel="0" collapsed="false">
      <c r="A309" s="129"/>
      <c r="B309" s="127"/>
      <c r="C309" s="127"/>
      <c r="D309" s="127"/>
      <c r="E309" s="127"/>
      <c r="F309" s="129"/>
      <c r="G309" s="129"/>
      <c r="H309" s="127"/>
      <c r="I309" s="127"/>
      <c r="J309" s="127"/>
      <c r="K309" s="127"/>
      <c r="L309" s="125"/>
      <c r="M309" s="125"/>
      <c r="N309" s="125"/>
      <c r="O309" s="125"/>
      <c r="P309" s="125"/>
      <c r="Q309" s="125"/>
      <c r="R309" s="125"/>
      <c r="S309" s="125"/>
      <c r="T309" s="125"/>
      <c r="U309" s="125"/>
      <c r="V309" s="125"/>
      <c r="W309" s="125"/>
      <c r="X309" s="125"/>
      <c r="Y309" s="125"/>
      <c r="Z309" s="125"/>
      <c r="AA309" s="125"/>
      <c r="AB309" s="125"/>
      <c r="AC309" s="125"/>
      <c r="AD309" s="125"/>
      <c r="AE309" s="125"/>
      <c r="AF309" s="125"/>
      <c r="AG309" s="125"/>
      <c r="AH309" s="125"/>
      <c r="AI309" s="125"/>
      <c r="AJ309" s="125"/>
      <c r="AK309" s="125"/>
      <c r="AL309" s="125"/>
      <c r="AM309" s="125"/>
      <c r="AN309" s="125"/>
      <c r="AO309" s="125"/>
      <c r="AP309" s="125"/>
      <c r="AQ309" s="125"/>
      <c r="AR309" s="125"/>
      <c r="AS309" s="125"/>
      <c r="AT309" s="125"/>
      <c r="AU309" s="125"/>
      <c r="AV309" s="125"/>
      <c r="AW309" s="125"/>
      <c r="AX309" s="125"/>
      <c r="AY309" s="125"/>
      <c r="AZ309" s="125"/>
      <c r="BA309" s="125"/>
      <c r="BB309" s="125"/>
      <c r="BC309" s="125"/>
      <c r="BD309" s="6"/>
    </row>
    <row r="310" customFormat="false" ht="15.75" hidden="false" customHeight="false" outlineLevel="0" collapsed="false">
      <c r="A310" s="129"/>
      <c r="B310" s="127"/>
      <c r="C310" s="127"/>
      <c r="D310" s="127"/>
      <c r="E310" s="127"/>
      <c r="F310" s="129"/>
      <c r="G310" s="129"/>
      <c r="H310" s="127"/>
      <c r="I310" s="127"/>
      <c r="J310" s="127"/>
      <c r="K310" s="127"/>
      <c r="L310" s="125"/>
      <c r="M310" s="125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5"/>
      <c r="Y310" s="125"/>
      <c r="Z310" s="125"/>
      <c r="AA310" s="125"/>
      <c r="AB310" s="125"/>
      <c r="AC310" s="125"/>
      <c r="AD310" s="125"/>
      <c r="AE310" s="125"/>
      <c r="AF310" s="125"/>
      <c r="AG310" s="125"/>
      <c r="AH310" s="125"/>
      <c r="AI310" s="125"/>
      <c r="AJ310" s="125"/>
      <c r="AK310" s="125"/>
      <c r="AL310" s="125"/>
      <c r="AM310" s="125"/>
      <c r="AN310" s="125"/>
      <c r="AO310" s="125"/>
      <c r="AP310" s="125"/>
      <c r="AQ310" s="125"/>
      <c r="AR310" s="125"/>
      <c r="AS310" s="125"/>
      <c r="AT310" s="125"/>
      <c r="AU310" s="125"/>
      <c r="AV310" s="125"/>
      <c r="AW310" s="125"/>
      <c r="AX310" s="125"/>
      <c r="AY310" s="125"/>
      <c r="AZ310" s="125"/>
      <c r="BA310" s="125"/>
      <c r="BB310" s="125"/>
      <c r="BC310" s="125"/>
      <c r="BD310" s="6"/>
    </row>
    <row r="311" customFormat="false" ht="15.75" hidden="false" customHeight="false" outlineLevel="0" collapsed="false">
      <c r="A311" s="129"/>
      <c r="B311" s="127"/>
      <c r="C311" s="127"/>
      <c r="D311" s="127"/>
      <c r="E311" s="127"/>
      <c r="F311" s="129"/>
      <c r="G311" s="129"/>
      <c r="H311" s="127"/>
      <c r="I311" s="127"/>
      <c r="J311" s="127"/>
      <c r="K311" s="127"/>
      <c r="L311" s="125"/>
      <c r="M311" s="125"/>
      <c r="N311" s="125"/>
      <c r="O311" s="125"/>
      <c r="P311" s="125"/>
      <c r="Q311" s="125"/>
      <c r="R311" s="125"/>
      <c r="S311" s="125"/>
      <c r="T311" s="125"/>
      <c r="U311" s="125"/>
      <c r="V311" s="125"/>
      <c r="W311" s="125"/>
      <c r="X311" s="125"/>
      <c r="Y311" s="125"/>
      <c r="Z311" s="125"/>
      <c r="AA311" s="125"/>
      <c r="AB311" s="125"/>
      <c r="AC311" s="125"/>
      <c r="AD311" s="125"/>
      <c r="AE311" s="125"/>
      <c r="AF311" s="125"/>
      <c r="AG311" s="125"/>
      <c r="AH311" s="125"/>
      <c r="AI311" s="125"/>
      <c r="AJ311" s="125"/>
      <c r="AK311" s="125"/>
      <c r="AL311" s="125"/>
      <c r="AM311" s="125"/>
      <c r="AN311" s="125"/>
      <c r="AO311" s="125"/>
      <c r="AP311" s="125"/>
      <c r="AQ311" s="125"/>
      <c r="AR311" s="125"/>
      <c r="AS311" s="125"/>
      <c r="AT311" s="125"/>
      <c r="AU311" s="125"/>
      <c r="AV311" s="125"/>
      <c r="AW311" s="125"/>
      <c r="AX311" s="125"/>
      <c r="AY311" s="125"/>
      <c r="AZ311" s="125"/>
      <c r="BA311" s="125"/>
      <c r="BB311" s="125"/>
      <c r="BC311" s="125"/>
      <c r="BD311" s="6"/>
    </row>
    <row r="312" customFormat="false" ht="15.75" hidden="false" customHeight="false" outlineLevel="0" collapsed="false">
      <c r="A312" s="129"/>
      <c r="B312" s="127"/>
      <c r="C312" s="127"/>
      <c r="D312" s="127"/>
      <c r="E312" s="127"/>
      <c r="F312" s="129"/>
      <c r="G312" s="129"/>
      <c r="H312" s="127"/>
      <c r="I312" s="127"/>
      <c r="J312" s="127"/>
      <c r="K312" s="127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5"/>
      <c r="Y312" s="125"/>
      <c r="Z312" s="125"/>
      <c r="AA312" s="125"/>
      <c r="AB312" s="125"/>
      <c r="AC312" s="125"/>
      <c r="AD312" s="125"/>
      <c r="AE312" s="125"/>
      <c r="AF312" s="125"/>
      <c r="AG312" s="125"/>
      <c r="AH312" s="125"/>
      <c r="AI312" s="125"/>
      <c r="AJ312" s="125"/>
      <c r="AK312" s="125"/>
      <c r="AL312" s="125"/>
      <c r="AM312" s="125"/>
      <c r="AN312" s="125"/>
      <c r="AO312" s="125"/>
      <c r="AP312" s="125"/>
      <c r="AQ312" s="125"/>
      <c r="AR312" s="125"/>
      <c r="AS312" s="125"/>
      <c r="AT312" s="125"/>
      <c r="AU312" s="125"/>
      <c r="AV312" s="125"/>
      <c r="AW312" s="125"/>
      <c r="AX312" s="125"/>
      <c r="AY312" s="125"/>
      <c r="AZ312" s="125"/>
      <c r="BA312" s="125"/>
      <c r="BB312" s="125"/>
      <c r="BC312" s="125"/>
      <c r="BD312" s="6"/>
    </row>
    <row r="313" customFormat="false" ht="15.75" hidden="false" customHeight="false" outlineLevel="0" collapsed="false">
      <c r="A313" s="129"/>
      <c r="B313" s="127"/>
      <c r="C313" s="127"/>
      <c r="D313" s="127"/>
      <c r="E313" s="127"/>
      <c r="F313" s="129"/>
      <c r="G313" s="129"/>
      <c r="H313" s="127"/>
      <c r="I313" s="127"/>
      <c r="J313" s="127"/>
      <c r="K313" s="127"/>
      <c r="L313" s="125"/>
      <c r="M313" s="125"/>
      <c r="N313" s="125"/>
      <c r="O313" s="125"/>
      <c r="P313" s="125"/>
      <c r="Q313" s="125"/>
      <c r="R313" s="125"/>
      <c r="S313" s="125"/>
      <c r="T313" s="125"/>
      <c r="U313" s="125"/>
      <c r="V313" s="125"/>
      <c r="W313" s="125"/>
      <c r="X313" s="125"/>
      <c r="Y313" s="125"/>
      <c r="Z313" s="125"/>
      <c r="AA313" s="125"/>
      <c r="AB313" s="125"/>
      <c r="AC313" s="125"/>
      <c r="AD313" s="125"/>
      <c r="AE313" s="125"/>
      <c r="AF313" s="125"/>
      <c r="AG313" s="125"/>
      <c r="AH313" s="125"/>
      <c r="AI313" s="125"/>
      <c r="AJ313" s="125"/>
      <c r="AK313" s="125"/>
      <c r="AL313" s="125"/>
      <c r="AM313" s="125"/>
      <c r="AN313" s="125"/>
      <c r="AO313" s="125"/>
      <c r="AP313" s="125"/>
      <c r="AQ313" s="125"/>
      <c r="AR313" s="125"/>
      <c r="AS313" s="125"/>
      <c r="AT313" s="125"/>
      <c r="AU313" s="125"/>
      <c r="AV313" s="125"/>
      <c r="AW313" s="125"/>
      <c r="AX313" s="125"/>
      <c r="AY313" s="125"/>
      <c r="AZ313" s="125"/>
      <c r="BA313" s="125"/>
      <c r="BB313" s="125"/>
      <c r="BC313" s="125"/>
      <c r="BD313" s="6"/>
    </row>
    <row r="314" customFormat="false" ht="15.75" hidden="false" customHeight="false" outlineLevel="0" collapsed="false">
      <c r="A314" s="129"/>
      <c r="B314" s="127"/>
      <c r="C314" s="127"/>
      <c r="D314" s="127"/>
      <c r="E314" s="127"/>
      <c r="F314" s="129"/>
      <c r="G314" s="129"/>
      <c r="H314" s="127"/>
      <c r="I314" s="127"/>
      <c r="J314" s="127"/>
      <c r="K314" s="127"/>
      <c r="L314" s="125"/>
      <c r="M314" s="125"/>
      <c r="N314" s="125"/>
      <c r="O314" s="125"/>
      <c r="P314" s="125"/>
      <c r="Q314" s="125"/>
      <c r="R314" s="125"/>
      <c r="S314" s="125"/>
      <c r="T314" s="125"/>
      <c r="U314" s="125"/>
      <c r="V314" s="125"/>
      <c r="W314" s="125"/>
      <c r="X314" s="125"/>
      <c r="Y314" s="125"/>
      <c r="Z314" s="125"/>
      <c r="AA314" s="125"/>
      <c r="AB314" s="125"/>
      <c r="AC314" s="125"/>
      <c r="AD314" s="125"/>
      <c r="AE314" s="125"/>
      <c r="AF314" s="125"/>
      <c r="AG314" s="125"/>
      <c r="AH314" s="125"/>
      <c r="AI314" s="125"/>
      <c r="AJ314" s="125"/>
      <c r="AK314" s="125"/>
      <c r="AL314" s="125"/>
      <c r="AM314" s="125"/>
      <c r="AN314" s="125"/>
      <c r="AO314" s="125"/>
      <c r="AP314" s="125"/>
      <c r="AQ314" s="125"/>
      <c r="AR314" s="125"/>
      <c r="AS314" s="125"/>
      <c r="AT314" s="125"/>
      <c r="AU314" s="125"/>
      <c r="AV314" s="125"/>
      <c r="AW314" s="125"/>
      <c r="AX314" s="125"/>
      <c r="AY314" s="125"/>
      <c r="AZ314" s="125"/>
      <c r="BA314" s="125"/>
      <c r="BB314" s="125"/>
      <c r="BC314" s="125"/>
      <c r="BD314" s="6"/>
    </row>
    <row r="315" customFormat="false" ht="15.75" hidden="false" customHeight="false" outlineLevel="0" collapsed="false">
      <c r="A315" s="129"/>
      <c r="B315" s="127"/>
      <c r="C315" s="127"/>
      <c r="D315" s="127"/>
      <c r="E315" s="127"/>
      <c r="F315" s="129"/>
      <c r="G315" s="129"/>
      <c r="H315" s="127"/>
      <c r="I315" s="127"/>
      <c r="J315" s="127"/>
      <c r="K315" s="127"/>
      <c r="L315" s="125"/>
      <c r="M315" s="125"/>
      <c r="N315" s="125"/>
      <c r="O315" s="125"/>
      <c r="P315" s="125"/>
      <c r="Q315" s="125"/>
      <c r="R315" s="125"/>
      <c r="S315" s="125"/>
      <c r="T315" s="125"/>
      <c r="U315" s="125"/>
      <c r="V315" s="125"/>
      <c r="W315" s="125"/>
      <c r="X315" s="125"/>
      <c r="Y315" s="125"/>
      <c r="Z315" s="125"/>
      <c r="AA315" s="125"/>
      <c r="AB315" s="125"/>
      <c r="AC315" s="125"/>
      <c r="AD315" s="125"/>
      <c r="AE315" s="125"/>
      <c r="AF315" s="125"/>
      <c r="AG315" s="125"/>
      <c r="AH315" s="125"/>
      <c r="AI315" s="125"/>
      <c r="AJ315" s="125"/>
      <c r="AK315" s="125"/>
      <c r="AL315" s="125"/>
      <c r="AM315" s="125"/>
      <c r="AN315" s="125"/>
      <c r="AO315" s="125"/>
      <c r="AP315" s="125"/>
      <c r="AQ315" s="125"/>
      <c r="AR315" s="125"/>
      <c r="AS315" s="125"/>
      <c r="AT315" s="125"/>
      <c r="AU315" s="125"/>
      <c r="AV315" s="125"/>
      <c r="AW315" s="125"/>
      <c r="AX315" s="125"/>
      <c r="AY315" s="125"/>
      <c r="AZ315" s="125"/>
      <c r="BA315" s="125"/>
      <c r="BB315" s="125"/>
      <c r="BC315" s="125"/>
      <c r="BD315" s="6"/>
    </row>
    <row r="316" customFormat="false" ht="15.75" hidden="false" customHeight="false" outlineLevel="0" collapsed="false">
      <c r="A316" s="129"/>
      <c r="B316" s="127"/>
      <c r="C316" s="127"/>
      <c r="D316" s="127"/>
      <c r="E316" s="127"/>
      <c r="F316" s="129"/>
      <c r="G316" s="129"/>
      <c r="H316" s="127"/>
      <c r="I316" s="127"/>
      <c r="J316" s="127"/>
      <c r="K316" s="127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5"/>
      <c r="AA316" s="125"/>
      <c r="AB316" s="125"/>
      <c r="AC316" s="125"/>
      <c r="AD316" s="125"/>
      <c r="AE316" s="125"/>
      <c r="AF316" s="125"/>
      <c r="AG316" s="125"/>
      <c r="AH316" s="125"/>
      <c r="AI316" s="125"/>
      <c r="AJ316" s="125"/>
      <c r="AK316" s="125"/>
      <c r="AL316" s="125"/>
      <c r="AM316" s="125"/>
      <c r="AN316" s="125"/>
      <c r="AO316" s="125"/>
      <c r="AP316" s="125"/>
      <c r="AQ316" s="125"/>
      <c r="AR316" s="125"/>
      <c r="AS316" s="125"/>
      <c r="AT316" s="125"/>
      <c r="AU316" s="125"/>
      <c r="AV316" s="125"/>
      <c r="AW316" s="125"/>
      <c r="AX316" s="125"/>
      <c r="AY316" s="125"/>
      <c r="AZ316" s="125"/>
      <c r="BA316" s="125"/>
      <c r="BB316" s="125"/>
      <c r="BC316" s="125"/>
      <c r="BD316" s="6"/>
    </row>
    <row r="317" customFormat="false" ht="15.75" hidden="false" customHeight="false" outlineLevel="0" collapsed="false">
      <c r="A317" s="129"/>
      <c r="B317" s="127"/>
      <c r="C317" s="127"/>
      <c r="D317" s="127"/>
      <c r="E317" s="127"/>
      <c r="F317" s="129"/>
      <c r="G317" s="129"/>
      <c r="H317" s="127"/>
      <c r="I317" s="127"/>
      <c r="J317" s="127"/>
      <c r="K317" s="127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5"/>
      <c r="AA317" s="125"/>
      <c r="AB317" s="125"/>
      <c r="AC317" s="125"/>
      <c r="AD317" s="125"/>
      <c r="AE317" s="125"/>
      <c r="AF317" s="125"/>
      <c r="AG317" s="125"/>
      <c r="AH317" s="125"/>
      <c r="AI317" s="125"/>
      <c r="AJ317" s="125"/>
      <c r="AK317" s="125"/>
      <c r="AL317" s="125"/>
      <c r="AM317" s="125"/>
      <c r="AN317" s="125"/>
      <c r="AO317" s="125"/>
      <c r="AP317" s="125"/>
      <c r="AQ317" s="125"/>
      <c r="AR317" s="125"/>
      <c r="AS317" s="125"/>
      <c r="AT317" s="125"/>
      <c r="AU317" s="125"/>
      <c r="AV317" s="125"/>
      <c r="AW317" s="125"/>
      <c r="AX317" s="125"/>
      <c r="AY317" s="125"/>
      <c r="AZ317" s="125"/>
      <c r="BA317" s="125"/>
      <c r="BB317" s="125"/>
      <c r="BC317" s="125"/>
      <c r="BD317" s="6"/>
    </row>
    <row r="318" customFormat="false" ht="15.75" hidden="false" customHeight="false" outlineLevel="0" collapsed="false">
      <c r="A318" s="129"/>
      <c r="B318" s="127"/>
      <c r="C318" s="127"/>
      <c r="D318" s="127"/>
      <c r="E318" s="127"/>
      <c r="F318" s="129"/>
      <c r="G318" s="129"/>
      <c r="H318" s="127"/>
      <c r="I318" s="127"/>
      <c r="J318" s="127"/>
      <c r="K318" s="127"/>
      <c r="L318" s="125"/>
      <c r="M318" s="125"/>
      <c r="N318" s="125"/>
      <c r="O318" s="125"/>
      <c r="P318" s="125"/>
      <c r="Q318" s="125"/>
      <c r="R318" s="125"/>
      <c r="S318" s="125"/>
      <c r="T318" s="125"/>
      <c r="U318" s="125"/>
      <c r="V318" s="125"/>
      <c r="W318" s="125"/>
      <c r="X318" s="125"/>
      <c r="Y318" s="125"/>
      <c r="Z318" s="125"/>
      <c r="AA318" s="125"/>
      <c r="AB318" s="125"/>
      <c r="AC318" s="125"/>
      <c r="AD318" s="125"/>
      <c r="AE318" s="125"/>
      <c r="AF318" s="125"/>
      <c r="AG318" s="125"/>
      <c r="AH318" s="125"/>
      <c r="AI318" s="125"/>
      <c r="AJ318" s="125"/>
      <c r="AK318" s="125"/>
      <c r="AL318" s="125"/>
      <c r="AM318" s="125"/>
      <c r="AN318" s="125"/>
      <c r="AO318" s="125"/>
      <c r="AP318" s="125"/>
      <c r="AQ318" s="125"/>
      <c r="AR318" s="125"/>
      <c r="AS318" s="125"/>
      <c r="AT318" s="125"/>
      <c r="AU318" s="125"/>
      <c r="AV318" s="125"/>
      <c r="AW318" s="125"/>
      <c r="AX318" s="125"/>
      <c r="AY318" s="125"/>
      <c r="AZ318" s="125"/>
      <c r="BA318" s="125"/>
      <c r="BB318" s="125"/>
      <c r="BC318" s="125"/>
      <c r="BD318" s="6"/>
    </row>
    <row r="319" customFormat="false" ht="15.75" hidden="false" customHeight="false" outlineLevel="0" collapsed="false">
      <c r="A319" s="129"/>
      <c r="B319" s="127"/>
      <c r="C319" s="127"/>
      <c r="D319" s="127"/>
      <c r="E319" s="127"/>
      <c r="F319" s="129"/>
      <c r="G319" s="129"/>
      <c r="H319" s="127"/>
      <c r="I319" s="127"/>
      <c r="J319" s="127"/>
      <c r="K319" s="127"/>
      <c r="L319" s="125"/>
      <c r="M319" s="125"/>
      <c r="N319" s="125"/>
      <c r="O319" s="125"/>
      <c r="P319" s="125"/>
      <c r="Q319" s="125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  <c r="AC319" s="125"/>
      <c r="AD319" s="125"/>
      <c r="AE319" s="125"/>
      <c r="AF319" s="125"/>
      <c r="AG319" s="125"/>
      <c r="AH319" s="125"/>
      <c r="AI319" s="125"/>
      <c r="AJ319" s="125"/>
      <c r="AK319" s="125"/>
      <c r="AL319" s="125"/>
      <c r="AM319" s="125"/>
      <c r="AN319" s="125"/>
      <c r="AO319" s="125"/>
      <c r="AP319" s="125"/>
      <c r="AQ319" s="125"/>
      <c r="AR319" s="125"/>
      <c r="AS319" s="125"/>
      <c r="AT319" s="125"/>
      <c r="AU319" s="125"/>
      <c r="AV319" s="125"/>
      <c r="AW319" s="125"/>
      <c r="AX319" s="125"/>
      <c r="AY319" s="125"/>
      <c r="AZ319" s="125"/>
      <c r="BA319" s="125"/>
      <c r="BB319" s="125"/>
      <c r="BC319" s="125"/>
      <c r="BD319" s="6"/>
    </row>
    <row r="320" customFormat="false" ht="15.75" hidden="false" customHeight="false" outlineLevel="0" collapsed="false">
      <c r="A320" s="129"/>
      <c r="B320" s="127"/>
      <c r="C320" s="127"/>
      <c r="D320" s="127"/>
      <c r="E320" s="127"/>
      <c r="F320" s="129"/>
      <c r="G320" s="129"/>
      <c r="H320" s="127"/>
      <c r="I320" s="127"/>
      <c r="J320" s="127"/>
      <c r="K320" s="127"/>
      <c r="L320" s="125"/>
      <c r="M320" s="125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  <c r="AD320" s="125"/>
      <c r="AE320" s="125"/>
      <c r="AF320" s="125"/>
      <c r="AG320" s="125"/>
      <c r="AH320" s="125"/>
      <c r="AI320" s="125"/>
      <c r="AJ320" s="125"/>
      <c r="AK320" s="125"/>
      <c r="AL320" s="125"/>
      <c r="AM320" s="125"/>
      <c r="AN320" s="125"/>
      <c r="AO320" s="125"/>
      <c r="AP320" s="125"/>
      <c r="AQ320" s="125"/>
      <c r="AR320" s="125"/>
      <c r="AS320" s="125"/>
      <c r="AT320" s="125"/>
      <c r="AU320" s="125"/>
      <c r="AV320" s="125"/>
      <c r="AW320" s="125"/>
      <c r="AX320" s="125"/>
      <c r="AY320" s="125"/>
      <c r="AZ320" s="125"/>
      <c r="BA320" s="125"/>
      <c r="BB320" s="125"/>
      <c r="BC320" s="125"/>
      <c r="BD320" s="6"/>
    </row>
    <row r="321" customFormat="false" ht="15.75" hidden="false" customHeight="false" outlineLevel="0" collapsed="false">
      <c r="A321" s="129"/>
      <c r="B321" s="127"/>
      <c r="C321" s="127"/>
      <c r="D321" s="127"/>
      <c r="E321" s="127"/>
      <c r="F321" s="129"/>
      <c r="G321" s="129"/>
      <c r="H321" s="127"/>
      <c r="I321" s="127"/>
      <c r="J321" s="127"/>
      <c r="K321" s="127"/>
      <c r="L321" s="125"/>
      <c r="M321" s="125"/>
      <c r="N321" s="125"/>
      <c r="O321" s="125"/>
      <c r="P321" s="125"/>
      <c r="Q321" s="125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  <c r="AC321" s="125"/>
      <c r="AD321" s="125"/>
      <c r="AE321" s="125"/>
      <c r="AF321" s="125"/>
      <c r="AG321" s="125"/>
      <c r="AH321" s="125"/>
      <c r="AI321" s="125"/>
      <c r="AJ321" s="125"/>
      <c r="AK321" s="125"/>
      <c r="AL321" s="125"/>
      <c r="AM321" s="125"/>
      <c r="AN321" s="125"/>
      <c r="AO321" s="125"/>
      <c r="AP321" s="125"/>
      <c r="AQ321" s="125"/>
      <c r="AR321" s="125"/>
      <c r="AS321" s="125"/>
      <c r="AT321" s="125"/>
      <c r="AU321" s="125"/>
      <c r="AV321" s="125"/>
      <c r="AW321" s="125"/>
      <c r="AX321" s="125"/>
      <c r="AY321" s="125"/>
      <c r="AZ321" s="125"/>
      <c r="BA321" s="125"/>
      <c r="BB321" s="125"/>
      <c r="BC321" s="125"/>
      <c r="BD321" s="6"/>
    </row>
    <row r="322" customFormat="false" ht="15.75" hidden="false" customHeight="false" outlineLevel="0" collapsed="false">
      <c r="A322" s="129"/>
      <c r="B322" s="127"/>
      <c r="C322" s="127"/>
      <c r="D322" s="127"/>
      <c r="E322" s="127"/>
      <c r="F322" s="129"/>
      <c r="G322" s="129"/>
      <c r="H322" s="127"/>
      <c r="I322" s="127"/>
      <c r="J322" s="127"/>
      <c r="K322" s="127"/>
      <c r="L322" s="125"/>
      <c r="M322" s="125"/>
      <c r="N322" s="125"/>
      <c r="O322" s="125"/>
      <c r="P322" s="125"/>
      <c r="Q322" s="125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  <c r="AC322" s="125"/>
      <c r="AD322" s="125"/>
      <c r="AE322" s="125"/>
      <c r="AF322" s="125"/>
      <c r="AG322" s="125"/>
      <c r="AH322" s="125"/>
      <c r="AI322" s="125"/>
      <c r="AJ322" s="125"/>
      <c r="AK322" s="125"/>
      <c r="AL322" s="125"/>
      <c r="AM322" s="125"/>
      <c r="AN322" s="125"/>
      <c r="AO322" s="125"/>
      <c r="AP322" s="125"/>
      <c r="AQ322" s="125"/>
      <c r="AR322" s="125"/>
      <c r="AS322" s="125"/>
      <c r="AT322" s="125"/>
      <c r="AU322" s="125"/>
      <c r="AV322" s="125"/>
      <c r="AW322" s="125"/>
      <c r="AX322" s="125"/>
      <c r="AY322" s="125"/>
      <c r="AZ322" s="125"/>
      <c r="BA322" s="125"/>
      <c r="BB322" s="125"/>
      <c r="BC322" s="125"/>
      <c r="BD322" s="6"/>
    </row>
    <row r="323" customFormat="false" ht="15.75" hidden="false" customHeight="false" outlineLevel="0" collapsed="false">
      <c r="A323" s="129"/>
      <c r="B323" s="127"/>
      <c r="C323" s="127"/>
      <c r="D323" s="127"/>
      <c r="E323" s="127"/>
      <c r="F323" s="129"/>
      <c r="G323" s="129"/>
      <c r="H323" s="127"/>
      <c r="I323" s="127"/>
      <c r="J323" s="127"/>
      <c r="K323" s="127"/>
      <c r="L323" s="125"/>
      <c r="M323" s="125"/>
      <c r="N323" s="125"/>
      <c r="O323" s="125"/>
      <c r="P323" s="125"/>
      <c r="Q323" s="125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  <c r="AC323" s="125"/>
      <c r="AD323" s="125"/>
      <c r="AE323" s="125"/>
      <c r="AF323" s="125"/>
      <c r="AG323" s="125"/>
      <c r="AH323" s="125"/>
      <c r="AI323" s="125"/>
      <c r="AJ323" s="125"/>
      <c r="AK323" s="125"/>
      <c r="AL323" s="125"/>
      <c r="AM323" s="125"/>
      <c r="AN323" s="125"/>
      <c r="AO323" s="125"/>
      <c r="AP323" s="125"/>
      <c r="AQ323" s="125"/>
      <c r="AR323" s="125"/>
      <c r="AS323" s="125"/>
      <c r="AT323" s="125"/>
      <c r="AU323" s="125"/>
      <c r="AV323" s="125"/>
      <c r="AW323" s="125"/>
      <c r="AX323" s="125"/>
      <c r="AY323" s="125"/>
      <c r="AZ323" s="125"/>
      <c r="BA323" s="125"/>
      <c r="BB323" s="125"/>
      <c r="BC323" s="125"/>
      <c r="BD323" s="6"/>
    </row>
    <row r="324" customFormat="false" ht="15.75" hidden="false" customHeight="false" outlineLevel="0" collapsed="false">
      <c r="A324" s="129"/>
      <c r="B324" s="127"/>
      <c r="C324" s="127"/>
      <c r="D324" s="127"/>
      <c r="E324" s="127"/>
      <c r="F324" s="129"/>
      <c r="G324" s="129"/>
      <c r="H324" s="127"/>
      <c r="I324" s="127"/>
      <c r="J324" s="127"/>
      <c r="K324" s="127"/>
      <c r="L324" s="125"/>
      <c r="M324" s="125"/>
      <c r="N324" s="125"/>
      <c r="O324" s="125"/>
      <c r="P324" s="125"/>
      <c r="Q324" s="125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  <c r="AC324" s="125"/>
      <c r="AD324" s="125"/>
      <c r="AE324" s="125"/>
      <c r="AF324" s="125"/>
      <c r="AG324" s="125"/>
      <c r="AH324" s="125"/>
      <c r="AI324" s="125"/>
      <c r="AJ324" s="125"/>
      <c r="AK324" s="125"/>
      <c r="AL324" s="125"/>
      <c r="AM324" s="125"/>
      <c r="AN324" s="125"/>
      <c r="AO324" s="125"/>
      <c r="AP324" s="125"/>
      <c r="AQ324" s="125"/>
      <c r="AR324" s="125"/>
      <c r="AS324" s="125"/>
      <c r="AT324" s="125"/>
      <c r="AU324" s="125"/>
      <c r="AV324" s="125"/>
      <c r="AW324" s="125"/>
      <c r="AX324" s="125"/>
      <c r="AY324" s="125"/>
      <c r="AZ324" s="125"/>
      <c r="BA324" s="125"/>
      <c r="BB324" s="125"/>
      <c r="BC324" s="125"/>
      <c r="BD324" s="6"/>
    </row>
    <row r="325" customFormat="false" ht="15.75" hidden="false" customHeight="false" outlineLevel="0" collapsed="false">
      <c r="A325" s="129"/>
      <c r="B325" s="127"/>
      <c r="C325" s="127"/>
      <c r="D325" s="127"/>
      <c r="E325" s="127"/>
      <c r="F325" s="129"/>
      <c r="G325" s="129"/>
      <c r="H325" s="127"/>
      <c r="I325" s="127"/>
      <c r="J325" s="127"/>
      <c r="K325" s="127"/>
      <c r="L325" s="125"/>
      <c r="M325" s="125"/>
      <c r="N325" s="125"/>
      <c r="O325" s="125"/>
      <c r="P325" s="125"/>
      <c r="Q325" s="125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  <c r="AC325" s="125"/>
      <c r="AD325" s="125"/>
      <c r="AE325" s="125"/>
      <c r="AF325" s="125"/>
      <c r="AG325" s="125"/>
      <c r="AH325" s="125"/>
      <c r="AI325" s="125"/>
      <c r="AJ325" s="125"/>
      <c r="AK325" s="125"/>
      <c r="AL325" s="125"/>
      <c r="AM325" s="125"/>
      <c r="AN325" s="125"/>
      <c r="AO325" s="125"/>
      <c r="AP325" s="125"/>
      <c r="AQ325" s="125"/>
      <c r="AR325" s="125"/>
      <c r="AS325" s="125"/>
      <c r="AT325" s="125"/>
      <c r="AU325" s="125"/>
      <c r="AV325" s="125"/>
      <c r="AW325" s="125"/>
      <c r="AX325" s="125"/>
      <c r="AY325" s="125"/>
      <c r="AZ325" s="125"/>
      <c r="BA325" s="125"/>
      <c r="BB325" s="125"/>
      <c r="BC325" s="125"/>
      <c r="BD325" s="6"/>
    </row>
    <row r="326" customFormat="false" ht="15.75" hidden="false" customHeight="false" outlineLevel="0" collapsed="false">
      <c r="A326" s="129"/>
      <c r="B326" s="127"/>
      <c r="C326" s="127"/>
      <c r="D326" s="127"/>
      <c r="E326" s="127"/>
      <c r="F326" s="129"/>
      <c r="G326" s="129"/>
      <c r="H326" s="127"/>
      <c r="I326" s="127"/>
      <c r="J326" s="127"/>
      <c r="K326" s="127"/>
      <c r="L326" s="125"/>
      <c r="M326" s="125"/>
      <c r="N326" s="125"/>
      <c r="O326" s="125"/>
      <c r="P326" s="125"/>
      <c r="Q326" s="125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  <c r="AC326" s="125"/>
      <c r="AD326" s="125"/>
      <c r="AE326" s="125"/>
      <c r="AF326" s="125"/>
      <c r="AG326" s="125"/>
      <c r="AH326" s="125"/>
      <c r="AI326" s="125"/>
      <c r="AJ326" s="125"/>
      <c r="AK326" s="125"/>
      <c r="AL326" s="125"/>
      <c r="AM326" s="125"/>
      <c r="AN326" s="125"/>
      <c r="AO326" s="125"/>
      <c r="AP326" s="125"/>
      <c r="AQ326" s="125"/>
      <c r="AR326" s="125"/>
      <c r="AS326" s="125"/>
      <c r="AT326" s="125"/>
      <c r="AU326" s="125"/>
      <c r="AV326" s="125"/>
      <c r="AW326" s="125"/>
      <c r="AX326" s="125"/>
      <c r="AY326" s="125"/>
      <c r="AZ326" s="125"/>
      <c r="BA326" s="125"/>
      <c r="BB326" s="125"/>
      <c r="BC326" s="125"/>
      <c r="BD326" s="6"/>
    </row>
    <row r="327" customFormat="false" ht="15.75" hidden="false" customHeight="false" outlineLevel="0" collapsed="false">
      <c r="A327" s="129"/>
      <c r="B327" s="127"/>
      <c r="C327" s="127"/>
      <c r="D327" s="127"/>
      <c r="E327" s="127"/>
      <c r="F327" s="129"/>
      <c r="G327" s="129"/>
      <c r="H327" s="127"/>
      <c r="I327" s="127"/>
      <c r="J327" s="127"/>
      <c r="K327" s="127"/>
      <c r="L327" s="125"/>
      <c r="M327" s="125"/>
      <c r="N327" s="125"/>
      <c r="O327" s="125"/>
      <c r="P327" s="125"/>
      <c r="Q327" s="125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  <c r="AC327" s="125"/>
      <c r="AD327" s="125"/>
      <c r="AE327" s="125"/>
      <c r="AF327" s="125"/>
      <c r="AG327" s="125"/>
      <c r="AH327" s="125"/>
      <c r="AI327" s="125"/>
      <c r="AJ327" s="125"/>
      <c r="AK327" s="125"/>
      <c r="AL327" s="125"/>
      <c r="AM327" s="125"/>
      <c r="AN327" s="125"/>
      <c r="AO327" s="125"/>
      <c r="AP327" s="125"/>
      <c r="AQ327" s="125"/>
      <c r="AR327" s="125"/>
      <c r="AS327" s="125"/>
      <c r="AT327" s="125"/>
      <c r="AU327" s="125"/>
      <c r="AV327" s="125"/>
      <c r="AW327" s="125"/>
      <c r="AX327" s="125"/>
      <c r="AY327" s="125"/>
      <c r="AZ327" s="125"/>
      <c r="BA327" s="125"/>
      <c r="BB327" s="125"/>
      <c r="BC327" s="125"/>
      <c r="BD327" s="6"/>
    </row>
    <row r="328" customFormat="false" ht="15.75" hidden="false" customHeight="false" outlineLevel="0" collapsed="false">
      <c r="A328" s="129"/>
      <c r="B328" s="127"/>
      <c r="C328" s="127"/>
      <c r="D328" s="127"/>
      <c r="E328" s="127"/>
      <c r="F328" s="129"/>
      <c r="G328" s="129"/>
      <c r="H328" s="127"/>
      <c r="I328" s="127"/>
      <c r="J328" s="127"/>
      <c r="K328" s="127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  <c r="AK328" s="125"/>
      <c r="AL328" s="125"/>
      <c r="AM328" s="125"/>
      <c r="AN328" s="125"/>
      <c r="AO328" s="125"/>
      <c r="AP328" s="125"/>
      <c r="AQ328" s="125"/>
      <c r="AR328" s="125"/>
      <c r="AS328" s="125"/>
      <c r="AT328" s="125"/>
      <c r="AU328" s="125"/>
      <c r="AV328" s="125"/>
      <c r="AW328" s="125"/>
      <c r="AX328" s="125"/>
      <c r="AY328" s="125"/>
      <c r="AZ328" s="125"/>
      <c r="BA328" s="125"/>
      <c r="BB328" s="125"/>
      <c r="BC328" s="125"/>
      <c r="BD328" s="6"/>
    </row>
    <row r="329" customFormat="false" ht="15.75" hidden="false" customHeight="false" outlineLevel="0" collapsed="false">
      <c r="A329" s="129"/>
      <c r="B329" s="127"/>
      <c r="C329" s="127"/>
      <c r="D329" s="127"/>
      <c r="E329" s="127"/>
      <c r="F329" s="129"/>
      <c r="G329" s="129"/>
      <c r="H329" s="127"/>
      <c r="I329" s="127"/>
      <c r="J329" s="127"/>
      <c r="K329" s="127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  <c r="AA329" s="125"/>
      <c r="AB329" s="125"/>
      <c r="AC329" s="125"/>
      <c r="AD329" s="125"/>
      <c r="AE329" s="125"/>
      <c r="AF329" s="125"/>
      <c r="AG329" s="125"/>
      <c r="AH329" s="125"/>
      <c r="AI329" s="125"/>
      <c r="AJ329" s="125"/>
      <c r="AK329" s="125"/>
      <c r="AL329" s="125"/>
      <c r="AM329" s="125"/>
      <c r="AN329" s="125"/>
      <c r="AO329" s="125"/>
      <c r="AP329" s="125"/>
      <c r="AQ329" s="125"/>
      <c r="AR329" s="125"/>
      <c r="AS329" s="125"/>
      <c r="AT329" s="125"/>
      <c r="AU329" s="125"/>
      <c r="AV329" s="125"/>
      <c r="AW329" s="125"/>
      <c r="AX329" s="125"/>
      <c r="AY329" s="125"/>
      <c r="AZ329" s="125"/>
      <c r="BA329" s="125"/>
      <c r="BB329" s="125"/>
      <c r="BC329" s="125"/>
      <c r="BD329" s="6"/>
    </row>
    <row r="330" customFormat="false" ht="15.75" hidden="false" customHeight="false" outlineLevel="0" collapsed="false">
      <c r="A330" s="129"/>
      <c r="B330" s="127"/>
      <c r="C330" s="127"/>
      <c r="D330" s="127"/>
      <c r="E330" s="127"/>
      <c r="F330" s="129"/>
      <c r="G330" s="129"/>
      <c r="H330" s="127"/>
      <c r="I330" s="127"/>
      <c r="J330" s="127"/>
      <c r="K330" s="127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5"/>
      <c r="AL330" s="125"/>
      <c r="AM330" s="125"/>
      <c r="AN330" s="125"/>
      <c r="AO330" s="125"/>
      <c r="AP330" s="125"/>
      <c r="AQ330" s="125"/>
      <c r="AR330" s="125"/>
      <c r="AS330" s="125"/>
      <c r="AT330" s="125"/>
      <c r="AU330" s="125"/>
      <c r="AV330" s="125"/>
      <c r="AW330" s="125"/>
      <c r="AX330" s="125"/>
      <c r="AY330" s="125"/>
      <c r="AZ330" s="125"/>
      <c r="BA330" s="125"/>
      <c r="BB330" s="125"/>
      <c r="BC330" s="125"/>
      <c r="BD330" s="6"/>
    </row>
    <row r="331" customFormat="false" ht="15.75" hidden="false" customHeight="false" outlineLevel="0" collapsed="false">
      <c r="A331" s="129"/>
      <c r="B331" s="127"/>
      <c r="C331" s="127"/>
      <c r="D331" s="127"/>
      <c r="E331" s="127"/>
      <c r="F331" s="129"/>
      <c r="G331" s="129"/>
      <c r="H331" s="127"/>
      <c r="I331" s="127"/>
      <c r="J331" s="127"/>
      <c r="K331" s="127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5"/>
      <c r="AA331" s="125"/>
      <c r="AB331" s="125"/>
      <c r="AC331" s="125"/>
      <c r="AD331" s="125"/>
      <c r="AE331" s="125"/>
      <c r="AF331" s="125"/>
      <c r="AG331" s="125"/>
      <c r="AH331" s="125"/>
      <c r="AI331" s="125"/>
      <c r="AJ331" s="125"/>
      <c r="AK331" s="125"/>
      <c r="AL331" s="125"/>
      <c r="AM331" s="125"/>
      <c r="AN331" s="125"/>
      <c r="AO331" s="125"/>
      <c r="AP331" s="125"/>
      <c r="AQ331" s="125"/>
      <c r="AR331" s="125"/>
      <c r="AS331" s="125"/>
      <c r="AT331" s="125"/>
      <c r="AU331" s="125"/>
      <c r="AV331" s="125"/>
      <c r="AW331" s="125"/>
      <c r="AX331" s="125"/>
      <c r="AY331" s="125"/>
      <c r="AZ331" s="125"/>
      <c r="BA331" s="125"/>
      <c r="BB331" s="125"/>
      <c r="BC331" s="125"/>
      <c r="BD331" s="6"/>
    </row>
    <row r="332" customFormat="false" ht="15.75" hidden="false" customHeight="false" outlineLevel="0" collapsed="false">
      <c r="A332" s="129"/>
      <c r="B332" s="127"/>
      <c r="C332" s="127"/>
      <c r="D332" s="127"/>
      <c r="E332" s="127"/>
      <c r="F332" s="129"/>
      <c r="G332" s="129"/>
      <c r="H332" s="127"/>
      <c r="I332" s="127"/>
      <c r="J332" s="127"/>
      <c r="K332" s="127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  <c r="AK332" s="125"/>
      <c r="AL332" s="125"/>
      <c r="AM332" s="125"/>
      <c r="AN332" s="125"/>
      <c r="AO332" s="125"/>
      <c r="AP332" s="125"/>
      <c r="AQ332" s="125"/>
      <c r="AR332" s="125"/>
      <c r="AS332" s="125"/>
      <c r="AT332" s="125"/>
      <c r="AU332" s="125"/>
      <c r="AV332" s="125"/>
      <c r="AW332" s="125"/>
      <c r="AX332" s="125"/>
      <c r="AY332" s="125"/>
      <c r="AZ332" s="125"/>
      <c r="BA332" s="125"/>
      <c r="BB332" s="125"/>
      <c r="BC332" s="125"/>
      <c r="BD332" s="6"/>
    </row>
    <row r="333" customFormat="false" ht="15.75" hidden="false" customHeight="false" outlineLevel="0" collapsed="false">
      <c r="A333" s="129"/>
      <c r="B333" s="127"/>
      <c r="C333" s="127"/>
      <c r="D333" s="127"/>
      <c r="E333" s="127"/>
      <c r="F333" s="129"/>
      <c r="G333" s="129"/>
      <c r="H333" s="127"/>
      <c r="I333" s="127"/>
      <c r="J333" s="127"/>
      <c r="K333" s="127"/>
      <c r="L333" s="125"/>
      <c r="M333" s="125"/>
      <c r="N333" s="125"/>
      <c r="O333" s="125"/>
      <c r="P333" s="125"/>
      <c r="Q333" s="125"/>
      <c r="R333" s="125"/>
      <c r="S333" s="125"/>
      <c r="T333" s="125"/>
      <c r="U333" s="125"/>
      <c r="V333" s="125"/>
      <c r="W333" s="125"/>
      <c r="X333" s="125"/>
      <c r="Y333" s="125"/>
      <c r="Z333" s="125"/>
      <c r="AA333" s="125"/>
      <c r="AB333" s="125"/>
      <c r="AC333" s="125"/>
      <c r="AD333" s="125"/>
      <c r="AE333" s="125"/>
      <c r="AF333" s="125"/>
      <c r="AG333" s="125"/>
      <c r="AH333" s="125"/>
      <c r="AI333" s="125"/>
      <c r="AJ333" s="125"/>
      <c r="AK333" s="125"/>
      <c r="AL333" s="125"/>
      <c r="AM333" s="125"/>
      <c r="AN333" s="125"/>
      <c r="AO333" s="125"/>
      <c r="AP333" s="125"/>
      <c r="AQ333" s="125"/>
      <c r="AR333" s="125"/>
      <c r="AS333" s="125"/>
      <c r="AT333" s="125"/>
      <c r="AU333" s="125"/>
      <c r="AV333" s="125"/>
      <c r="AW333" s="125"/>
      <c r="AX333" s="125"/>
      <c r="AY333" s="125"/>
      <c r="AZ333" s="125"/>
      <c r="BA333" s="125"/>
      <c r="BB333" s="125"/>
      <c r="BC333" s="125"/>
      <c r="BD333" s="6"/>
    </row>
    <row r="334" customFormat="false" ht="15.75" hidden="false" customHeight="false" outlineLevel="0" collapsed="false">
      <c r="A334" s="129"/>
      <c r="B334" s="127"/>
      <c r="C334" s="127"/>
      <c r="D334" s="127"/>
      <c r="E334" s="127"/>
      <c r="F334" s="129"/>
      <c r="G334" s="129"/>
      <c r="H334" s="127"/>
      <c r="I334" s="127"/>
      <c r="J334" s="127"/>
      <c r="K334" s="127"/>
      <c r="L334" s="125"/>
      <c r="M334" s="125"/>
      <c r="N334" s="125"/>
      <c r="O334" s="125"/>
      <c r="P334" s="125"/>
      <c r="Q334" s="125"/>
      <c r="R334" s="125"/>
      <c r="S334" s="125"/>
      <c r="T334" s="125"/>
      <c r="U334" s="125"/>
      <c r="V334" s="125"/>
      <c r="W334" s="125"/>
      <c r="X334" s="125"/>
      <c r="Y334" s="125"/>
      <c r="Z334" s="125"/>
      <c r="AA334" s="125"/>
      <c r="AB334" s="125"/>
      <c r="AC334" s="125"/>
      <c r="AD334" s="125"/>
      <c r="AE334" s="125"/>
      <c r="AF334" s="125"/>
      <c r="AG334" s="125"/>
      <c r="AH334" s="125"/>
      <c r="AI334" s="125"/>
      <c r="AJ334" s="125"/>
      <c r="AK334" s="125"/>
      <c r="AL334" s="125"/>
      <c r="AM334" s="125"/>
      <c r="AN334" s="125"/>
      <c r="AO334" s="125"/>
      <c r="AP334" s="125"/>
      <c r="AQ334" s="125"/>
      <c r="AR334" s="125"/>
      <c r="AS334" s="125"/>
      <c r="AT334" s="125"/>
      <c r="AU334" s="125"/>
      <c r="AV334" s="125"/>
      <c r="AW334" s="125"/>
      <c r="AX334" s="125"/>
      <c r="AY334" s="125"/>
      <c r="AZ334" s="125"/>
      <c r="BA334" s="125"/>
      <c r="BB334" s="125"/>
      <c r="BC334" s="125"/>
      <c r="BD334" s="6"/>
    </row>
    <row r="335" customFormat="false" ht="15.75" hidden="false" customHeight="false" outlineLevel="0" collapsed="false">
      <c r="A335" s="129"/>
      <c r="B335" s="127"/>
      <c r="C335" s="127"/>
      <c r="D335" s="127"/>
      <c r="E335" s="127"/>
      <c r="F335" s="129"/>
      <c r="G335" s="129"/>
      <c r="H335" s="127"/>
      <c r="I335" s="127"/>
      <c r="J335" s="127"/>
      <c r="K335" s="127"/>
      <c r="L335" s="125"/>
      <c r="M335" s="125"/>
      <c r="N335" s="125"/>
      <c r="O335" s="125"/>
      <c r="P335" s="125"/>
      <c r="Q335" s="125"/>
      <c r="R335" s="125"/>
      <c r="S335" s="125"/>
      <c r="T335" s="125"/>
      <c r="U335" s="125"/>
      <c r="V335" s="125"/>
      <c r="W335" s="125"/>
      <c r="X335" s="125"/>
      <c r="Y335" s="125"/>
      <c r="Z335" s="125"/>
      <c r="AA335" s="125"/>
      <c r="AB335" s="125"/>
      <c r="AC335" s="125"/>
      <c r="AD335" s="125"/>
      <c r="AE335" s="125"/>
      <c r="AF335" s="125"/>
      <c r="AG335" s="125"/>
      <c r="AH335" s="125"/>
      <c r="AI335" s="125"/>
      <c r="AJ335" s="125"/>
      <c r="AK335" s="125"/>
      <c r="AL335" s="125"/>
      <c r="AM335" s="125"/>
      <c r="AN335" s="125"/>
      <c r="AO335" s="125"/>
      <c r="AP335" s="125"/>
      <c r="AQ335" s="125"/>
      <c r="AR335" s="125"/>
      <c r="AS335" s="125"/>
      <c r="AT335" s="125"/>
      <c r="AU335" s="125"/>
      <c r="AV335" s="125"/>
      <c r="AW335" s="125"/>
      <c r="AX335" s="125"/>
      <c r="AY335" s="125"/>
      <c r="AZ335" s="125"/>
      <c r="BA335" s="125"/>
      <c r="BB335" s="125"/>
      <c r="BC335" s="125"/>
      <c r="BD335" s="6"/>
    </row>
    <row r="336" customFormat="false" ht="15.75" hidden="false" customHeight="false" outlineLevel="0" collapsed="false">
      <c r="A336" s="129"/>
      <c r="B336" s="127"/>
      <c r="C336" s="127"/>
      <c r="D336" s="127"/>
      <c r="E336" s="127"/>
      <c r="F336" s="129"/>
      <c r="G336" s="129"/>
      <c r="H336" s="127"/>
      <c r="I336" s="127"/>
      <c r="J336" s="127"/>
      <c r="K336" s="127"/>
      <c r="L336" s="125"/>
      <c r="M336" s="125"/>
      <c r="N336" s="125"/>
      <c r="O336" s="125"/>
      <c r="P336" s="125"/>
      <c r="Q336" s="125"/>
      <c r="R336" s="125"/>
      <c r="S336" s="125"/>
      <c r="T336" s="125"/>
      <c r="U336" s="125"/>
      <c r="V336" s="125"/>
      <c r="W336" s="125"/>
      <c r="X336" s="125"/>
      <c r="Y336" s="125"/>
      <c r="Z336" s="125"/>
      <c r="AA336" s="125"/>
      <c r="AB336" s="125"/>
      <c r="AC336" s="125"/>
      <c r="AD336" s="125"/>
      <c r="AE336" s="125"/>
      <c r="AF336" s="125"/>
      <c r="AG336" s="125"/>
      <c r="AH336" s="125"/>
      <c r="AI336" s="125"/>
      <c r="AJ336" s="125"/>
      <c r="AK336" s="125"/>
      <c r="AL336" s="125"/>
      <c r="AM336" s="125"/>
      <c r="AN336" s="125"/>
      <c r="AO336" s="125"/>
      <c r="AP336" s="125"/>
      <c r="AQ336" s="125"/>
      <c r="AR336" s="125"/>
      <c r="AS336" s="125"/>
      <c r="AT336" s="125"/>
      <c r="AU336" s="125"/>
      <c r="AV336" s="125"/>
      <c r="AW336" s="125"/>
      <c r="AX336" s="125"/>
      <c r="AY336" s="125"/>
      <c r="AZ336" s="125"/>
      <c r="BA336" s="125"/>
      <c r="BB336" s="125"/>
      <c r="BC336" s="125"/>
      <c r="BD336" s="6"/>
    </row>
    <row r="337" customFormat="false" ht="15.75" hidden="false" customHeight="false" outlineLevel="0" collapsed="false">
      <c r="A337" s="129"/>
      <c r="B337" s="127"/>
      <c r="C337" s="127"/>
      <c r="D337" s="127"/>
      <c r="E337" s="127"/>
      <c r="F337" s="129"/>
      <c r="G337" s="129"/>
      <c r="H337" s="127"/>
      <c r="I337" s="127"/>
      <c r="J337" s="127"/>
      <c r="K337" s="127"/>
      <c r="L337" s="125"/>
      <c r="M337" s="125"/>
      <c r="N337" s="125"/>
      <c r="O337" s="125"/>
      <c r="P337" s="125"/>
      <c r="Q337" s="125"/>
      <c r="R337" s="125"/>
      <c r="S337" s="125"/>
      <c r="T337" s="125"/>
      <c r="U337" s="125"/>
      <c r="V337" s="125"/>
      <c r="W337" s="125"/>
      <c r="X337" s="125"/>
      <c r="Y337" s="125"/>
      <c r="Z337" s="125"/>
      <c r="AA337" s="125"/>
      <c r="AB337" s="125"/>
      <c r="AC337" s="125"/>
      <c r="AD337" s="125"/>
      <c r="AE337" s="125"/>
      <c r="AF337" s="125"/>
      <c r="AG337" s="125"/>
      <c r="AH337" s="125"/>
      <c r="AI337" s="125"/>
      <c r="AJ337" s="125"/>
      <c r="AK337" s="125"/>
      <c r="AL337" s="125"/>
      <c r="AM337" s="125"/>
      <c r="AN337" s="125"/>
      <c r="AO337" s="125"/>
      <c r="AP337" s="125"/>
      <c r="AQ337" s="125"/>
      <c r="AR337" s="125"/>
      <c r="AS337" s="125"/>
      <c r="AT337" s="125"/>
      <c r="AU337" s="125"/>
      <c r="AV337" s="125"/>
      <c r="AW337" s="125"/>
      <c r="AX337" s="125"/>
      <c r="AY337" s="125"/>
      <c r="AZ337" s="125"/>
      <c r="BA337" s="125"/>
      <c r="BB337" s="125"/>
      <c r="BC337" s="125"/>
      <c r="BD337" s="6"/>
    </row>
    <row r="338" customFormat="false" ht="15.75" hidden="false" customHeight="false" outlineLevel="0" collapsed="false">
      <c r="A338" s="129"/>
      <c r="B338" s="127"/>
      <c r="C338" s="127"/>
      <c r="D338" s="127"/>
      <c r="E338" s="127"/>
      <c r="F338" s="129"/>
      <c r="G338" s="129"/>
      <c r="H338" s="127"/>
      <c r="I338" s="127"/>
      <c r="J338" s="127"/>
      <c r="K338" s="127"/>
      <c r="L338" s="125"/>
      <c r="M338" s="125"/>
      <c r="N338" s="125"/>
      <c r="O338" s="125"/>
      <c r="P338" s="125"/>
      <c r="Q338" s="125"/>
      <c r="R338" s="125"/>
      <c r="S338" s="125"/>
      <c r="T338" s="125"/>
      <c r="U338" s="125"/>
      <c r="V338" s="125"/>
      <c r="W338" s="125"/>
      <c r="X338" s="125"/>
      <c r="Y338" s="125"/>
      <c r="Z338" s="125"/>
      <c r="AA338" s="125"/>
      <c r="AB338" s="125"/>
      <c r="AC338" s="125"/>
      <c r="AD338" s="125"/>
      <c r="AE338" s="125"/>
      <c r="AF338" s="125"/>
      <c r="AG338" s="125"/>
      <c r="AH338" s="125"/>
      <c r="AI338" s="125"/>
      <c r="AJ338" s="125"/>
      <c r="AK338" s="125"/>
      <c r="AL338" s="125"/>
      <c r="AM338" s="125"/>
      <c r="AN338" s="125"/>
      <c r="AO338" s="125"/>
      <c r="AP338" s="125"/>
      <c r="AQ338" s="125"/>
      <c r="AR338" s="125"/>
      <c r="AS338" s="125"/>
      <c r="AT338" s="125"/>
      <c r="AU338" s="125"/>
      <c r="AV338" s="125"/>
      <c r="AW338" s="125"/>
      <c r="AX338" s="125"/>
      <c r="AY338" s="125"/>
      <c r="AZ338" s="125"/>
      <c r="BA338" s="125"/>
      <c r="BB338" s="125"/>
      <c r="BC338" s="125"/>
      <c r="BD338" s="6"/>
    </row>
    <row r="339" customFormat="false" ht="15.75" hidden="false" customHeight="false" outlineLevel="0" collapsed="false">
      <c r="A339" s="129"/>
      <c r="B339" s="127"/>
      <c r="C339" s="127"/>
      <c r="D339" s="127"/>
      <c r="E339" s="127"/>
      <c r="F339" s="129"/>
      <c r="G339" s="129"/>
      <c r="H339" s="127"/>
      <c r="I339" s="127"/>
      <c r="J339" s="127"/>
      <c r="K339" s="127"/>
      <c r="L339" s="125"/>
      <c r="M339" s="125"/>
      <c r="N339" s="125"/>
      <c r="O339" s="125"/>
      <c r="P339" s="125"/>
      <c r="Q339" s="125"/>
      <c r="R339" s="125"/>
      <c r="S339" s="125"/>
      <c r="T339" s="125"/>
      <c r="U339" s="125"/>
      <c r="V339" s="125"/>
      <c r="W339" s="125"/>
      <c r="X339" s="125"/>
      <c r="Y339" s="125"/>
      <c r="Z339" s="125"/>
      <c r="AA339" s="125"/>
      <c r="AB339" s="125"/>
      <c r="AC339" s="125"/>
      <c r="AD339" s="125"/>
      <c r="AE339" s="125"/>
      <c r="AF339" s="125"/>
      <c r="AG339" s="125"/>
      <c r="AH339" s="125"/>
      <c r="AI339" s="125"/>
      <c r="AJ339" s="125"/>
      <c r="AK339" s="125"/>
      <c r="AL339" s="125"/>
      <c r="AM339" s="125"/>
      <c r="AN339" s="125"/>
      <c r="AO339" s="125"/>
      <c r="AP339" s="125"/>
      <c r="AQ339" s="125"/>
      <c r="AR339" s="125"/>
      <c r="AS339" s="125"/>
      <c r="AT339" s="125"/>
      <c r="AU339" s="125"/>
      <c r="AV339" s="125"/>
      <c r="AW339" s="125"/>
      <c r="AX339" s="125"/>
      <c r="AY339" s="125"/>
      <c r="AZ339" s="125"/>
      <c r="BA339" s="125"/>
      <c r="BB339" s="125"/>
      <c r="BC339" s="125"/>
      <c r="BD339" s="6"/>
    </row>
    <row r="340" customFormat="false" ht="15.75" hidden="false" customHeight="false" outlineLevel="0" collapsed="false">
      <c r="A340" s="129"/>
      <c r="B340" s="127"/>
      <c r="C340" s="127"/>
      <c r="D340" s="127"/>
      <c r="E340" s="127"/>
      <c r="F340" s="129"/>
      <c r="G340" s="129"/>
      <c r="H340" s="127"/>
      <c r="I340" s="127"/>
      <c r="J340" s="127"/>
      <c r="K340" s="127"/>
      <c r="L340" s="125"/>
      <c r="M340" s="125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5"/>
      <c r="Y340" s="125"/>
      <c r="Z340" s="125"/>
      <c r="AA340" s="125"/>
      <c r="AB340" s="125"/>
      <c r="AC340" s="125"/>
      <c r="AD340" s="125"/>
      <c r="AE340" s="125"/>
      <c r="AF340" s="125"/>
      <c r="AG340" s="125"/>
      <c r="AH340" s="125"/>
      <c r="AI340" s="125"/>
      <c r="AJ340" s="125"/>
      <c r="AK340" s="125"/>
      <c r="AL340" s="125"/>
      <c r="AM340" s="125"/>
      <c r="AN340" s="125"/>
      <c r="AO340" s="125"/>
      <c r="AP340" s="125"/>
      <c r="AQ340" s="125"/>
      <c r="AR340" s="125"/>
      <c r="AS340" s="125"/>
      <c r="AT340" s="125"/>
      <c r="AU340" s="125"/>
      <c r="AV340" s="125"/>
      <c r="AW340" s="125"/>
      <c r="AX340" s="125"/>
      <c r="AY340" s="125"/>
      <c r="AZ340" s="125"/>
      <c r="BA340" s="125"/>
      <c r="BB340" s="125"/>
      <c r="BC340" s="125"/>
      <c r="BD340" s="6"/>
    </row>
    <row r="341" customFormat="false" ht="15.75" hidden="false" customHeight="false" outlineLevel="0" collapsed="false">
      <c r="A341" s="129"/>
      <c r="B341" s="127"/>
      <c r="C341" s="127"/>
      <c r="D341" s="127"/>
      <c r="E341" s="127"/>
      <c r="F341" s="129"/>
      <c r="G341" s="129"/>
      <c r="H341" s="127"/>
      <c r="I341" s="127"/>
      <c r="J341" s="127"/>
      <c r="K341" s="127"/>
      <c r="L341" s="125"/>
      <c r="M341" s="125"/>
      <c r="N341" s="125"/>
      <c r="O341" s="125"/>
      <c r="P341" s="125"/>
      <c r="Q341" s="125"/>
      <c r="R341" s="125"/>
      <c r="S341" s="125"/>
      <c r="T341" s="125"/>
      <c r="U341" s="125"/>
      <c r="V341" s="125"/>
      <c r="W341" s="125"/>
      <c r="X341" s="125"/>
      <c r="Y341" s="125"/>
      <c r="Z341" s="125"/>
      <c r="AA341" s="125"/>
      <c r="AB341" s="125"/>
      <c r="AC341" s="125"/>
      <c r="AD341" s="125"/>
      <c r="AE341" s="125"/>
      <c r="AF341" s="125"/>
      <c r="AG341" s="125"/>
      <c r="AH341" s="125"/>
      <c r="AI341" s="125"/>
      <c r="AJ341" s="125"/>
      <c r="AK341" s="125"/>
      <c r="AL341" s="125"/>
      <c r="AM341" s="125"/>
      <c r="AN341" s="125"/>
      <c r="AO341" s="125"/>
      <c r="AP341" s="125"/>
      <c r="AQ341" s="125"/>
      <c r="AR341" s="125"/>
      <c r="AS341" s="125"/>
      <c r="AT341" s="125"/>
      <c r="AU341" s="125"/>
      <c r="AV341" s="125"/>
      <c r="AW341" s="125"/>
      <c r="AX341" s="125"/>
      <c r="AY341" s="125"/>
      <c r="AZ341" s="125"/>
      <c r="BA341" s="125"/>
      <c r="BB341" s="125"/>
      <c r="BC341" s="125"/>
      <c r="BD341" s="6"/>
    </row>
    <row r="342" customFormat="false" ht="15.75" hidden="false" customHeight="false" outlineLevel="0" collapsed="false">
      <c r="A342" s="129"/>
      <c r="B342" s="127"/>
      <c r="C342" s="127"/>
      <c r="D342" s="127"/>
      <c r="E342" s="127"/>
      <c r="F342" s="129"/>
      <c r="G342" s="129"/>
      <c r="H342" s="127"/>
      <c r="I342" s="127"/>
      <c r="J342" s="127"/>
      <c r="K342" s="127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5"/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  <c r="AK342" s="125"/>
      <c r="AL342" s="125"/>
      <c r="AM342" s="125"/>
      <c r="AN342" s="125"/>
      <c r="AO342" s="125"/>
      <c r="AP342" s="125"/>
      <c r="AQ342" s="125"/>
      <c r="AR342" s="125"/>
      <c r="AS342" s="125"/>
      <c r="AT342" s="125"/>
      <c r="AU342" s="125"/>
      <c r="AV342" s="125"/>
      <c r="AW342" s="125"/>
      <c r="AX342" s="125"/>
      <c r="AY342" s="125"/>
      <c r="AZ342" s="125"/>
      <c r="BA342" s="125"/>
      <c r="BB342" s="125"/>
      <c r="BC342" s="125"/>
      <c r="BD342" s="6"/>
    </row>
    <row r="343" customFormat="false" ht="15" hidden="false" customHeight="false" outlineLevel="0" collapsed="false">
      <c r="A343" s="129"/>
      <c r="B343" s="127"/>
      <c r="C343" s="127"/>
      <c r="D343" s="127"/>
      <c r="E343" s="127"/>
      <c r="F343" s="129"/>
      <c r="G343" s="129"/>
      <c r="H343" s="127"/>
      <c r="I343" s="127"/>
      <c r="J343" s="127"/>
      <c r="K343" s="127"/>
      <c r="BC343" s="9"/>
      <c r="BD343" s="6"/>
    </row>
    <row r="344" customFormat="false" ht="15" hidden="false" customHeight="false" outlineLevel="0" collapsed="false">
      <c r="A344" s="129"/>
      <c r="B344" s="127"/>
      <c r="C344" s="127"/>
      <c r="D344" s="127"/>
      <c r="E344" s="127"/>
      <c r="F344" s="129"/>
      <c r="G344" s="129"/>
      <c r="H344" s="127"/>
      <c r="I344" s="127"/>
      <c r="J344" s="127"/>
      <c r="K344" s="127"/>
      <c r="BC344" s="9"/>
      <c r="BD344" s="6"/>
    </row>
    <row r="345" customFormat="false" ht="15" hidden="false" customHeight="false" outlineLevel="0" collapsed="false">
      <c r="A345" s="129"/>
      <c r="B345" s="127"/>
      <c r="C345" s="127"/>
      <c r="D345" s="127"/>
      <c r="E345" s="127"/>
      <c r="F345" s="129"/>
      <c r="G345" s="129"/>
      <c r="H345" s="127"/>
      <c r="I345" s="127"/>
      <c r="J345" s="127"/>
      <c r="K345" s="127"/>
      <c r="BC345" s="9"/>
      <c r="BD345" s="6"/>
    </row>
    <row r="346" customFormat="false" ht="15" hidden="false" customHeight="false" outlineLevel="0" collapsed="false">
      <c r="A346" s="129"/>
      <c r="B346" s="127"/>
      <c r="C346" s="127"/>
      <c r="D346" s="127"/>
      <c r="E346" s="127"/>
      <c r="F346" s="129"/>
      <c r="G346" s="129"/>
      <c r="H346" s="127"/>
      <c r="I346" s="127"/>
      <c r="J346" s="127"/>
      <c r="K346" s="127"/>
      <c r="BC346" s="9"/>
      <c r="BD346" s="6"/>
    </row>
    <row r="347" customFormat="false" ht="15" hidden="false" customHeight="false" outlineLevel="0" collapsed="false">
      <c r="A347" s="129"/>
      <c r="B347" s="127"/>
      <c r="C347" s="127"/>
      <c r="D347" s="127"/>
      <c r="E347" s="127"/>
      <c r="F347" s="129"/>
      <c r="G347" s="129"/>
      <c r="H347" s="127"/>
      <c r="I347" s="127"/>
      <c r="J347" s="127"/>
      <c r="K347" s="127"/>
      <c r="BC347" s="9"/>
      <c r="BD347" s="6"/>
    </row>
    <row r="348" customFormat="false" ht="15" hidden="false" customHeight="false" outlineLevel="0" collapsed="false">
      <c r="A348" s="129"/>
      <c r="B348" s="127"/>
      <c r="C348" s="127"/>
      <c r="D348" s="127"/>
      <c r="E348" s="127"/>
      <c r="F348" s="129"/>
      <c r="G348" s="129"/>
      <c r="H348" s="127"/>
      <c r="I348" s="127"/>
      <c r="J348" s="127"/>
      <c r="K348" s="127"/>
      <c r="BC348" s="9"/>
      <c r="BD348" s="6"/>
    </row>
    <row r="349" customFormat="false" ht="15" hidden="false" customHeight="false" outlineLevel="0" collapsed="false">
      <c r="A349" s="129"/>
      <c r="B349" s="127"/>
      <c r="C349" s="127"/>
      <c r="D349" s="127"/>
      <c r="E349" s="127"/>
      <c r="F349" s="129"/>
      <c r="G349" s="129"/>
      <c r="H349" s="127"/>
      <c r="I349" s="127"/>
      <c r="J349" s="127"/>
      <c r="BC349" s="9"/>
      <c r="BD349" s="6"/>
    </row>
    <row r="350" customFormat="false" ht="15" hidden="false" customHeight="false" outlineLevel="0" collapsed="false">
      <c r="A350" s="129"/>
      <c r="B350" s="127"/>
      <c r="C350" s="127"/>
      <c r="D350" s="127"/>
      <c r="E350" s="127"/>
      <c r="F350" s="129"/>
      <c r="G350" s="129"/>
      <c r="H350" s="127"/>
      <c r="I350" s="127"/>
      <c r="J350" s="127"/>
      <c r="BC350" s="9"/>
      <c r="BD350" s="6"/>
    </row>
    <row r="351" customFormat="false" ht="15" hidden="false" customHeight="false" outlineLevel="0" collapsed="false">
      <c r="A351" s="129"/>
      <c r="B351" s="127"/>
      <c r="C351" s="127"/>
      <c r="D351" s="127"/>
      <c r="E351" s="127"/>
      <c r="F351" s="129"/>
      <c r="G351" s="129"/>
      <c r="H351" s="127"/>
      <c r="I351" s="127"/>
      <c r="J351" s="127"/>
      <c r="BC351" s="9"/>
      <c r="BD351" s="6"/>
    </row>
    <row r="352" customFormat="false" ht="15" hidden="false" customHeight="false" outlineLevel="0" collapsed="false">
      <c r="A352" s="129"/>
      <c r="B352" s="127"/>
      <c r="C352" s="127"/>
      <c r="D352" s="127"/>
      <c r="E352" s="127"/>
      <c r="F352" s="129"/>
      <c r="G352" s="129"/>
      <c r="H352" s="127"/>
      <c r="I352" s="127"/>
      <c r="J352" s="127"/>
      <c r="BC352" s="9"/>
      <c r="BD352" s="6"/>
    </row>
    <row r="353" customFormat="false" ht="15" hidden="false" customHeight="false" outlineLevel="0" collapsed="false">
      <c r="A353" s="129"/>
      <c r="B353" s="127"/>
      <c r="C353" s="127"/>
      <c r="D353" s="127"/>
      <c r="E353" s="127"/>
      <c r="F353" s="129"/>
      <c r="G353" s="129"/>
      <c r="H353" s="127"/>
      <c r="I353" s="127"/>
      <c r="J353" s="127"/>
      <c r="BC353" s="9"/>
      <c r="BD353" s="6"/>
    </row>
    <row r="354" customFormat="false" ht="15" hidden="false" customHeight="false" outlineLevel="0" collapsed="false">
      <c r="A354" s="129"/>
      <c r="B354" s="127"/>
      <c r="C354" s="127"/>
      <c r="D354" s="127"/>
      <c r="E354" s="127"/>
      <c r="F354" s="129"/>
      <c r="G354" s="129"/>
      <c r="H354" s="127"/>
      <c r="I354" s="127"/>
      <c r="J354" s="127"/>
      <c r="BC354" s="9"/>
      <c r="BD354" s="6"/>
    </row>
    <row r="355" customFormat="false" ht="15" hidden="false" customHeight="false" outlineLevel="0" collapsed="false">
      <c r="A355" s="129"/>
      <c r="B355" s="127"/>
      <c r="C355" s="127"/>
      <c r="D355" s="127"/>
      <c r="E355" s="127"/>
      <c r="F355" s="129"/>
      <c r="G355" s="129"/>
      <c r="H355" s="127"/>
      <c r="I355" s="127"/>
      <c r="J355" s="127"/>
      <c r="BC355" s="9"/>
      <c r="BD355" s="6"/>
    </row>
    <row r="356" customFormat="false" ht="15" hidden="false" customHeight="false" outlineLevel="0" collapsed="false">
      <c r="A356" s="129"/>
      <c r="B356" s="127"/>
      <c r="C356" s="127"/>
      <c r="D356" s="127"/>
      <c r="E356" s="127"/>
      <c r="F356" s="129"/>
      <c r="G356" s="129"/>
      <c r="H356" s="127"/>
      <c r="I356" s="127"/>
      <c r="J356" s="127"/>
      <c r="BC356" s="9"/>
      <c r="BD356" s="6"/>
    </row>
    <row r="357" customFormat="false" ht="15" hidden="false" customHeight="false" outlineLevel="0" collapsed="false">
      <c r="A357" s="129"/>
      <c r="B357" s="127"/>
      <c r="C357" s="127"/>
      <c r="D357" s="127"/>
      <c r="E357" s="127"/>
      <c r="F357" s="129"/>
      <c r="G357" s="129"/>
      <c r="H357" s="127"/>
      <c r="I357" s="127"/>
      <c r="J357" s="127"/>
      <c r="BC357" s="9"/>
      <c r="BD357" s="6"/>
    </row>
    <row r="358" customFormat="false" ht="15" hidden="false" customHeight="false" outlineLevel="0" collapsed="false">
      <c r="A358" s="129"/>
      <c r="B358" s="127"/>
      <c r="C358" s="127"/>
      <c r="D358" s="127"/>
      <c r="E358" s="127"/>
      <c r="F358" s="129"/>
      <c r="G358" s="129"/>
      <c r="H358" s="127"/>
      <c r="I358" s="127"/>
      <c r="J358" s="127"/>
      <c r="BC358" s="9"/>
      <c r="BD358" s="6"/>
    </row>
    <row r="359" customFormat="false" ht="15" hidden="false" customHeight="false" outlineLevel="0" collapsed="false">
      <c r="A359" s="129"/>
      <c r="B359" s="127"/>
      <c r="C359" s="127"/>
      <c r="D359" s="127"/>
      <c r="E359" s="127"/>
      <c r="F359" s="129"/>
      <c r="G359" s="129"/>
      <c r="H359" s="127"/>
      <c r="I359" s="127"/>
      <c r="J359" s="127"/>
      <c r="BC359" s="9"/>
      <c r="BD359" s="6"/>
    </row>
    <row r="360" customFormat="false" ht="15" hidden="false" customHeight="false" outlineLevel="0" collapsed="false">
      <c r="A360" s="129"/>
      <c r="B360" s="127"/>
      <c r="C360" s="127"/>
      <c r="D360" s="127"/>
      <c r="E360" s="127"/>
      <c r="F360" s="129"/>
      <c r="G360" s="129"/>
      <c r="H360" s="127"/>
      <c r="I360" s="127"/>
      <c r="J360" s="127"/>
      <c r="BC360" s="9"/>
      <c r="BD360" s="6"/>
    </row>
    <row r="361" customFormat="false" ht="15" hidden="false" customHeight="false" outlineLevel="0" collapsed="false">
      <c r="A361" s="129"/>
      <c r="B361" s="127"/>
      <c r="C361" s="127"/>
      <c r="D361" s="127"/>
      <c r="E361" s="127"/>
      <c r="F361" s="129"/>
      <c r="G361" s="129"/>
      <c r="H361" s="127"/>
      <c r="I361" s="127"/>
      <c r="J361" s="127"/>
      <c r="BC361" s="9"/>
      <c r="BD361" s="6"/>
    </row>
    <row r="362" customFormat="false" ht="15" hidden="false" customHeight="false" outlineLevel="0" collapsed="false">
      <c r="A362" s="129"/>
      <c r="B362" s="127"/>
      <c r="C362" s="127"/>
      <c r="D362" s="127"/>
      <c r="E362" s="127"/>
      <c r="F362" s="129"/>
      <c r="G362" s="129"/>
      <c r="H362" s="127"/>
      <c r="I362" s="127"/>
      <c r="J362" s="127"/>
      <c r="BC362" s="9"/>
      <c r="BD362" s="6"/>
    </row>
    <row r="363" customFormat="false" ht="15" hidden="false" customHeight="false" outlineLevel="0" collapsed="false">
      <c r="A363" s="129"/>
      <c r="B363" s="127"/>
      <c r="C363" s="127"/>
      <c r="D363" s="127"/>
      <c r="E363" s="127"/>
      <c r="F363" s="129"/>
      <c r="G363" s="129"/>
      <c r="H363" s="127"/>
      <c r="I363" s="127"/>
      <c r="J363" s="127"/>
      <c r="BC363" s="9"/>
      <c r="BD363" s="6"/>
    </row>
    <row r="364" customFormat="false" ht="15" hidden="false" customHeight="false" outlineLevel="0" collapsed="false">
      <c r="A364" s="129"/>
      <c r="B364" s="127"/>
      <c r="C364" s="127"/>
      <c r="D364" s="127"/>
      <c r="E364" s="127"/>
      <c r="F364" s="129"/>
      <c r="G364" s="129"/>
      <c r="H364" s="127"/>
      <c r="I364" s="127"/>
      <c r="J364" s="127"/>
      <c r="BC364" s="9"/>
      <c r="BD364" s="6"/>
    </row>
    <row r="365" customFormat="false" ht="15" hidden="false" customHeight="false" outlineLevel="0" collapsed="false">
      <c r="A365" s="129"/>
      <c r="B365" s="127"/>
      <c r="C365" s="127"/>
      <c r="D365" s="127"/>
      <c r="E365" s="127"/>
      <c r="F365" s="129"/>
      <c r="G365" s="129"/>
      <c r="H365" s="127"/>
      <c r="I365" s="127"/>
      <c r="J365" s="127"/>
      <c r="BC365" s="9"/>
      <c r="BD365" s="6"/>
    </row>
    <row r="366" customFormat="false" ht="15" hidden="false" customHeight="false" outlineLevel="0" collapsed="false">
      <c r="A366" s="129"/>
      <c r="B366" s="127"/>
      <c r="C366" s="127"/>
      <c r="D366" s="127"/>
      <c r="E366" s="127"/>
      <c r="F366" s="129"/>
      <c r="G366" s="129"/>
      <c r="H366" s="127"/>
      <c r="I366" s="127"/>
      <c r="J366" s="127"/>
      <c r="BC366" s="9"/>
      <c r="BD366" s="6"/>
    </row>
    <row r="367" customFormat="false" ht="15" hidden="false" customHeight="false" outlineLevel="0" collapsed="false">
      <c r="A367" s="129"/>
      <c r="B367" s="127"/>
      <c r="C367" s="127"/>
      <c r="D367" s="127"/>
      <c r="E367" s="127"/>
      <c r="F367" s="129"/>
      <c r="G367" s="129"/>
      <c r="H367" s="127"/>
      <c r="I367" s="127"/>
      <c r="J367" s="127"/>
      <c r="BC367" s="9"/>
      <c r="BD367" s="6"/>
    </row>
    <row r="368" customFormat="false" ht="15" hidden="false" customHeight="false" outlineLevel="0" collapsed="false">
      <c r="A368" s="129"/>
      <c r="B368" s="127"/>
      <c r="C368" s="127"/>
      <c r="D368" s="127"/>
      <c r="E368" s="127"/>
      <c r="F368" s="129"/>
      <c r="G368" s="129"/>
      <c r="H368" s="127"/>
      <c r="I368" s="127"/>
      <c r="J368" s="127"/>
      <c r="BC368" s="9"/>
      <c r="BD368" s="6"/>
    </row>
    <row r="369" customFormat="false" ht="15" hidden="false" customHeight="false" outlineLevel="0" collapsed="false">
      <c r="A369" s="129"/>
      <c r="B369" s="127"/>
      <c r="C369" s="127"/>
      <c r="D369" s="127"/>
      <c r="E369" s="127"/>
      <c r="F369" s="129"/>
      <c r="G369" s="129"/>
      <c r="H369" s="127"/>
      <c r="I369" s="127"/>
      <c r="J369" s="127"/>
      <c r="BC369" s="9"/>
      <c r="BD369" s="6"/>
    </row>
    <row r="370" customFormat="false" ht="15" hidden="false" customHeight="false" outlineLevel="0" collapsed="false">
      <c r="A370" s="129"/>
      <c r="B370" s="127"/>
      <c r="C370" s="127"/>
      <c r="D370" s="127"/>
      <c r="E370" s="127"/>
      <c r="F370" s="129"/>
      <c r="G370" s="129"/>
      <c r="H370" s="127"/>
      <c r="I370" s="127"/>
      <c r="J370" s="127"/>
      <c r="BC370" s="9"/>
      <c r="BD370" s="6"/>
    </row>
    <row r="371" customFormat="false" ht="15" hidden="false" customHeight="false" outlineLevel="0" collapsed="false">
      <c r="A371" s="129"/>
      <c r="B371" s="127"/>
      <c r="C371" s="127"/>
      <c r="D371" s="127"/>
      <c r="E371" s="127"/>
      <c r="F371" s="129"/>
      <c r="G371" s="129"/>
      <c r="H371" s="127"/>
      <c r="I371" s="127"/>
      <c r="J371" s="127"/>
      <c r="BC371" s="9"/>
      <c r="BD371" s="6"/>
    </row>
    <row r="372" customFormat="false" ht="15" hidden="false" customHeight="false" outlineLevel="0" collapsed="false">
      <c r="A372" s="129"/>
      <c r="B372" s="127"/>
      <c r="C372" s="127"/>
      <c r="D372" s="127"/>
      <c r="E372" s="127"/>
      <c r="F372" s="129"/>
      <c r="G372" s="129"/>
      <c r="H372" s="127"/>
      <c r="I372" s="127"/>
      <c r="J372" s="127"/>
      <c r="BC372" s="9"/>
      <c r="BD372" s="6"/>
    </row>
    <row r="373" customFormat="false" ht="15" hidden="false" customHeight="false" outlineLevel="0" collapsed="false">
      <c r="A373" s="129"/>
      <c r="B373" s="127"/>
      <c r="C373" s="127"/>
      <c r="D373" s="127"/>
      <c r="E373" s="127"/>
      <c r="F373" s="129"/>
      <c r="G373" s="129"/>
      <c r="H373" s="127"/>
      <c r="I373" s="127"/>
      <c r="J373" s="127"/>
      <c r="BC373" s="9"/>
      <c r="BD373" s="6"/>
    </row>
    <row r="374" customFormat="false" ht="15" hidden="false" customHeight="false" outlineLevel="0" collapsed="false">
      <c r="A374" s="129"/>
      <c r="B374" s="127"/>
      <c r="C374" s="127"/>
      <c r="D374" s="127"/>
      <c r="E374" s="127"/>
      <c r="F374" s="129"/>
      <c r="G374" s="129"/>
      <c r="H374" s="127"/>
      <c r="I374" s="127"/>
      <c r="J374" s="127"/>
      <c r="BC374" s="9"/>
      <c r="BD374" s="6"/>
    </row>
    <row r="375" customFormat="false" ht="15" hidden="false" customHeight="false" outlineLevel="0" collapsed="false">
      <c r="A375" s="129"/>
      <c r="B375" s="127"/>
      <c r="C375" s="127"/>
      <c r="D375" s="127"/>
      <c r="E375" s="127"/>
      <c r="F375" s="129"/>
      <c r="G375" s="129"/>
      <c r="H375" s="127"/>
      <c r="I375" s="127"/>
      <c r="J375" s="127"/>
      <c r="BC375" s="9"/>
      <c r="BD375" s="6"/>
    </row>
    <row r="376" customFormat="false" ht="15" hidden="false" customHeight="false" outlineLevel="0" collapsed="false">
      <c r="A376" s="129"/>
      <c r="B376" s="127"/>
      <c r="C376" s="127"/>
      <c r="D376" s="127"/>
      <c r="E376" s="127"/>
      <c r="F376" s="129"/>
      <c r="G376" s="129"/>
      <c r="H376" s="127"/>
      <c r="I376" s="127"/>
      <c r="J376" s="127"/>
      <c r="BC376" s="9"/>
      <c r="BD376" s="6"/>
    </row>
    <row r="377" customFormat="false" ht="15" hidden="false" customHeight="false" outlineLevel="0" collapsed="false">
      <c r="A377" s="129"/>
      <c r="B377" s="127"/>
      <c r="C377" s="127"/>
      <c r="D377" s="127"/>
      <c r="E377" s="127"/>
      <c r="F377" s="129"/>
      <c r="G377" s="129"/>
      <c r="H377" s="127"/>
      <c r="I377" s="127"/>
      <c r="J377" s="127"/>
      <c r="BC377" s="9"/>
      <c r="BD377" s="6"/>
    </row>
    <row r="378" customFormat="false" ht="15" hidden="false" customHeight="false" outlineLevel="0" collapsed="false">
      <c r="A378" s="129"/>
      <c r="B378" s="127"/>
      <c r="C378" s="127"/>
      <c r="D378" s="127"/>
      <c r="E378" s="127"/>
      <c r="F378" s="129"/>
      <c r="G378" s="129"/>
      <c r="H378" s="127"/>
      <c r="I378" s="127"/>
      <c r="J378" s="127"/>
      <c r="BC378" s="9"/>
      <c r="BD378" s="6"/>
    </row>
    <row r="379" customFormat="false" ht="15" hidden="false" customHeight="false" outlineLevel="0" collapsed="false">
      <c r="A379" s="129"/>
      <c r="B379" s="127"/>
      <c r="C379" s="127"/>
      <c r="D379" s="127"/>
      <c r="E379" s="127"/>
      <c r="F379" s="129"/>
      <c r="G379" s="129"/>
      <c r="H379" s="127"/>
      <c r="I379" s="127"/>
      <c r="J379" s="127"/>
      <c r="BC379" s="9"/>
      <c r="BD379" s="6"/>
    </row>
    <row r="380" customFormat="false" ht="15" hidden="false" customHeight="false" outlineLevel="0" collapsed="false">
      <c r="A380" s="129"/>
      <c r="B380" s="127"/>
      <c r="C380" s="127"/>
      <c r="D380" s="127"/>
      <c r="E380" s="127"/>
      <c r="F380" s="129"/>
      <c r="G380" s="129"/>
      <c r="H380" s="127"/>
      <c r="I380" s="127"/>
      <c r="J380" s="127"/>
      <c r="BC380" s="9"/>
      <c r="BD380" s="6"/>
    </row>
    <row r="381" customFormat="false" ht="15" hidden="false" customHeight="false" outlineLevel="0" collapsed="false">
      <c r="A381" s="129"/>
      <c r="B381" s="127"/>
      <c r="C381" s="127"/>
      <c r="D381" s="127"/>
      <c r="E381" s="127"/>
      <c r="F381" s="129"/>
      <c r="G381" s="129"/>
      <c r="H381" s="127"/>
      <c r="I381" s="127"/>
      <c r="J381" s="127"/>
      <c r="BC381" s="9"/>
      <c r="BD381" s="6"/>
    </row>
    <row r="382" customFormat="false" ht="15" hidden="false" customHeight="false" outlineLevel="0" collapsed="false">
      <c r="A382" s="129"/>
      <c r="B382" s="127"/>
      <c r="C382" s="127"/>
      <c r="D382" s="127"/>
      <c r="E382" s="127"/>
      <c r="F382" s="129"/>
      <c r="G382" s="129"/>
      <c r="H382" s="127"/>
      <c r="I382" s="127"/>
      <c r="J382" s="127"/>
      <c r="BC382" s="9"/>
      <c r="BD382" s="6"/>
    </row>
    <row r="383" customFormat="false" ht="15" hidden="false" customHeight="false" outlineLevel="0" collapsed="false">
      <c r="A383" s="129"/>
      <c r="B383" s="127"/>
      <c r="C383" s="127"/>
      <c r="D383" s="127"/>
      <c r="E383" s="127"/>
      <c r="F383" s="129"/>
      <c r="G383" s="129"/>
      <c r="H383" s="127"/>
      <c r="I383" s="127"/>
      <c r="J383" s="127"/>
      <c r="BC383" s="9"/>
      <c r="BD383" s="6"/>
    </row>
    <row r="384" customFormat="false" ht="15" hidden="false" customHeight="false" outlineLevel="0" collapsed="false">
      <c r="A384" s="129"/>
      <c r="B384" s="127"/>
      <c r="C384" s="127"/>
      <c r="D384" s="127"/>
      <c r="E384" s="127"/>
      <c r="F384" s="129"/>
      <c r="G384" s="129"/>
      <c r="H384" s="127"/>
      <c r="I384" s="127"/>
      <c r="J384" s="127"/>
      <c r="BC384" s="9"/>
      <c r="BD384" s="6"/>
    </row>
    <row r="385" customFormat="false" ht="15" hidden="false" customHeight="false" outlineLevel="0" collapsed="false">
      <c r="A385" s="129"/>
      <c r="B385" s="127"/>
      <c r="C385" s="127"/>
      <c r="D385" s="127"/>
      <c r="E385" s="127"/>
      <c r="F385" s="129"/>
      <c r="G385" s="129"/>
      <c r="H385" s="127"/>
      <c r="I385" s="127"/>
      <c r="J385" s="127"/>
      <c r="BC385" s="9"/>
      <c r="BD385" s="6"/>
    </row>
    <row r="386" customFormat="false" ht="15" hidden="false" customHeight="false" outlineLevel="0" collapsed="false">
      <c r="A386" s="129"/>
      <c r="B386" s="127"/>
      <c r="C386" s="127"/>
      <c r="D386" s="127"/>
      <c r="E386" s="127"/>
      <c r="F386" s="129"/>
      <c r="G386" s="129"/>
      <c r="H386" s="127"/>
      <c r="I386" s="127"/>
      <c r="J386" s="127"/>
      <c r="BC386" s="9"/>
      <c r="BD386" s="6"/>
    </row>
    <row r="387" customFormat="false" ht="15" hidden="false" customHeight="false" outlineLevel="0" collapsed="false">
      <c r="A387" s="129"/>
      <c r="B387" s="127"/>
      <c r="C387" s="127"/>
      <c r="D387" s="127"/>
      <c r="E387" s="127"/>
      <c r="F387" s="129"/>
      <c r="G387" s="129"/>
      <c r="H387" s="127"/>
      <c r="I387" s="127"/>
      <c r="J387" s="127"/>
      <c r="BC387" s="9"/>
      <c r="BD387" s="6"/>
    </row>
    <row r="388" customFormat="false" ht="15" hidden="false" customHeight="false" outlineLevel="0" collapsed="false">
      <c r="A388" s="129"/>
      <c r="B388" s="127"/>
      <c r="C388" s="127"/>
      <c r="D388" s="127"/>
      <c r="E388" s="127"/>
      <c r="F388" s="129"/>
      <c r="G388" s="129"/>
      <c r="H388" s="127"/>
      <c r="I388" s="127"/>
      <c r="J388" s="127"/>
      <c r="BC388" s="9"/>
      <c r="BD388" s="6"/>
    </row>
    <row r="389" customFormat="false" ht="15" hidden="false" customHeight="false" outlineLevel="0" collapsed="false">
      <c r="A389" s="129"/>
      <c r="B389" s="127"/>
      <c r="C389" s="127"/>
      <c r="D389" s="127"/>
      <c r="E389" s="127"/>
      <c r="F389" s="129"/>
      <c r="G389" s="129"/>
      <c r="H389" s="127"/>
      <c r="I389" s="127"/>
      <c r="J389" s="127"/>
      <c r="BC389" s="9"/>
      <c r="BD389" s="6"/>
    </row>
    <row r="390" customFormat="false" ht="15" hidden="false" customHeight="false" outlineLevel="0" collapsed="false">
      <c r="A390" s="129"/>
      <c r="B390" s="127"/>
      <c r="C390" s="127"/>
      <c r="D390" s="127"/>
      <c r="E390" s="127"/>
      <c r="F390" s="129"/>
      <c r="G390" s="129"/>
      <c r="H390" s="127"/>
      <c r="I390" s="127"/>
      <c r="J390" s="127"/>
      <c r="BC390" s="9"/>
      <c r="BD390" s="6"/>
    </row>
    <row r="391" customFormat="false" ht="15" hidden="false" customHeight="false" outlineLevel="0" collapsed="false">
      <c r="A391" s="129"/>
      <c r="B391" s="127"/>
      <c r="C391" s="127"/>
      <c r="D391" s="127"/>
      <c r="E391" s="127"/>
      <c r="F391" s="129"/>
      <c r="G391" s="129"/>
      <c r="H391" s="127"/>
      <c r="I391" s="127"/>
      <c r="J391" s="127"/>
      <c r="BC391" s="9"/>
      <c r="BD391" s="6"/>
    </row>
    <row r="392" customFormat="false" ht="15" hidden="false" customHeight="false" outlineLevel="0" collapsed="false">
      <c r="A392" s="129"/>
      <c r="B392" s="127"/>
      <c r="C392" s="127"/>
      <c r="D392" s="127"/>
      <c r="E392" s="127"/>
      <c r="F392" s="129"/>
      <c r="G392" s="129"/>
      <c r="H392" s="127"/>
      <c r="I392" s="127"/>
      <c r="J392" s="127"/>
      <c r="BC392" s="9"/>
      <c r="BD392" s="6"/>
    </row>
    <row r="393" customFormat="false" ht="15" hidden="false" customHeight="false" outlineLevel="0" collapsed="false">
      <c r="A393" s="129"/>
      <c r="B393" s="127"/>
      <c r="C393" s="127"/>
      <c r="D393" s="127"/>
      <c r="E393" s="127"/>
      <c r="F393" s="129"/>
      <c r="G393" s="129"/>
      <c r="H393" s="127"/>
      <c r="I393" s="127"/>
      <c r="J393" s="127"/>
      <c r="BC393" s="9"/>
      <c r="BD393" s="6"/>
    </row>
    <row r="394" customFormat="false" ht="15" hidden="false" customHeight="false" outlineLevel="0" collapsed="false">
      <c r="A394" s="129"/>
      <c r="B394" s="127"/>
      <c r="C394" s="127"/>
      <c r="D394" s="127"/>
      <c r="E394" s="127"/>
      <c r="F394" s="129"/>
      <c r="G394" s="129"/>
      <c r="H394" s="127"/>
      <c r="I394" s="127"/>
      <c r="J394" s="127"/>
      <c r="BC394" s="9"/>
      <c r="BD394" s="6"/>
    </row>
    <row r="395" customFormat="false" ht="15" hidden="false" customHeight="false" outlineLevel="0" collapsed="false">
      <c r="A395" s="129"/>
      <c r="B395" s="127"/>
      <c r="C395" s="127"/>
      <c r="D395" s="127"/>
      <c r="E395" s="127"/>
      <c r="F395" s="129"/>
      <c r="G395" s="129"/>
      <c r="H395" s="127"/>
      <c r="I395" s="127"/>
      <c r="J395" s="127"/>
      <c r="BC395" s="9"/>
      <c r="BD395" s="6"/>
    </row>
    <row r="396" customFormat="false" ht="15" hidden="false" customHeight="false" outlineLevel="0" collapsed="false">
      <c r="A396" s="129"/>
      <c r="B396" s="127"/>
      <c r="C396" s="127"/>
      <c r="D396" s="127"/>
      <c r="E396" s="127"/>
      <c r="F396" s="129"/>
      <c r="G396" s="129"/>
      <c r="H396" s="127"/>
      <c r="I396" s="127"/>
      <c r="J396" s="127"/>
      <c r="BC396" s="9"/>
      <c r="BD396" s="6"/>
    </row>
    <row r="397" customFormat="false" ht="15" hidden="false" customHeight="false" outlineLevel="0" collapsed="false">
      <c r="A397" s="129"/>
      <c r="B397" s="127"/>
      <c r="C397" s="127"/>
      <c r="D397" s="127"/>
      <c r="E397" s="127"/>
      <c r="F397" s="129"/>
      <c r="G397" s="129"/>
      <c r="H397" s="127"/>
      <c r="I397" s="127"/>
      <c r="J397" s="127"/>
      <c r="BC397" s="9"/>
      <c r="BD397" s="6"/>
    </row>
    <row r="398" customFormat="false" ht="15" hidden="false" customHeight="false" outlineLevel="0" collapsed="false">
      <c r="A398" s="129"/>
      <c r="B398" s="127"/>
      <c r="C398" s="127"/>
      <c r="D398" s="127"/>
      <c r="E398" s="127"/>
      <c r="F398" s="129"/>
      <c r="G398" s="129"/>
      <c r="H398" s="127"/>
      <c r="I398" s="127"/>
      <c r="J398" s="127"/>
      <c r="BC398" s="9"/>
      <c r="BD398" s="6"/>
    </row>
    <row r="399" customFormat="false" ht="15" hidden="false" customHeight="false" outlineLevel="0" collapsed="false">
      <c r="A399" s="129"/>
      <c r="B399" s="127"/>
      <c r="C399" s="127"/>
      <c r="D399" s="127"/>
      <c r="E399" s="127"/>
      <c r="F399" s="129"/>
      <c r="G399" s="129"/>
      <c r="H399" s="127"/>
      <c r="I399" s="127"/>
      <c r="J399" s="127"/>
      <c r="BC399" s="9"/>
      <c r="BD399" s="6"/>
    </row>
    <row r="400" customFormat="false" ht="15" hidden="false" customHeight="false" outlineLevel="0" collapsed="false">
      <c r="A400" s="129"/>
      <c r="B400" s="127"/>
      <c r="C400" s="127"/>
      <c r="D400" s="127"/>
      <c r="E400" s="127"/>
      <c r="F400" s="129"/>
      <c r="G400" s="129"/>
      <c r="H400" s="127"/>
      <c r="I400" s="127"/>
      <c r="J400" s="127"/>
      <c r="BC400" s="9"/>
      <c r="BD400" s="6"/>
    </row>
    <row r="401" customFormat="false" ht="15" hidden="false" customHeight="false" outlineLevel="0" collapsed="false">
      <c r="A401" s="129"/>
      <c r="B401" s="127"/>
      <c r="C401" s="127"/>
      <c r="D401" s="127"/>
      <c r="E401" s="127"/>
      <c r="F401" s="129"/>
      <c r="G401" s="129"/>
      <c r="H401" s="127"/>
      <c r="I401" s="127"/>
      <c r="J401" s="127"/>
      <c r="BC401" s="9"/>
      <c r="BD401" s="6"/>
    </row>
    <row r="402" customFormat="false" ht="15" hidden="false" customHeight="false" outlineLevel="0" collapsed="false">
      <c r="A402" s="129"/>
      <c r="B402" s="127"/>
      <c r="C402" s="127"/>
      <c r="D402" s="127"/>
      <c r="E402" s="127"/>
      <c r="F402" s="129"/>
      <c r="G402" s="129"/>
      <c r="H402" s="127"/>
      <c r="I402" s="127"/>
      <c r="J402" s="127"/>
      <c r="BC402" s="9"/>
      <c r="BD402" s="6"/>
    </row>
    <row r="403" customFormat="false" ht="15" hidden="false" customHeight="false" outlineLevel="0" collapsed="false">
      <c r="A403" s="129"/>
      <c r="B403" s="127"/>
      <c r="C403" s="127"/>
      <c r="D403" s="127"/>
      <c r="E403" s="127"/>
      <c r="F403" s="129"/>
      <c r="G403" s="129"/>
      <c r="H403" s="127"/>
      <c r="I403" s="127"/>
      <c r="J403" s="127"/>
      <c r="BC403" s="9"/>
      <c r="BD403" s="6"/>
    </row>
    <row r="404" customFormat="false" ht="15" hidden="false" customHeight="false" outlineLevel="0" collapsed="false">
      <c r="A404" s="129"/>
      <c r="B404" s="127"/>
      <c r="C404" s="127"/>
      <c r="D404" s="127"/>
      <c r="E404" s="127"/>
      <c r="F404" s="129"/>
      <c r="G404" s="129"/>
      <c r="H404" s="127"/>
      <c r="I404" s="127"/>
      <c r="J404" s="127"/>
      <c r="BC404" s="9"/>
      <c r="BD404" s="6"/>
    </row>
    <row r="405" customFormat="false" ht="15" hidden="false" customHeight="false" outlineLevel="0" collapsed="false">
      <c r="A405" s="129"/>
      <c r="B405" s="127"/>
      <c r="C405" s="127"/>
      <c r="D405" s="127"/>
      <c r="E405" s="127"/>
      <c r="F405" s="129"/>
      <c r="G405" s="129"/>
      <c r="H405" s="127"/>
      <c r="I405" s="127"/>
      <c r="J405" s="127"/>
      <c r="BC405" s="9"/>
      <c r="BD405" s="6"/>
    </row>
    <row r="406" customFormat="false" ht="15" hidden="false" customHeight="false" outlineLevel="0" collapsed="false">
      <c r="A406" s="129"/>
      <c r="B406" s="127"/>
      <c r="C406" s="127"/>
      <c r="D406" s="127"/>
      <c r="E406" s="127"/>
      <c r="F406" s="129"/>
      <c r="G406" s="129"/>
      <c r="H406" s="127"/>
      <c r="I406" s="127"/>
      <c r="J406" s="127"/>
      <c r="BC406" s="9"/>
      <c r="BD406" s="6"/>
    </row>
    <row r="407" customFormat="false" ht="15" hidden="false" customHeight="false" outlineLevel="0" collapsed="false">
      <c r="A407" s="129"/>
      <c r="B407" s="127"/>
      <c r="C407" s="127"/>
      <c r="D407" s="127"/>
      <c r="E407" s="127"/>
      <c r="F407" s="129"/>
      <c r="G407" s="129"/>
      <c r="H407" s="127"/>
      <c r="I407" s="127"/>
      <c r="J407" s="127"/>
      <c r="BC407" s="9"/>
      <c r="BD407" s="6"/>
    </row>
    <row r="408" customFormat="false" ht="15" hidden="false" customHeight="false" outlineLevel="0" collapsed="false">
      <c r="A408" s="129"/>
      <c r="B408" s="127"/>
      <c r="C408" s="127"/>
      <c r="D408" s="127"/>
      <c r="E408" s="127"/>
      <c r="F408" s="129"/>
      <c r="G408" s="129"/>
      <c r="H408" s="127"/>
      <c r="I408" s="127"/>
      <c r="J408" s="127"/>
      <c r="BC408" s="9"/>
      <c r="BD408" s="6"/>
    </row>
    <row r="409" customFormat="false" ht="15" hidden="false" customHeight="false" outlineLevel="0" collapsed="false">
      <c r="A409" s="129"/>
      <c r="B409" s="127"/>
      <c r="C409" s="127"/>
      <c r="D409" s="127"/>
      <c r="E409" s="127"/>
      <c r="F409" s="129"/>
      <c r="G409" s="129"/>
      <c r="H409" s="127"/>
      <c r="I409" s="127"/>
      <c r="J409" s="127"/>
      <c r="BC409" s="9"/>
      <c r="BD409" s="6"/>
    </row>
    <row r="410" customFormat="false" ht="15" hidden="false" customHeight="false" outlineLevel="0" collapsed="false">
      <c r="A410" s="129"/>
      <c r="B410" s="127"/>
      <c r="C410" s="127"/>
      <c r="D410" s="127"/>
      <c r="E410" s="127"/>
      <c r="F410" s="129"/>
      <c r="G410" s="129"/>
      <c r="H410" s="127"/>
      <c r="I410" s="127"/>
      <c r="J410" s="127"/>
      <c r="BC410" s="9"/>
      <c r="BD410" s="6"/>
    </row>
    <row r="411" customFormat="false" ht="15" hidden="false" customHeight="false" outlineLevel="0" collapsed="false">
      <c r="A411" s="129"/>
      <c r="B411" s="127"/>
      <c r="C411" s="127"/>
      <c r="D411" s="127"/>
      <c r="E411" s="127"/>
      <c r="F411" s="129"/>
      <c r="G411" s="129"/>
      <c r="H411" s="127"/>
      <c r="I411" s="127"/>
      <c r="J411" s="127"/>
      <c r="BC411" s="9"/>
      <c r="BD411" s="6"/>
    </row>
    <row r="412" customFormat="false" ht="15" hidden="false" customHeight="false" outlineLevel="0" collapsed="false">
      <c r="A412" s="129"/>
      <c r="B412" s="127"/>
      <c r="C412" s="127"/>
      <c r="D412" s="127"/>
      <c r="E412" s="127"/>
      <c r="F412" s="129"/>
      <c r="G412" s="129"/>
      <c r="H412" s="127"/>
      <c r="I412" s="127"/>
      <c r="J412" s="127"/>
      <c r="BC412" s="9"/>
      <c r="BD412" s="6"/>
    </row>
    <row r="413" customFormat="false" ht="15" hidden="false" customHeight="false" outlineLevel="0" collapsed="false">
      <c r="A413" s="129"/>
      <c r="B413" s="127"/>
      <c r="C413" s="127"/>
      <c r="D413" s="127"/>
      <c r="E413" s="127"/>
      <c r="F413" s="129"/>
      <c r="G413" s="129"/>
      <c r="H413" s="127"/>
      <c r="I413" s="127"/>
      <c r="J413" s="127"/>
      <c r="BC413" s="9"/>
      <c r="BD413" s="6"/>
    </row>
    <row r="414" customFormat="false" ht="15" hidden="false" customHeight="false" outlineLevel="0" collapsed="false">
      <c r="A414" s="129"/>
      <c r="B414" s="127"/>
      <c r="C414" s="127"/>
      <c r="D414" s="127"/>
      <c r="E414" s="127"/>
      <c r="F414" s="129"/>
      <c r="G414" s="129"/>
      <c r="H414" s="127"/>
      <c r="I414" s="127"/>
      <c r="J414" s="127"/>
      <c r="BC414" s="9"/>
      <c r="BD414" s="6"/>
    </row>
    <row r="415" customFormat="false" ht="15" hidden="false" customHeight="false" outlineLevel="0" collapsed="false">
      <c r="A415" s="129"/>
      <c r="B415" s="127"/>
      <c r="C415" s="127"/>
      <c r="D415" s="127"/>
      <c r="E415" s="127"/>
      <c r="F415" s="129"/>
      <c r="G415" s="129"/>
      <c r="H415" s="127"/>
      <c r="I415" s="127"/>
      <c r="J415" s="127"/>
      <c r="BC415" s="9"/>
      <c r="BD415" s="6"/>
    </row>
    <row r="416" customFormat="false" ht="15" hidden="false" customHeight="false" outlineLevel="0" collapsed="false">
      <c r="A416" s="129"/>
      <c r="B416" s="127"/>
      <c r="C416" s="127"/>
      <c r="D416" s="127"/>
      <c r="E416" s="127"/>
      <c r="F416" s="129"/>
      <c r="G416" s="129"/>
      <c r="H416" s="127"/>
      <c r="I416" s="127"/>
      <c r="J416" s="127"/>
      <c r="BC416" s="9"/>
      <c r="BD416" s="6"/>
    </row>
    <row r="417" customFormat="false" ht="15" hidden="false" customHeight="false" outlineLevel="0" collapsed="false">
      <c r="A417" s="129"/>
      <c r="B417" s="127"/>
      <c r="C417" s="127"/>
      <c r="D417" s="127"/>
      <c r="E417" s="127"/>
      <c r="F417" s="129"/>
      <c r="G417" s="129"/>
      <c r="H417" s="127"/>
      <c r="I417" s="127"/>
      <c r="J417" s="127"/>
      <c r="BC417" s="9"/>
      <c r="BD417" s="6"/>
    </row>
    <row r="418" customFormat="false" ht="15" hidden="false" customHeight="false" outlineLevel="0" collapsed="false">
      <c r="A418" s="129"/>
      <c r="B418" s="127"/>
      <c r="C418" s="127"/>
      <c r="D418" s="127"/>
      <c r="E418" s="127"/>
      <c r="F418" s="129"/>
      <c r="G418" s="129"/>
      <c r="H418" s="127"/>
      <c r="I418" s="127"/>
      <c r="J418" s="127"/>
      <c r="BC418" s="9"/>
      <c r="BD418" s="6"/>
    </row>
    <row r="419" customFormat="false" ht="15" hidden="false" customHeight="false" outlineLevel="0" collapsed="false">
      <c r="A419" s="129"/>
      <c r="B419" s="127"/>
      <c r="C419" s="127"/>
      <c r="D419" s="127"/>
      <c r="E419" s="127"/>
      <c r="F419" s="129"/>
      <c r="G419" s="129"/>
      <c r="H419" s="127"/>
      <c r="I419" s="127"/>
      <c r="J419" s="127"/>
      <c r="BC419" s="9"/>
      <c r="BD419" s="6"/>
    </row>
    <row r="420" customFormat="false" ht="15" hidden="false" customHeight="false" outlineLevel="0" collapsed="false">
      <c r="A420" s="129"/>
      <c r="B420" s="127"/>
      <c r="C420" s="127"/>
      <c r="D420" s="127"/>
      <c r="E420" s="127"/>
      <c r="F420" s="129"/>
      <c r="G420" s="129"/>
      <c r="H420" s="127"/>
      <c r="I420" s="127"/>
      <c r="J420" s="127"/>
      <c r="BC420" s="9"/>
      <c r="BD420" s="6"/>
    </row>
    <row r="421" customFormat="false" ht="15" hidden="false" customHeight="false" outlineLevel="0" collapsed="false">
      <c r="A421" s="129"/>
      <c r="B421" s="127"/>
      <c r="C421" s="127"/>
      <c r="D421" s="127"/>
      <c r="E421" s="127"/>
      <c r="F421" s="129"/>
      <c r="G421" s="129"/>
      <c r="H421" s="127"/>
      <c r="I421" s="127"/>
      <c r="J421" s="127"/>
      <c r="BC421" s="9"/>
      <c r="BD421" s="6"/>
    </row>
    <row r="422" customFormat="false" ht="15" hidden="false" customHeight="false" outlineLevel="0" collapsed="false">
      <c r="A422" s="129"/>
      <c r="B422" s="127"/>
      <c r="C422" s="127"/>
      <c r="D422" s="127"/>
      <c r="E422" s="127"/>
      <c r="F422" s="129"/>
      <c r="G422" s="129"/>
      <c r="H422" s="127"/>
      <c r="I422" s="127"/>
      <c r="J422" s="127"/>
      <c r="BC422" s="9"/>
      <c r="BD422" s="6"/>
    </row>
    <row r="423" customFormat="false" ht="15" hidden="false" customHeight="false" outlineLevel="0" collapsed="false">
      <c r="A423" s="129"/>
      <c r="B423" s="127"/>
      <c r="C423" s="127"/>
      <c r="D423" s="127"/>
      <c r="E423" s="127"/>
      <c r="F423" s="129"/>
      <c r="G423" s="129"/>
      <c r="H423" s="127"/>
      <c r="I423" s="127"/>
      <c r="J423" s="127"/>
      <c r="BC423" s="9"/>
      <c r="BD423" s="6"/>
    </row>
    <row r="424" customFormat="false" ht="15" hidden="false" customHeight="false" outlineLevel="0" collapsed="false">
      <c r="A424" s="129"/>
      <c r="B424" s="127"/>
      <c r="C424" s="127"/>
      <c r="D424" s="127"/>
      <c r="E424" s="127"/>
      <c r="F424" s="129"/>
      <c r="G424" s="129"/>
      <c r="H424" s="127"/>
      <c r="I424" s="127"/>
      <c r="J424" s="127"/>
      <c r="BC424" s="9"/>
      <c r="BD424" s="6"/>
    </row>
    <row r="425" customFormat="false" ht="15" hidden="false" customHeight="false" outlineLevel="0" collapsed="false">
      <c r="A425" s="129"/>
      <c r="B425" s="127"/>
      <c r="C425" s="127"/>
      <c r="D425" s="127"/>
      <c r="E425" s="127"/>
      <c r="F425" s="129"/>
      <c r="G425" s="129"/>
      <c r="H425" s="127"/>
      <c r="I425" s="127"/>
      <c r="J425" s="127"/>
      <c r="BC425" s="9"/>
      <c r="BD425" s="6"/>
    </row>
    <row r="426" customFormat="false" ht="15" hidden="false" customHeight="false" outlineLevel="0" collapsed="false">
      <c r="A426" s="129"/>
      <c r="B426" s="127"/>
      <c r="C426" s="127"/>
      <c r="D426" s="127"/>
      <c r="E426" s="127"/>
      <c r="F426" s="129"/>
      <c r="G426" s="129"/>
      <c r="H426" s="127"/>
      <c r="I426" s="127"/>
      <c r="J426" s="127"/>
      <c r="BC426" s="9"/>
      <c r="BD426" s="6"/>
    </row>
    <row r="427" customFormat="false" ht="15" hidden="false" customHeight="false" outlineLevel="0" collapsed="false">
      <c r="A427" s="129"/>
      <c r="B427" s="127"/>
      <c r="C427" s="127"/>
      <c r="D427" s="127"/>
      <c r="E427" s="127"/>
      <c r="F427" s="129"/>
      <c r="G427" s="129"/>
      <c r="H427" s="127"/>
      <c r="I427" s="127"/>
      <c r="J427" s="127"/>
      <c r="BC427" s="9"/>
      <c r="BD427" s="6"/>
    </row>
    <row r="428" customFormat="false" ht="15" hidden="false" customHeight="false" outlineLevel="0" collapsed="false">
      <c r="A428" s="129"/>
      <c r="B428" s="127"/>
      <c r="C428" s="127"/>
      <c r="D428" s="127"/>
      <c r="E428" s="127"/>
      <c r="F428" s="129"/>
      <c r="G428" s="129"/>
      <c r="H428" s="127"/>
      <c r="I428" s="127"/>
      <c r="J428" s="127"/>
      <c r="BC428" s="9"/>
      <c r="BD428" s="6"/>
    </row>
    <row r="429" customFormat="false" ht="15" hidden="false" customHeight="false" outlineLevel="0" collapsed="false">
      <c r="A429" s="129"/>
      <c r="B429" s="127"/>
      <c r="C429" s="127"/>
      <c r="D429" s="127"/>
      <c r="E429" s="127"/>
      <c r="F429" s="129"/>
      <c r="G429" s="129"/>
      <c r="H429" s="127"/>
      <c r="I429" s="127"/>
      <c r="J429" s="127"/>
      <c r="BC429" s="9"/>
      <c r="BD429" s="6"/>
    </row>
    <row r="430" customFormat="false" ht="15" hidden="false" customHeight="false" outlineLevel="0" collapsed="false">
      <c r="A430" s="129"/>
      <c r="B430" s="127"/>
      <c r="C430" s="127"/>
      <c r="D430" s="127"/>
      <c r="E430" s="127"/>
      <c r="F430" s="129"/>
      <c r="G430" s="129"/>
      <c r="H430" s="127"/>
      <c r="I430" s="127"/>
      <c r="J430" s="127"/>
      <c r="BC430" s="9"/>
      <c r="BD430" s="6"/>
    </row>
    <row r="431" customFormat="false" ht="15" hidden="false" customHeight="false" outlineLevel="0" collapsed="false">
      <c r="A431" s="129"/>
      <c r="B431" s="127"/>
      <c r="C431" s="127"/>
      <c r="D431" s="127"/>
      <c r="E431" s="127"/>
      <c r="F431" s="129"/>
      <c r="G431" s="129"/>
      <c r="H431" s="127"/>
      <c r="I431" s="127"/>
      <c r="J431" s="127"/>
      <c r="BC431" s="9"/>
      <c r="BD431" s="6"/>
    </row>
    <row r="432" customFormat="false" ht="15" hidden="false" customHeight="false" outlineLevel="0" collapsed="false">
      <c r="A432" s="129"/>
      <c r="B432" s="127"/>
      <c r="C432" s="127"/>
      <c r="D432" s="127"/>
      <c r="E432" s="127"/>
      <c r="F432" s="129"/>
      <c r="G432" s="129"/>
      <c r="H432" s="127"/>
      <c r="I432" s="127"/>
      <c r="J432" s="127"/>
      <c r="BC432" s="9"/>
      <c r="BD432" s="6"/>
    </row>
    <row r="433" customFormat="false" ht="15" hidden="false" customHeight="false" outlineLevel="0" collapsed="false">
      <c r="A433" s="129"/>
      <c r="B433" s="127"/>
      <c r="C433" s="127"/>
      <c r="D433" s="127"/>
      <c r="E433" s="127"/>
      <c r="F433" s="129"/>
      <c r="G433" s="129"/>
      <c r="H433" s="127"/>
      <c r="I433" s="127"/>
      <c r="J433" s="127"/>
      <c r="BC433" s="9"/>
      <c r="BD433" s="6"/>
    </row>
    <row r="434" customFormat="false" ht="15" hidden="false" customHeight="false" outlineLevel="0" collapsed="false">
      <c r="A434" s="129"/>
      <c r="B434" s="127"/>
      <c r="C434" s="127"/>
      <c r="D434" s="127"/>
      <c r="E434" s="127"/>
      <c r="F434" s="129"/>
      <c r="G434" s="129"/>
      <c r="H434" s="127"/>
      <c r="I434" s="127"/>
      <c r="J434" s="127"/>
      <c r="BC434" s="9"/>
      <c r="BD434" s="6"/>
    </row>
    <row r="435" customFormat="false" ht="15" hidden="false" customHeight="false" outlineLevel="0" collapsed="false">
      <c r="A435" s="129"/>
      <c r="B435" s="127"/>
      <c r="C435" s="127"/>
      <c r="D435" s="127"/>
      <c r="E435" s="127"/>
      <c r="F435" s="129"/>
      <c r="G435" s="129"/>
      <c r="H435" s="127"/>
      <c r="I435" s="127"/>
      <c r="J435" s="127"/>
      <c r="BC435" s="9"/>
      <c r="BD435" s="6"/>
    </row>
    <row r="436" customFormat="false" ht="15" hidden="false" customHeight="false" outlineLevel="0" collapsed="false">
      <c r="A436" s="129"/>
      <c r="B436" s="127"/>
      <c r="C436" s="127"/>
      <c r="D436" s="127"/>
      <c r="E436" s="127"/>
      <c r="F436" s="129"/>
      <c r="G436" s="129"/>
      <c r="H436" s="127"/>
      <c r="I436" s="127"/>
      <c r="J436" s="127"/>
      <c r="BC436" s="9"/>
      <c r="BD436" s="6"/>
    </row>
    <row r="437" customFormat="false" ht="15" hidden="false" customHeight="false" outlineLevel="0" collapsed="false">
      <c r="A437" s="129"/>
      <c r="B437" s="127"/>
      <c r="C437" s="127"/>
      <c r="D437" s="127"/>
      <c r="E437" s="127"/>
      <c r="F437" s="129"/>
      <c r="G437" s="129"/>
      <c r="H437" s="127"/>
      <c r="I437" s="127"/>
      <c r="J437" s="127"/>
      <c r="BC437" s="9"/>
      <c r="BD437" s="6"/>
    </row>
    <row r="438" customFormat="false" ht="15" hidden="false" customHeight="false" outlineLevel="0" collapsed="false">
      <c r="A438" s="129"/>
      <c r="B438" s="127"/>
      <c r="C438" s="127"/>
      <c r="D438" s="127"/>
      <c r="E438" s="127"/>
      <c r="F438" s="129"/>
      <c r="G438" s="129"/>
      <c r="H438" s="127"/>
      <c r="I438" s="127"/>
      <c r="J438" s="127"/>
      <c r="BC438" s="9"/>
      <c r="BD438" s="6"/>
    </row>
    <row r="439" customFormat="false" ht="15" hidden="false" customHeight="false" outlineLevel="0" collapsed="false">
      <c r="A439" s="129"/>
      <c r="B439" s="127"/>
      <c r="C439" s="127"/>
      <c r="D439" s="127"/>
      <c r="E439" s="127"/>
      <c r="F439" s="129"/>
      <c r="G439" s="129"/>
      <c r="H439" s="127"/>
      <c r="I439" s="127"/>
      <c r="J439" s="127"/>
      <c r="BC439" s="9"/>
      <c r="BD439" s="6"/>
    </row>
    <row r="440" customFormat="false" ht="15" hidden="false" customHeight="false" outlineLevel="0" collapsed="false">
      <c r="A440" s="129"/>
      <c r="B440" s="127"/>
      <c r="C440" s="127"/>
      <c r="D440" s="127"/>
      <c r="E440" s="127"/>
      <c r="F440" s="129"/>
      <c r="G440" s="129"/>
      <c r="H440" s="127"/>
      <c r="I440" s="127"/>
      <c r="J440" s="127"/>
      <c r="BC440" s="9"/>
      <c r="BD440" s="6"/>
    </row>
    <row r="441" customFormat="false" ht="15" hidden="false" customHeight="false" outlineLevel="0" collapsed="false">
      <c r="A441" s="129"/>
      <c r="B441" s="127"/>
      <c r="C441" s="127"/>
      <c r="D441" s="127"/>
      <c r="E441" s="127"/>
      <c r="F441" s="129"/>
      <c r="G441" s="129"/>
      <c r="H441" s="127"/>
      <c r="I441" s="127"/>
      <c r="J441" s="127"/>
      <c r="BC441" s="9"/>
      <c r="BD441" s="6"/>
    </row>
    <row r="442" customFormat="false" ht="15" hidden="false" customHeight="false" outlineLevel="0" collapsed="false">
      <c r="A442" s="129"/>
      <c r="B442" s="127"/>
      <c r="C442" s="127"/>
      <c r="D442" s="127"/>
      <c r="E442" s="127"/>
      <c r="F442" s="129"/>
      <c r="G442" s="129"/>
      <c r="H442" s="127"/>
      <c r="I442" s="127"/>
      <c r="J442" s="127"/>
      <c r="BC442" s="9"/>
      <c r="BD442" s="6"/>
    </row>
    <row r="443" customFormat="false" ht="15" hidden="false" customHeight="false" outlineLevel="0" collapsed="false">
      <c r="A443" s="129"/>
      <c r="B443" s="127"/>
      <c r="C443" s="127"/>
      <c r="D443" s="127"/>
      <c r="E443" s="127"/>
      <c r="F443" s="129"/>
      <c r="G443" s="129"/>
      <c r="H443" s="127"/>
      <c r="I443" s="127"/>
      <c r="J443" s="127"/>
      <c r="BC443" s="9"/>
      <c r="BD443" s="6"/>
    </row>
    <row r="444" customFormat="false" ht="15" hidden="false" customHeight="false" outlineLevel="0" collapsed="false">
      <c r="A444" s="129"/>
      <c r="B444" s="127"/>
      <c r="C444" s="127"/>
      <c r="D444" s="127"/>
      <c r="E444" s="127"/>
      <c r="F444" s="129"/>
      <c r="G444" s="129"/>
      <c r="H444" s="127"/>
      <c r="I444" s="127"/>
      <c r="J444" s="127"/>
      <c r="BC444" s="9"/>
      <c r="BD444" s="6"/>
    </row>
    <row r="445" customFormat="false" ht="15" hidden="false" customHeight="false" outlineLevel="0" collapsed="false">
      <c r="A445" s="129"/>
      <c r="B445" s="127"/>
      <c r="C445" s="127"/>
      <c r="D445" s="127"/>
      <c r="E445" s="127"/>
      <c r="F445" s="129"/>
      <c r="G445" s="129"/>
      <c r="H445" s="127"/>
      <c r="I445" s="127"/>
      <c r="J445" s="127"/>
      <c r="BC445" s="9"/>
      <c r="BD445" s="6"/>
    </row>
    <row r="446" customFormat="false" ht="15" hidden="false" customHeight="false" outlineLevel="0" collapsed="false">
      <c r="A446" s="129"/>
      <c r="B446" s="127"/>
      <c r="C446" s="127"/>
      <c r="D446" s="127"/>
      <c r="E446" s="127"/>
      <c r="F446" s="129"/>
      <c r="G446" s="129"/>
      <c r="H446" s="127"/>
      <c r="I446" s="127"/>
      <c r="J446" s="127"/>
      <c r="BC446" s="9"/>
      <c r="BD446" s="6"/>
    </row>
    <row r="447" customFormat="false" ht="15" hidden="false" customHeight="false" outlineLevel="0" collapsed="false">
      <c r="A447" s="129"/>
      <c r="B447" s="127"/>
      <c r="C447" s="127"/>
      <c r="D447" s="127"/>
      <c r="E447" s="127"/>
      <c r="F447" s="129"/>
      <c r="G447" s="129"/>
      <c r="H447" s="127"/>
      <c r="I447" s="127"/>
      <c r="J447" s="127"/>
      <c r="BC447" s="9"/>
      <c r="BD447" s="6"/>
    </row>
    <row r="448" customFormat="false" ht="15" hidden="false" customHeight="false" outlineLevel="0" collapsed="false">
      <c r="A448" s="129"/>
      <c r="B448" s="127"/>
      <c r="C448" s="127"/>
      <c r="D448" s="127"/>
      <c r="E448" s="127"/>
      <c r="F448" s="129"/>
      <c r="G448" s="129"/>
      <c r="H448" s="127"/>
      <c r="I448" s="127"/>
      <c r="J448" s="127"/>
      <c r="BC448" s="9"/>
      <c r="BD448" s="6"/>
    </row>
    <row r="449" customFormat="false" ht="15" hidden="false" customHeight="false" outlineLevel="0" collapsed="false">
      <c r="A449" s="129"/>
      <c r="B449" s="127"/>
      <c r="C449" s="127"/>
      <c r="D449" s="127"/>
      <c r="E449" s="127"/>
      <c r="F449" s="129"/>
      <c r="G449" s="129"/>
      <c r="H449" s="127"/>
      <c r="I449" s="127"/>
      <c r="J449" s="127"/>
      <c r="BC449" s="9"/>
      <c r="BD449" s="6"/>
    </row>
    <row r="450" customFormat="false" ht="15" hidden="false" customHeight="false" outlineLevel="0" collapsed="false">
      <c r="A450" s="129"/>
      <c r="B450" s="127"/>
      <c r="C450" s="127"/>
      <c r="D450" s="127"/>
      <c r="E450" s="127"/>
      <c r="F450" s="129"/>
      <c r="G450" s="129"/>
      <c r="H450" s="127"/>
      <c r="I450" s="127"/>
      <c r="J450" s="127"/>
      <c r="BC450" s="9"/>
      <c r="BD450" s="6"/>
    </row>
    <row r="451" customFormat="false" ht="15" hidden="false" customHeight="false" outlineLevel="0" collapsed="false">
      <c r="A451" s="129"/>
      <c r="B451" s="127"/>
      <c r="C451" s="127"/>
      <c r="D451" s="127"/>
      <c r="E451" s="127"/>
      <c r="F451" s="129"/>
      <c r="G451" s="129"/>
      <c r="H451" s="127"/>
      <c r="I451" s="127"/>
      <c r="J451" s="127"/>
      <c r="BC451" s="9"/>
      <c r="BD451" s="6"/>
    </row>
    <row r="452" customFormat="false" ht="15" hidden="false" customHeight="false" outlineLevel="0" collapsed="false">
      <c r="A452" s="129"/>
      <c r="B452" s="127"/>
      <c r="C452" s="127"/>
      <c r="D452" s="127"/>
      <c r="E452" s="127"/>
      <c r="F452" s="129"/>
      <c r="G452" s="129"/>
      <c r="H452" s="127"/>
      <c r="I452" s="127"/>
      <c r="J452" s="127"/>
      <c r="BC452" s="9"/>
      <c r="BD452" s="6"/>
    </row>
    <row r="453" customFormat="false" ht="15" hidden="false" customHeight="false" outlineLevel="0" collapsed="false">
      <c r="A453" s="129"/>
      <c r="B453" s="127"/>
      <c r="C453" s="127"/>
      <c r="D453" s="127"/>
      <c r="E453" s="127"/>
      <c r="F453" s="129"/>
      <c r="G453" s="129"/>
      <c r="H453" s="127"/>
      <c r="I453" s="127"/>
      <c r="J453" s="127"/>
      <c r="BC453" s="9"/>
      <c r="BD453" s="6"/>
    </row>
    <row r="454" customFormat="false" ht="15" hidden="false" customHeight="false" outlineLevel="0" collapsed="false">
      <c r="A454" s="129"/>
      <c r="B454" s="127"/>
      <c r="C454" s="127"/>
      <c r="D454" s="127"/>
      <c r="E454" s="127"/>
      <c r="F454" s="129"/>
      <c r="G454" s="129"/>
      <c r="H454" s="127"/>
      <c r="I454" s="127"/>
      <c r="J454" s="127"/>
      <c r="BC454" s="9"/>
      <c r="BD454" s="6"/>
    </row>
    <row r="455" customFormat="false" ht="15" hidden="false" customHeight="false" outlineLevel="0" collapsed="false">
      <c r="A455" s="129"/>
      <c r="B455" s="127"/>
      <c r="C455" s="127"/>
      <c r="D455" s="127"/>
      <c r="E455" s="127"/>
      <c r="F455" s="129"/>
      <c r="G455" s="129"/>
      <c r="H455" s="127"/>
      <c r="I455" s="127"/>
      <c r="J455" s="127"/>
      <c r="BC455" s="9"/>
      <c r="BD455" s="6"/>
    </row>
    <row r="456" customFormat="false" ht="15" hidden="false" customHeight="false" outlineLevel="0" collapsed="false">
      <c r="A456" s="129"/>
      <c r="B456" s="127"/>
      <c r="C456" s="127"/>
      <c r="D456" s="127"/>
      <c r="E456" s="127"/>
      <c r="F456" s="129"/>
      <c r="G456" s="129"/>
      <c r="H456" s="127"/>
      <c r="I456" s="127"/>
      <c r="J456" s="127"/>
      <c r="BC456" s="9"/>
      <c r="BD456" s="6"/>
    </row>
    <row r="457" customFormat="false" ht="15" hidden="false" customHeight="false" outlineLevel="0" collapsed="false">
      <c r="A457" s="129"/>
      <c r="B457" s="127"/>
      <c r="C457" s="127"/>
      <c r="D457" s="127"/>
      <c r="E457" s="127"/>
      <c r="F457" s="129"/>
      <c r="G457" s="129"/>
      <c r="H457" s="127"/>
      <c r="I457" s="127"/>
      <c r="J457" s="127"/>
      <c r="BC457" s="9"/>
      <c r="BD457" s="6"/>
    </row>
    <row r="458" customFormat="false" ht="15" hidden="false" customHeight="false" outlineLevel="0" collapsed="false">
      <c r="A458" s="129"/>
      <c r="B458" s="127"/>
      <c r="C458" s="127"/>
      <c r="D458" s="127"/>
      <c r="E458" s="127"/>
      <c r="F458" s="129"/>
      <c r="G458" s="129"/>
      <c r="H458" s="127"/>
      <c r="I458" s="127"/>
      <c r="J458" s="127"/>
      <c r="BC458" s="9"/>
      <c r="BD458" s="6"/>
    </row>
    <row r="459" customFormat="false" ht="15" hidden="false" customHeight="false" outlineLevel="0" collapsed="false">
      <c r="A459" s="129"/>
      <c r="B459" s="127"/>
      <c r="C459" s="127"/>
      <c r="D459" s="127"/>
      <c r="E459" s="127"/>
      <c r="F459" s="129"/>
      <c r="G459" s="129"/>
      <c r="H459" s="127"/>
      <c r="I459" s="127"/>
      <c r="J459" s="127"/>
      <c r="BC459" s="9"/>
      <c r="BD459" s="6"/>
    </row>
    <row r="460" customFormat="false" ht="15" hidden="false" customHeight="false" outlineLevel="0" collapsed="false">
      <c r="A460" s="129"/>
      <c r="B460" s="127"/>
      <c r="C460" s="127"/>
      <c r="D460" s="127"/>
      <c r="E460" s="127"/>
      <c r="F460" s="129"/>
      <c r="G460" s="129"/>
      <c r="H460" s="127"/>
      <c r="I460" s="127"/>
      <c r="J460" s="127"/>
      <c r="BC460" s="9"/>
      <c r="BD460" s="6"/>
    </row>
    <row r="461" customFormat="false" ht="15" hidden="false" customHeight="false" outlineLevel="0" collapsed="false">
      <c r="A461" s="129"/>
      <c r="B461" s="127"/>
      <c r="C461" s="127"/>
      <c r="D461" s="127"/>
      <c r="E461" s="127"/>
      <c r="F461" s="129"/>
      <c r="G461" s="129"/>
      <c r="H461" s="127"/>
      <c r="I461" s="127"/>
      <c r="J461" s="127"/>
      <c r="BC461" s="9"/>
      <c r="BD461" s="6"/>
    </row>
    <row r="462" customFormat="false" ht="15" hidden="false" customHeight="false" outlineLevel="0" collapsed="false">
      <c r="A462" s="129"/>
      <c r="B462" s="127"/>
      <c r="C462" s="127"/>
      <c r="D462" s="127"/>
      <c r="E462" s="127"/>
      <c r="F462" s="129"/>
      <c r="G462" s="129"/>
      <c r="H462" s="127"/>
      <c r="I462" s="127"/>
      <c r="J462" s="127"/>
      <c r="BC462" s="9"/>
      <c r="BD462" s="6"/>
    </row>
    <row r="463" customFormat="false" ht="15" hidden="false" customHeight="false" outlineLevel="0" collapsed="false">
      <c r="A463" s="129"/>
      <c r="B463" s="127"/>
      <c r="C463" s="127"/>
      <c r="D463" s="127"/>
      <c r="E463" s="127"/>
      <c r="F463" s="129"/>
      <c r="G463" s="129"/>
      <c r="H463" s="127"/>
      <c r="I463" s="127"/>
      <c r="J463" s="127"/>
      <c r="BC463" s="9"/>
      <c r="BD463" s="6"/>
    </row>
    <row r="464" customFormat="false" ht="15" hidden="false" customHeight="false" outlineLevel="0" collapsed="false">
      <c r="A464" s="129"/>
      <c r="B464" s="127"/>
      <c r="C464" s="127"/>
      <c r="D464" s="127"/>
      <c r="E464" s="127"/>
      <c r="F464" s="129"/>
      <c r="G464" s="129"/>
      <c r="H464" s="127"/>
      <c r="I464" s="127"/>
      <c r="J464" s="127"/>
      <c r="BC464" s="9"/>
      <c r="BD464" s="6"/>
    </row>
    <row r="465" customFormat="false" ht="15" hidden="false" customHeight="false" outlineLevel="0" collapsed="false">
      <c r="A465" s="129"/>
      <c r="B465" s="127"/>
      <c r="C465" s="127"/>
      <c r="D465" s="127"/>
      <c r="E465" s="127"/>
      <c r="F465" s="129"/>
      <c r="G465" s="129"/>
      <c r="H465" s="127"/>
      <c r="I465" s="127"/>
      <c r="J465" s="127"/>
      <c r="BC465" s="9"/>
      <c r="BD465" s="6"/>
    </row>
    <row r="466" customFormat="false" ht="15" hidden="false" customHeight="false" outlineLevel="0" collapsed="false">
      <c r="A466" s="129"/>
      <c r="B466" s="127"/>
      <c r="C466" s="127"/>
      <c r="D466" s="127"/>
      <c r="E466" s="127"/>
      <c r="F466" s="129"/>
      <c r="G466" s="129"/>
      <c r="H466" s="127"/>
      <c r="I466" s="127"/>
      <c r="J466" s="127"/>
      <c r="BC466" s="9"/>
      <c r="BD466" s="6"/>
    </row>
    <row r="467" customFormat="false" ht="15" hidden="false" customHeight="false" outlineLevel="0" collapsed="false">
      <c r="A467" s="129"/>
      <c r="B467" s="127"/>
      <c r="C467" s="127"/>
      <c r="D467" s="127"/>
      <c r="E467" s="127"/>
      <c r="F467" s="129"/>
      <c r="G467" s="129"/>
      <c r="H467" s="127"/>
      <c r="I467" s="127"/>
      <c r="J467" s="127"/>
      <c r="BC467" s="9"/>
      <c r="BD467" s="6"/>
    </row>
    <row r="468" customFormat="false" ht="15" hidden="false" customHeight="false" outlineLevel="0" collapsed="false">
      <c r="A468" s="129"/>
      <c r="B468" s="127"/>
      <c r="C468" s="127"/>
      <c r="D468" s="127"/>
      <c r="E468" s="127"/>
      <c r="F468" s="129"/>
      <c r="G468" s="129"/>
      <c r="H468" s="127"/>
      <c r="I468" s="127"/>
      <c r="J468" s="127"/>
      <c r="BC468" s="9"/>
      <c r="BD468" s="6"/>
    </row>
    <row r="469" customFormat="false" ht="15" hidden="false" customHeight="false" outlineLevel="0" collapsed="false">
      <c r="A469" s="129"/>
      <c r="B469" s="127"/>
      <c r="C469" s="127"/>
      <c r="D469" s="127"/>
      <c r="E469" s="127"/>
      <c r="F469" s="129"/>
      <c r="G469" s="129"/>
      <c r="H469" s="127"/>
      <c r="I469" s="127"/>
      <c r="J469" s="127"/>
      <c r="BC469" s="9"/>
      <c r="BD469" s="6"/>
    </row>
    <row r="470" customFormat="false" ht="15" hidden="false" customHeight="false" outlineLevel="0" collapsed="false">
      <c r="A470" s="129"/>
      <c r="B470" s="127"/>
      <c r="C470" s="127"/>
      <c r="D470" s="127"/>
      <c r="E470" s="127"/>
      <c r="F470" s="129"/>
      <c r="G470" s="129"/>
      <c r="H470" s="127"/>
      <c r="I470" s="127"/>
      <c r="J470" s="127"/>
      <c r="BC470" s="9"/>
      <c r="BD470" s="6"/>
    </row>
    <row r="471" customFormat="false" ht="15" hidden="false" customHeight="false" outlineLevel="0" collapsed="false">
      <c r="A471" s="129"/>
      <c r="B471" s="127"/>
      <c r="C471" s="127"/>
      <c r="D471" s="127"/>
      <c r="E471" s="127"/>
      <c r="F471" s="129"/>
      <c r="G471" s="129"/>
      <c r="H471" s="127"/>
      <c r="I471" s="127"/>
      <c r="J471" s="127"/>
      <c r="BC471" s="9"/>
      <c r="BD471" s="6"/>
    </row>
    <row r="472" customFormat="false" ht="15" hidden="false" customHeight="false" outlineLevel="0" collapsed="false">
      <c r="A472" s="129"/>
      <c r="B472" s="127"/>
      <c r="C472" s="127"/>
      <c r="D472" s="127"/>
      <c r="E472" s="127"/>
      <c r="F472" s="129"/>
      <c r="G472" s="129"/>
      <c r="H472" s="127"/>
      <c r="I472" s="127"/>
      <c r="J472" s="127"/>
      <c r="BC472" s="9"/>
      <c r="BD472" s="6"/>
    </row>
    <row r="473" customFormat="false" ht="15" hidden="false" customHeight="false" outlineLevel="0" collapsed="false">
      <c r="A473" s="129"/>
      <c r="B473" s="127"/>
      <c r="C473" s="127"/>
      <c r="D473" s="127"/>
      <c r="E473" s="127"/>
      <c r="F473" s="129"/>
      <c r="G473" s="129"/>
      <c r="H473" s="127"/>
      <c r="I473" s="127"/>
      <c r="J473" s="127"/>
      <c r="BC473" s="9"/>
      <c r="BD473" s="6"/>
    </row>
    <row r="474" customFormat="false" ht="15" hidden="false" customHeight="false" outlineLevel="0" collapsed="false">
      <c r="A474" s="129"/>
      <c r="B474" s="127"/>
      <c r="C474" s="127"/>
      <c r="D474" s="127"/>
      <c r="E474" s="127"/>
      <c r="F474" s="129"/>
      <c r="G474" s="129"/>
      <c r="H474" s="127"/>
      <c r="I474" s="127"/>
      <c r="J474" s="127"/>
      <c r="BC474" s="9"/>
      <c r="BD474" s="6"/>
    </row>
    <row r="475" customFormat="false" ht="15" hidden="false" customHeight="false" outlineLevel="0" collapsed="false">
      <c r="A475" s="129"/>
      <c r="B475" s="127"/>
      <c r="C475" s="127"/>
      <c r="D475" s="127"/>
      <c r="E475" s="127"/>
      <c r="F475" s="129"/>
      <c r="G475" s="129"/>
      <c r="H475" s="127"/>
      <c r="I475" s="127"/>
      <c r="J475" s="127"/>
      <c r="BC475" s="9"/>
      <c r="BD475" s="6"/>
    </row>
    <row r="476" customFormat="false" ht="15" hidden="false" customHeight="false" outlineLevel="0" collapsed="false">
      <c r="A476" s="129"/>
      <c r="B476" s="127"/>
      <c r="C476" s="127"/>
      <c r="D476" s="127"/>
      <c r="E476" s="127"/>
      <c r="F476" s="129"/>
      <c r="G476" s="129"/>
      <c r="H476" s="127"/>
      <c r="I476" s="127"/>
      <c r="J476" s="127"/>
      <c r="BC476" s="9"/>
      <c r="BD476" s="6"/>
    </row>
    <row r="477" customFormat="false" ht="15" hidden="false" customHeight="false" outlineLevel="0" collapsed="false">
      <c r="A477" s="129"/>
      <c r="B477" s="127"/>
      <c r="C477" s="127"/>
      <c r="D477" s="127"/>
      <c r="E477" s="127"/>
      <c r="F477" s="129"/>
      <c r="G477" s="129"/>
      <c r="H477" s="127"/>
      <c r="I477" s="127"/>
      <c r="J477" s="127"/>
      <c r="BC477" s="9"/>
      <c r="BD477" s="6"/>
    </row>
    <row r="478" customFormat="false" ht="15" hidden="false" customHeight="false" outlineLevel="0" collapsed="false">
      <c r="A478" s="129"/>
      <c r="B478" s="127"/>
      <c r="C478" s="127"/>
      <c r="D478" s="127"/>
      <c r="E478" s="127"/>
      <c r="F478" s="129"/>
      <c r="G478" s="129"/>
      <c r="H478" s="127"/>
      <c r="I478" s="127"/>
      <c r="J478" s="127"/>
      <c r="BC478" s="9"/>
      <c r="BD478" s="6"/>
    </row>
    <row r="479" customFormat="false" ht="15" hidden="false" customHeight="false" outlineLevel="0" collapsed="false">
      <c r="A479" s="129"/>
      <c r="B479" s="127"/>
      <c r="C479" s="127"/>
      <c r="D479" s="127"/>
      <c r="E479" s="127"/>
      <c r="F479" s="129"/>
      <c r="G479" s="129"/>
      <c r="H479" s="127"/>
      <c r="I479" s="127"/>
      <c r="J479" s="127"/>
      <c r="BC479" s="9"/>
      <c r="BD479" s="6"/>
    </row>
    <row r="480" customFormat="false" ht="15" hidden="false" customHeight="false" outlineLevel="0" collapsed="false">
      <c r="A480" s="129"/>
      <c r="B480" s="127"/>
      <c r="C480" s="127"/>
      <c r="D480" s="127"/>
      <c r="E480" s="127"/>
      <c r="F480" s="129"/>
      <c r="G480" s="129"/>
      <c r="H480" s="127"/>
      <c r="I480" s="127"/>
      <c r="J480" s="127"/>
      <c r="BC480" s="9"/>
      <c r="BD480" s="6"/>
    </row>
    <row r="481" customFormat="false" ht="15" hidden="false" customHeight="false" outlineLevel="0" collapsed="false">
      <c r="A481" s="129"/>
      <c r="B481" s="127"/>
      <c r="C481" s="127"/>
      <c r="D481" s="127"/>
      <c r="E481" s="127"/>
      <c r="F481" s="129"/>
      <c r="G481" s="129"/>
      <c r="H481" s="127"/>
      <c r="I481" s="127"/>
      <c r="J481" s="127"/>
      <c r="BC481" s="9"/>
      <c r="BD481" s="6"/>
    </row>
    <row r="482" customFormat="false" ht="15" hidden="false" customHeight="false" outlineLevel="0" collapsed="false">
      <c r="A482" s="129"/>
      <c r="B482" s="127"/>
      <c r="C482" s="127"/>
      <c r="D482" s="127"/>
      <c r="E482" s="127"/>
      <c r="F482" s="129"/>
      <c r="G482" s="129"/>
      <c r="H482" s="127"/>
      <c r="I482" s="127"/>
      <c r="J482" s="127"/>
      <c r="BC482" s="9"/>
      <c r="BD482" s="6"/>
    </row>
    <row r="483" customFormat="false" ht="15" hidden="false" customHeight="false" outlineLevel="0" collapsed="false">
      <c r="A483" s="129"/>
      <c r="B483" s="127"/>
      <c r="C483" s="127"/>
      <c r="D483" s="127"/>
      <c r="E483" s="127"/>
      <c r="F483" s="129"/>
      <c r="G483" s="129"/>
      <c r="H483" s="127"/>
      <c r="I483" s="127"/>
      <c r="J483" s="127"/>
      <c r="BC483" s="9"/>
      <c r="BD483" s="6"/>
    </row>
    <row r="484" customFormat="false" ht="15" hidden="false" customHeight="false" outlineLevel="0" collapsed="false">
      <c r="A484" s="129"/>
      <c r="B484" s="127"/>
      <c r="C484" s="127"/>
      <c r="D484" s="127"/>
      <c r="E484" s="127"/>
      <c r="F484" s="129"/>
      <c r="G484" s="129"/>
      <c r="H484" s="127"/>
      <c r="I484" s="127"/>
      <c r="J484" s="127"/>
      <c r="BC484" s="9"/>
      <c r="BD484" s="6"/>
    </row>
    <row r="485" customFormat="false" ht="15" hidden="false" customHeight="false" outlineLevel="0" collapsed="false">
      <c r="A485" s="129"/>
      <c r="B485" s="127"/>
      <c r="C485" s="127"/>
      <c r="D485" s="127"/>
      <c r="E485" s="127"/>
      <c r="F485" s="129"/>
      <c r="G485" s="129"/>
      <c r="H485" s="127"/>
      <c r="I485" s="127"/>
      <c r="J485" s="127"/>
      <c r="BC485" s="9"/>
      <c r="BD485" s="6"/>
    </row>
    <row r="486" customFormat="false" ht="15" hidden="false" customHeight="false" outlineLevel="0" collapsed="false">
      <c r="A486" s="129"/>
      <c r="B486" s="127"/>
      <c r="C486" s="127"/>
      <c r="D486" s="127"/>
      <c r="E486" s="127"/>
      <c r="F486" s="129"/>
      <c r="G486" s="129"/>
      <c r="H486" s="127"/>
      <c r="I486" s="127"/>
      <c r="J486" s="127"/>
      <c r="BC486" s="9"/>
      <c r="BD486" s="6"/>
    </row>
    <row r="487" customFormat="false" ht="15" hidden="false" customHeight="false" outlineLevel="0" collapsed="false">
      <c r="A487" s="129"/>
      <c r="B487" s="127"/>
      <c r="C487" s="127"/>
      <c r="D487" s="127"/>
      <c r="E487" s="127"/>
      <c r="F487" s="129"/>
      <c r="G487" s="129"/>
      <c r="H487" s="127"/>
      <c r="I487" s="127"/>
      <c r="J487" s="127"/>
      <c r="BC487" s="9"/>
      <c r="BD487" s="6"/>
    </row>
    <row r="488" customFormat="false" ht="15" hidden="false" customHeight="false" outlineLevel="0" collapsed="false">
      <c r="A488" s="129"/>
      <c r="B488" s="127"/>
      <c r="C488" s="127"/>
      <c r="D488" s="127"/>
      <c r="E488" s="127"/>
      <c r="F488" s="129"/>
      <c r="G488" s="129"/>
      <c r="H488" s="127"/>
      <c r="I488" s="127"/>
      <c r="J488" s="127"/>
      <c r="BC488" s="9"/>
      <c r="BD488" s="6"/>
    </row>
    <row r="489" customFormat="false" ht="15" hidden="false" customHeight="false" outlineLevel="0" collapsed="false">
      <c r="A489" s="129"/>
      <c r="B489" s="127"/>
      <c r="C489" s="127"/>
      <c r="D489" s="127"/>
      <c r="E489" s="127"/>
      <c r="F489" s="129"/>
      <c r="G489" s="129"/>
      <c r="H489" s="127"/>
      <c r="I489" s="127"/>
      <c r="J489" s="127"/>
      <c r="BC489" s="9"/>
      <c r="BD489" s="6"/>
    </row>
    <row r="490" customFormat="false" ht="15" hidden="false" customHeight="false" outlineLevel="0" collapsed="false">
      <c r="A490" s="129"/>
      <c r="B490" s="127"/>
      <c r="C490" s="127"/>
      <c r="D490" s="127"/>
      <c r="E490" s="127"/>
      <c r="F490" s="129"/>
      <c r="G490" s="129"/>
      <c r="H490" s="127"/>
      <c r="I490" s="127"/>
      <c r="J490" s="127"/>
      <c r="BC490" s="9"/>
      <c r="BD490" s="6"/>
    </row>
    <row r="491" customFormat="false" ht="15" hidden="false" customHeight="false" outlineLevel="0" collapsed="false">
      <c r="A491" s="129"/>
      <c r="B491" s="127"/>
      <c r="C491" s="127"/>
      <c r="D491" s="127"/>
      <c r="E491" s="127"/>
      <c r="F491" s="129"/>
      <c r="G491" s="129"/>
      <c r="H491" s="127"/>
      <c r="I491" s="127"/>
      <c r="J491" s="127"/>
      <c r="BC491" s="9"/>
      <c r="BD491" s="6"/>
    </row>
    <row r="492" customFormat="false" ht="15" hidden="false" customHeight="false" outlineLevel="0" collapsed="false">
      <c r="A492" s="129"/>
      <c r="B492" s="127"/>
      <c r="C492" s="127"/>
      <c r="D492" s="127"/>
      <c r="E492" s="127"/>
      <c r="F492" s="129"/>
      <c r="G492" s="129"/>
      <c r="H492" s="127"/>
      <c r="I492" s="127"/>
      <c r="J492" s="127"/>
      <c r="BC492" s="9"/>
      <c r="BD492" s="6"/>
    </row>
    <row r="493" customFormat="false" ht="15" hidden="false" customHeight="false" outlineLevel="0" collapsed="false">
      <c r="A493" s="129"/>
      <c r="B493" s="127"/>
      <c r="C493" s="127"/>
      <c r="D493" s="127"/>
      <c r="E493" s="127"/>
      <c r="F493" s="129"/>
      <c r="G493" s="129"/>
      <c r="H493" s="127"/>
      <c r="I493" s="127"/>
      <c r="J493" s="127"/>
      <c r="BC493" s="9"/>
      <c r="BD493" s="6"/>
    </row>
    <row r="494" customFormat="false" ht="15" hidden="false" customHeight="false" outlineLevel="0" collapsed="false">
      <c r="A494" s="129"/>
      <c r="B494" s="127"/>
      <c r="C494" s="127"/>
      <c r="D494" s="127"/>
      <c r="E494" s="127"/>
      <c r="F494" s="129"/>
      <c r="G494" s="129"/>
      <c r="H494" s="127"/>
      <c r="I494" s="127"/>
      <c r="J494" s="127"/>
      <c r="BC494" s="9"/>
      <c r="BD494" s="6"/>
    </row>
    <row r="495" customFormat="false" ht="15" hidden="false" customHeight="false" outlineLevel="0" collapsed="false">
      <c r="A495" s="129"/>
      <c r="B495" s="127"/>
      <c r="C495" s="127"/>
      <c r="D495" s="127"/>
      <c r="E495" s="127"/>
      <c r="F495" s="129"/>
      <c r="G495" s="129"/>
      <c r="H495" s="127"/>
      <c r="I495" s="127"/>
      <c r="J495" s="127"/>
      <c r="BC495" s="9"/>
      <c r="BD495" s="6"/>
    </row>
    <row r="496" customFormat="false" ht="15" hidden="false" customHeight="false" outlineLevel="0" collapsed="false">
      <c r="A496" s="129"/>
      <c r="B496" s="127"/>
      <c r="C496" s="127"/>
      <c r="D496" s="127"/>
      <c r="E496" s="127"/>
      <c r="F496" s="129"/>
      <c r="G496" s="129"/>
      <c r="H496" s="127"/>
      <c r="I496" s="127"/>
      <c r="J496" s="127"/>
      <c r="BC496" s="9"/>
      <c r="BD496" s="6"/>
    </row>
    <row r="497" customFormat="false" ht="15" hidden="false" customHeight="false" outlineLevel="0" collapsed="false">
      <c r="A497" s="129"/>
      <c r="B497" s="127"/>
      <c r="C497" s="127"/>
      <c r="D497" s="127"/>
      <c r="E497" s="127"/>
      <c r="F497" s="129"/>
      <c r="G497" s="129"/>
      <c r="H497" s="127"/>
      <c r="I497" s="127"/>
      <c r="J497" s="127"/>
      <c r="BC497" s="9"/>
      <c r="BD497" s="6"/>
    </row>
    <row r="498" customFormat="false" ht="15" hidden="false" customHeight="false" outlineLevel="0" collapsed="false">
      <c r="A498" s="129"/>
      <c r="B498" s="127"/>
      <c r="C498" s="127"/>
      <c r="D498" s="127"/>
      <c r="E498" s="127"/>
      <c r="F498" s="129"/>
      <c r="G498" s="129"/>
      <c r="H498" s="127"/>
      <c r="I498" s="127"/>
      <c r="J498" s="127"/>
      <c r="BC498" s="9"/>
      <c r="BD498" s="6"/>
    </row>
    <row r="499" customFormat="false" ht="15" hidden="false" customHeight="false" outlineLevel="0" collapsed="false">
      <c r="A499" s="129"/>
      <c r="B499" s="127"/>
      <c r="C499" s="127"/>
      <c r="D499" s="127"/>
      <c r="E499" s="127"/>
      <c r="F499" s="129"/>
      <c r="G499" s="129"/>
      <c r="H499" s="127"/>
      <c r="I499" s="127"/>
      <c r="J499" s="127"/>
      <c r="BC499" s="9"/>
      <c r="BD499" s="6"/>
    </row>
    <row r="500" customFormat="false" ht="15" hidden="false" customHeight="false" outlineLevel="0" collapsed="false">
      <c r="A500" s="129"/>
      <c r="B500" s="127"/>
      <c r="C500" s="127"/>
      <c r="D500" s="127"/>
      <c r="E500" s="127"/>
      <c r="F500" s="129"/>
      <c r="G500" s="129"/>
      <c r="H500" s="127"/>
      <c r="I500" s="127"/>
      <c r="J500" s="127"/>
      <c r="BC500" s="9"/>
      <c r="BD500" s="6"/>
    </row>
    <row r="501" customFormat="false" ht="15" hidden="false" customHeight="false" outlineLevel="0" collapsed="false">
      <c r="A501" s="129"/>
      <c r="B501" s="127"/>
      <c r="C501" s="127"/>
      <c r="D501" s="127"/>
      <c r="E501" s="127"/>
      <c r="F501" s="129"/>
      <c r="G501" s="129"/>
      <c r="H501" s="127"/>
      <c r="I501" s="127"/>
      <c r="J501" s="127"/>
      <c r="BC501" s="9"/>
      <c r="BD501" s="6"/>
    </row>
    <row r="502" customFormat="false" ht="15" hidden="false" customHeight="false" outlineLevel="0" collapsed="false">
      <c r="A502" s="129"/>
      <c r="B502" s="127"/>
      <c r="C502" s="127"/>
      <c r="D502" s="127"/>
      <c r="E502" s="127"/>
      <c r="F502" s="129"/>
      <c r="G502" s="129"/>
      <c r="H502" s="127"/>
      <c r="I502" s="127"/>
      <c r="J502" s="127"/>
      <c r="BC502" s="9"/>
      <c r="BD502" s="6"/>
    </row>
    <row r="503" customFormat="false" ht="15" hidden="false" customHeight="false" outlineLevel="0" collapsed="false">
      <c r="A503" s="129"/>
      <c r="B503" s="127"/>
      <c r="C503" s="127"/>
      <c r="D503" s="127"/>
      <c r="E503" s="127"/>
      <c r="F503" s="129"/>
      <c r="G503" s="129"/>
      <c r="H503" s="127"/>
      <c r="I503" s="127"/>
      <c r="J503" s="127"/>
      <c r="BC503" s="9"/>
      <c r="BD503" s="6"/>
    </row>
    <row r="504" customFormat="false" ht="15" hidden="false" customHeight="false" outlineLevel="0" collapsed="false">
      <c r="A504" s="129"/>
      <c r="B504" s="127"/>
      <c r="C504" s="127"/>
      <c r="D504" s="127"/>
      <c r="E504" s="127"/>
      <c r="F504" s="129"/>
      <c r="G504" s="129"/>
      <c r="H504" s="127"/>
      <c r="I504" s="127"/>
      <c r="J504" s="127"/>
      <c r="BC504" s="9"/>
      <c r="BD504" s="6"/>
    </row>
    <row r="505" customFormat="false" ht="15" hidden="false" customHeight="false" outlineLevel="0" collapsed="false">
      <c r="A505" s="129"/>
      <c r="B505" s="127"/>
      <c r="C505" s="127"/>
      <c r="D505" s="127"/>
      <c r="E505" s="127"/>
      <c r="F505" s="129"/>
      <c r="G505" s="129"/>
      <c r="H505" s="127"/>
      <c r="I505" s="127"/>
      <c r="J505" s="127"/>
      <c r="BC505" s="9"/>
      <c r="BD505" s="6"/>
    </row>
    <row r="506" customFormat="false" ht="15" hidden="false" customHeight="false" outlineLevel="0" collapsed="false">
      <c r="A506" s="129"/>
      <c r="B506" s="127"/>
      <c r="C506" s="127"/>
      <c r="D506" s="127"/>
      <c r="E506" s="127"/>
      <c r="F506" s="129"/>
      <c r="G506" s="129"/>
      <c r="H506" s="127"/>
      <c r="I506" s="127"/>
      <c r="J506" s="127"/>
      <c r="BC506" s="9"/>
      <c r="BD506" s="6"/>
    </row>
    <row r="507" customFormat="false" ht="15" hidden="false" customHeight="false" outlineLevel="0" collapsed="false">
      <c r="A507" s="129"/>
      <c r="B507" s="127"/>
      <c r="C507" s="127"/>
      <c r="D507" s="127"/>
      <c r="E507" s="127"/>
      <c r="F507" s="129"/>
      <c r="G507" s="129"/>
      <c r="H507" s="127"/>
      <c r="I507" s="127"/>
      <c r="J507" s="127"/>
      <c r="BC507" s="9"/>
      <c r="BD507" s="6"/>
    </row>
    <row r="508" customFormat="false" ht="15" hidden="false" customHeight="false" outlineLevel="0" collapsed="false">
      <c r="A508" s="129"/>
      <c r="B508" s="127"/>
      <c r="C508" s="127"/>
      <c r="D508" s="127"/>
      <c r="E508" s="127"/>
      <c r="F508" s="129"/>
      <c r="G508" s="129"/>
      <c r="H508" s="127"/>
      <c r="I508" s="127"/>
      <c r="J508" s="127"/>
      <c r="BC508" s="9"/>
      <c r="BD508" s="6"/>
    </row>
    <row r="509" customFormat="false" ht="15" hidden="false" customHeight="false" outlineLevel="0" collapsed="false">
      <c r="A509" s="129"/>
      <c r="B509" s="127"/>
      <c r="C509" s="127"/>
      <c r="D509" s="127"/>
      <c r="E509" s="127"/>
      <c r="F509" s="129"/>
      <c r="G509" s="129"/>
      <c r="H509" s="127"/>
      <c r="I509" s="127"/>
      <c r="J509" s="127"/>
      <c r="BC509" s="9"/>
      <c r="BD509" s="6"/>
    </row>
    <row r="510" customFormat="false" ht="15" hidden="false" customHeight="false" outlineLevel="0" collapsed="false">
      <c r="A510" s="129"/>
      <c r="B510" s="127"/>
      <c r="C510" s="127"/>
      <c r="D510" s="127"/>
      <c r="E510" s="127"/>
      <c r="F510" s="129"/>
      <c r="G510" s="129"/>
      <c r="H510" s="127"/>
      <c r="I510" s="127"/>
      <c r="J510" s="127"/>
      <c r="BC510" s="9"/>
      <c r="BD510" s="6"/>
    </row>
    <row r="511" customFormat="false" ht="15" hidden="false" customHeight="false" outlineLevel="0" collapsed="false">
      <c r="A511" s="129"/>
      <c r="B511" s="127"/>
      <c r="C511" s="127"/>
      <c r="D511" s="127"/>
      <c r="E511" s="127"/>
      <c r="F511" s="129"/>
      <c r="G511" s="129"/>
      <c r="H511" s="127"/>
      <c r="I511" s="127"/>
      <c r="J511" s="127"/>
      <c r="BC511" s="9"/>
      <c r="BD511" s="6"/>
    </row>
    <row r="512" customFormat="false" ht="15" hidden="false" customHeight="false" outlineLevel="0" collapsed="false">
      <c r="A512" s="129"/>
      <c r="B512" s="127"/>
      <c r="C512" s="127"/>
      <c r="D512" s="127"/>
      <c r="E512" s="127"/>
      <c r="F512" s="129"/>
      <c r="G512" s="129"/>
      <c r="H512" s="127"/>
      <c r="I512" s="127"/>
      <c r="J512" s="127"/>
      <c r="BC512" s="9"/>
      <c r="BD512" s="6"/>
    </row>
    <row r="513" customFormat="false" ht="15" hidden="false" customHeight="false" outlineLevel="0" collapsed="false">
      <c r="A513" s="129"/>
      <c r="B513" s="127"/>
      <c r="C513" s="127"/>
      <c r="D513" s="127"/>
      <c r="E513" s="127"/>
      <c r="F513" s="129"/>
      <c r="G513" s="129"/>
      <c r="H513" s="127"/>
      <c r="I513" s="127"/>
      <c r="J513" s="127"/>
      <c r="BC513" s="9"/>
      <c r="BD513" s="6"/>
    </row>
    <row r="514" customFormat="false" ht="15" hidden="false" customHeight="false" outlineLevel="0" collapsed="false">
      <c r="A514" s="129"/>
      <c r="B514" s="127"/>
      <c r="C514" s="127"/>
      <c r="D514" s="127"/>
      <c r="E514" s="127"/>
      <c r="F514" s="129"/>
      <c r="G514" s="129"/>
      <c r="H514" s="127"/>
      <c r="I514" s="127"/>
      <c r="J514" s="127"/>
      <c r="BC514" s="9"/>
      <c r="BD514" s="6"/>
    </row>
    <row r="515" customFormat="false" ht="15" hidden="false" customHeight="false" outlineLevel="0" collapsed="false">
      <c r="A515" s="129"/>
      <c r="B515" s="127"/>
      <c r="C515" s="127"/>
      <c r="D515" s="127"/>
      <c r="E515" s="127"/>
      <c r="F515" s="129"/>
      <c r="G515" s="129"/>
      <c r="H515" s="127"/>
      <c r="I515" s="127"/>
      <c r="J515" s="127"/>
      <c r="BC515" s="9"/>
      <c r="BD515" s="6"/>
    </row>
    <row r="516" customFormat="false" ht="15" hidden="false" customHeight="false" outlineLevel="0" collapsed="false">
      <c r="A516" s="129"/>
      <c r="B516" s="127"/>
      <c r="C516" s="127"/>
      <c r="D516" s="127"/>
      <c r="E516" s="127"/>
      <c r="F516" s="129"/>
      <c r="G516" s="129"/>
      <c r="H516" s="127"/>
      <c r="I516" s="127"/>
      <c r="J516" s="127"/>
      <c r="BC516" s="9"/>
      <c r="BD516" s="6"/>
    </row>
    <row r="517" customFormat="false" ht="15" hidden="false" customHeight="false" outlineLevel="0" collapsed="false">
      <c r="A517" s="129"/>
      <c r="B517" s="127"/>
      <c r="C517" s="127"/>
      <c r="D517" s="127"/>
      <c r="E517" s="127"/>
      <c r="F517" s="129"/>
      <c r="G517" s="129"/>
      <c r="H517" s="127"/>
      <c r="I517" s="127"/>
      <c r="J517" s="127"/>
      <c r="BC517" s="9"/>
      <c r="BD517" s="6"/>
    </row>
    <row r="518" customFormat="false" ht="15" hidden="false" customHeight="false" outlineLevel="0" collapsed="false">
      <c r="A518" s="129"/>
      <c r="B518" s="127"/>
      <c r="C518" s="127"/>
      <c r="D518" s="127"/>
      <c r="E518" s="127"/>
      <c r="F518" s="129"/>
      <c r="G518" s="129"/>
      <c r="H518" s="127"/>
      <c r="I518" s="127"/>
      <c r="J518" s="127"/>
      <c r="BC518" s="9"/>
      <c r="BD518" s="6"/>
    </row>
    <row r="519" customFormat="false" ht="15" hidden="false" customHeight="false" outlineLevel="0" collapsed="false">
      <c r="A519" s="129"/>
      <c r="B519" s="127"/>
      <c r="C519" s="127"/>
      <c r="D519" s="127"/>
      <c r="E519" s="127"/>
      <c r="F519" s="129"/>
      <c r="G519" s="129"/>
      <c r="H519" s="127"/>
      <c r="I519" s="127"/>
      <c r="J519" s="127"/>
      <c r="BC519" s="9"/>
      <c r="BD519" s="6"/>
    </row>
    <row r="520" customFormat="false" ht="15" hidden="false" customHeight="false" outlineLevel="0" collapsed="false">
      <c r="A520" s="129"/>
      <c r="B520" s="127"/>
      <c r="C520" s="127"/>
      <c r="D520" s="127"/>
      <c r="E520" s="127"/>
      <c r="F520" s="129"/>
      <c r="G520" s="129"/>
      <c r="H520" s="127"/>
      <c r="I520" s="127"/>
      <c r="J520" s="127"/>
      <c r="BC520" s="9"/>
      <c r="BD520" s="6"/>
    </row>
    <row r="521" customFormat="false" ht="15" hidden="false" customHeight="false" outlineLevel="0" collapsed="false">
      <c r="A521" s="129"/>
      <c r="B521" s="127"/>
      <c r="C521" s="127"/>
      <c r="D521" s="127"/>
      <c r="E521" s="127"/>
      <c r="F521" s="129"/>
      <c r="G521" s="129"/>
      <c r="H521" s="127"/>
      <c r="I521" s="127"/>
      <c r="J521" s="127"/>
      <c r="BC521" s="9"/>
      <c r="BD521" s="6"/>
    </row>
    <row r="522" customFormat="false" ht="15" hidden="false" customHeight="false" outlineLevel="0" collapsed="false">
      <c r="A522" s="129"/>
      <c r="B522" s="127"/>
      <c r="C522" s="127"/>
      <c r="D522" s="127"/>
      <c r="E522" s="127"/>
      <c r="F522" s="129"/>
      <c r="G522" s="129"/>
      <c r="H522" s="127"/>
      <c r="I522" s="127"/>
      <c r="J522" s="127"/>
      <c r="BC522" s="9"/>
      <c r="BD522" s="6"/>
    </row>
    <row r="523" customFormat="false" ht="15" hidden="false" customHeight="false" outlineLevel="0" collapsed="false">
      <c r="A523" s="129"/>
      <c r="B523" s="127"/>
      <c r="C523" s="127"/>
      <c r="D523" s="127"/>
      <c r="E523" s="127"/>
      <c r="F523" s="129"/>
      <c r="G523" s="129"/>
      <c r="H523" s="127"/>
      <c r="I523" s="127"/>
      <c r="J523" s="127"/>
      <c r="BC523" s="9"/>
      <c r="BD523" s="6"/>
    </row>
    <row r="524" customFormat="false" ht="15" hidden="false" customHeight="false" outlineLevel="0" collapsed="false">
      <c r="A524" s="129"/>
      <c r="B524" s="127"/>
      <c r="C524" s="127"/>
      <c r="D524" s="127"/>
      <c r="E524" s="127"/>
      <c r="F524" s="129"/>
      <c r="G524" s="129"/>
      <c r="H524" s="127"/>
      <c r="I524" s="127"/>
      <c r="J524" s="127"/>
      <c r="BC524" s="9"/>
      <c r="BD524" s="6"/>
    </row>
    <row r="525" customFormat="false" ht="15" hidden="false" customHeight="false" outlineLevel="0" collapsed="false">
      <c r="A525" s="129"/>
      <c r="B525" s="127"/>
      <c r="C525" s="127"/>
      <c r="D525" s="127"/>
      <c r="E525" s="127"/>
      <c r="F525" s="129"/>
      <c r="G525" s="129"/>
      <c r="H525" s="127"/>
      <c r="I525" s="127"/>
      <c r="J525" s="127"/>
      <c r="BC525" s="9"/>
      <c r="BD525" s="6"/>
    </row>
    <row r="526" customFormat="false" ht="15" hidden="false" customHeight="false" outlineLevel="0" collapsed="false">
      <c r="A526" s="129"/>
      <c r="B526" s="127"/>
      <c r="C526" s="127"/>
      <c r="D526" s="127"/>
      <c r="E526" s="127"/>
      <c r="F526" s="129"/>
      <c r="G526" s="129"/>
      <c r="H526" s="127"/>
      <c r="I526" s="127"/>
      <c r="J526" s="127"/>
      <c r="BC526" s="9"/>
      <c r="BD526" s="6"/>
    </row>
    <row r="527" customFormat="false" ht="15" hidden="false" customHeight="false" outlineLevel="0" collapsed="false">
      <c r="A527" s="129"/>
      <c r="B527" s="127"/>
      <c r="C527" s="127"/>
      <c r="D527" s="127"/>
      <c r="E527" s="127"/>
      <c r="F527" s="129"/>
      <c r="G527" s="129"/>
      <c r="H527" s="127"/>
      <c r="I527" s="127"/>
      <c r="J527" s="127"/>
      <c r="BC527" s="9"/>
      <c r="BD527" s="6"/>
    </row>
    <row r="528" customFormat="false" ht="15" hidden="false" customHeight="false" outlineLevel="0" collapsed="false">
      <c r="A528" s="129"/>
      <c r="B528" s="127"/>
      <c r="C528" s="127"/>
      <c r="D528" s="127"/>
      <c r="E528" s="127"/>
      <c r="F528" s="129"/>
      <c r="G528" s="129"/>
      <c r="H528" s="127"/>
      <c r="I528" s="127"/>
      <c r="J528" s="127"/>
      <c r="BC528" s="9"/>
      <c r="BD528" s="6"/>
    </row>
    <row r="529" customFormat="false" ht="15" hidden="false" customHeight="false" outlineLevel="0" collapsed="false">
      <c r="A529" s="129"/>
      <c r="B529" s="127"/>
      <c r="C529" s="127"/>
      <c r="D529" s="127"/>
      <c r="E529" s="127"/>
      <c r="F529" s="129"/>
      <c r="G529" s="129"/>
      <c r="H529" s="127"/>
      <c r="I529" s="127"/>
      <c r="J529" s="127"/>
      <c r="BC529" s="9"/>
      <c r="BD529" s="6"/>
    </row>
    <row r="530" customFormat="false" ht="15" hidden="false" customHeight="false" outlineLevel="0" collapsed="false">
      <c r="A530" s="129"/>
      <c r="B530" s="127"/>
      <c r="C530" s="127"/>
      <c r="D530" s="127"/>
      <c r="E530" s="127"/>
      <c r="F530" s="129"/>
      <c r="G530" s="129"/>
      <c r="H530" s="127"/>
      <c r="I530" s="127"/>
      <c r="J530" s="127"/>
      <c r="BC530" s="9"/>
      <c r="BD530" s="6"/>
    </row>
    <row r="531" customFormat="false" ht="15" hidden="false" customHeight="false" outlineLevel="0" collapsed="false">
      <c r="A531" s="129"/>
      <c r="B531" s="127"/>
      <c r="C531" s="127"/>
      <c r="D531" s="127"/>
      <c r="E531" s="127"/>
      <c r="F531" s="129"/>
      <c r="G531" s="129"/>
      <c r="H531" s="127"/>
      <c r="I531" s="127"/>
      <c r="J531" s="127"/>
      <c r="BC531" s="9"/>
      <c r="BD531" s="6"/>
    </row>
    <row r="532" customFormat="false" ht="15" hidden="false" customHeight="false" outlineLevel="0" collapsed="false">
      <c r="A532" s="129"/>
      <c r="B532" s="127"/>
      <c r="C532" s="127"/>
      <c r="D532" s="127"/>
      <c r="E532" s="127"/>
      <c r="F532" s="129"/>
      <c r="G532" s="129"/>
      <c r="H532" s="127"/>
      <c r="I532" s="127"/>
      <c r="J532" s="127"/>
      <c r="BC532" s="9"/>
      <c r="BD532" s="6"/>
    </row>
    <row r="533" customFormat="false" ht="15" hidden="false" customHeight="false" outlineLevel="0" collapsed="false">
      <c r="A533" s="129"/>
      <c r="B533" s="127"/>
      <c r="C533" s="127"/>
      <c r="D533" s="127"/>
      <c r="E533" s="127"/>
      <c r="F533" s="129"/>
      <c r="G533" s="129"/>
      <c r="H533" s="127"/>
      <c r="I533" s="127"/>
      <c r="J533" s="127"/>
      <c r="BC533" s="9"/>
      <c r="BD533" s="6"/>
    </row>
    <row r="534" customFormat="false" ht="15" hidden="false" customHeight="false" outlineLevel="0" collapsed="false">
      <c r="A534" s="129"/>
      <c r="B534" s="127"/>
      <c r="C534" s="127"/>
      <c r="D534" s="127"/>
      <c r="E534" s="127"/>
      <c r="F534" s="129"/>
      <c r="G534" s="129"/>
      <c r="H534" s="127"/>
      <c r="I534" s="127"/>
      <c r="J534" s="127"/>
      <c r="BC534" s="9"/>
      <c r="BD534" s="6"/>
    </row>
    <row r="535" customFormat="false" ht="15" hidden="false" customHeight="false" outlineLevel="0" collapsed="false">
      <c r="A535" s="129"/>
      <c r="B535" s="127"/>
      <c r="C535" s="127"/>
      <c r="D535" s="127"/>
      <c r="E535" s="127"/>
      <c r="F535" s="129"/>
      <c r="G535" s="129"/>
      <c r="H535" s="127"/>
      <c r="I535" s="127"/>
      <c r="J535" s="127"/>
      <c r="BC535" s="9"/>
      <c r="BD535" s="6"/>
    </row>
    <row r="536" customFormat="false" ht="15" hidden="false" customHeight="false" outlineLevel="0" collapsed="false">
      <c r="A536" s="129"/>
      <c r="B536" s="127"/>
      <c r="C536" s="127"/>
      <c r="D536" s="127"/>
      <c r="E536" s="127"/>
      <c r="F536" s="129"/>
      <c r="G536" s="129"/>
      <c r="H536" s="127"/>
      <c r="I536" s="127"/>
      <c r="J536" s="127"/>
      <c r="BC536" s="9"/>
      <c r="BD536" s="6"/>
    </row>
    <row r="537" customFormat="false" ht="15" hidden="false" customHeight="false" outlineLevel="0" collapsed="false">
      <c r="A537" s="129"/>
      <c r="B537" s="127"/>
      <c r="C537" s="127"/>
      <c r="D537" s="127"/>
      <c r="E537" s="127"/>
      <c r="F537" s="129"/>
      <c r="G537" s="129"/>
      <c r="H537" s="127"/>
      <c r="I537" s="127"/>
      <c r="J537" s="127"/>
      <c r="BC537" s="9"/>
      <c r="BD537" s="6"/>
    </row>
    <row r="538" customFormat="false" ht="15" hidden="false" customHeight="false" outlineLevel="0" collapsed="false">
      <c r="A538" s="129"/>
      <c r="B538" s="127"/>
      <c r="C538" s="127"/>
      <c r="D538" s="127"/>
      <c r="E538" s="127"/>
      <c r="F538" s="129"/>
      <c r="G538" s="129"/>
      <c r="H538" s="127"/>
      <c r="I538" s="127"/>
      <c r="J538" s="127"/>
      <c r="BC538" s="9"/>
      <c r="BD538" s="6"/>
    </row>
    <row r="539" customFormat="false" ht="15" hidden="false" customHeight="false" outlineLevel="0" collapsed="false">
      <c r="A539" s="129"/>
      <c r="B539" s="127"/>
      <c r="C539" s="127"/>
      <c r="D539" s="127"/>
      <c r="E539" s="127"/>
      <c r="F539" s="129"/>
      <c r="G539" s="129"/>
      <c r="H539" s="127"/>
      <c r="I539" s="127"/>
      <c r="J539" s="127"/>
      <c r="BC539" s="9"/>
      <c r="BD539" s="6"/>
    </row>
    <row r="540" customFormat="false" ht="15" hidden="false" customHeight="false" outlineLevel="0" collapsed="false">
      <c r="A540" s="129"/>
      <c r="B540" s="127"/>
      <c r="C540" s="127"/>
      <c r="D540" s="127"/>
      <c r="E540" s="127"/>
      <c r="F540" s="129"/>
      <c r="G540" s="129"/>
      <c r="H540" s="127"/>
      <c r="I540" s="127"/>
      <c r="J540" s="127"/>
      <c r="BC540" s="9"/>
      <c r="BD540" s="6"/>
    </row>
    <row r="541" customFormat="false" ht="15" hidden="false" customHeight="false" outlineLevel="0" collapsed="false">
      <c r="A541" s="129"/>
      <c r="B541" s="127"/>
      <c r="C541" s="127"/>
      <c r="D541" s="127"/>
      <c r="E541" s="127"/>
      <c r="F541" s="129"/>
      <c r="G541" s="129"/>
      <c r="H541" s="127"/>
      <c r="I541" s="127"/>
      <c r="J541" s="127"/>
      <c r="BC541" s="9"/>
      <c r="BD541" s="6"/>
    </row>
    <row r="542" customFormat="false" ht="15" hidden="false" customHeight="false" outlineLevel="0" collapsed="false">
      <c r="A542" s="129"/>
      <c r="B542" s="127"/>
      <c r="C542" s="127"/>
      <c r="D542" s="127"/>
      <c r="E542" s="127"/>
      <c r="F542" s="129"/>
      <c r="G542" s="129"/>
      <c r="H542" s="127"/>
      <c r="I542" s="127"/>
      <c r="J542" s="127"/>
      <c r="BC542" s="9"/>
      <c r="BD542" s="6"/>
    </row>
    <row r="543" customFormat="false" ht="15" hidden="false" customHeight="false" outlineLevel="0" collapsed="false">
      <c r="A543" s="129"/>
      <c r="B543" s="127"/>
      <c r="C543" s="127"/>
      <c r="D543" s="127"/>
      <c r="E543" s="127"/>
      <c r="F543" s="129"/>
      <c r="G543" s="129"/>
      <c r="H543" s="127"/>
      <c r="I543" s="127"/>
      <c r="J543" s="127"/>
      <c r="BC543" s="9"/>
      <c r="BD543" s="6"/>
    </row>
    <row r="544" customFormat="false" ht="15" hidden="false" customHeight="false" outlineLevel="0" collapsed="false">
      <c r="A544" s="129"/>
      <c r="B544" s="127"/>
      <c r="C544" s="127"/>
      <c r="D544" s="127"/>
      <c r="E544" s="127"/>
      <c r="F544" s="129"/>
      <c r="G544" s="129"/>
      <c r="H544" s="127"/>
      <c r="I544" s="127"/>
      <c r="J544" s="127"/>
      <c r="BC544" s="9"/>
      <c r="BD544" s="6"/>
    </row>
    <row r="545" customFormat="false" ht="15" hidden="false" customHeight="false" outlineLevel="0" collapsed="false">
      <c r="A545" s="129"/>
      <c r="B545" s="127"/>
      <c r="C545" s="127"/>
      <c r="D545" s="127"/>
      <c r="E545" s="127"/>
      <c r="F545" s="129"/>
      <c r="G545" s="129"/>
      <c r="H545" s="127"/>
      <c r="I545" s="127"/>
      <c r="J545" s="127"/>
      <c r="BC545" s="9"/>
      <c r="BD545" s="6"/>
    </row>
    <row r="546" customFormat="false" ht="15" hidden="false" customHeight="false" outlineLevel="0" collapsed="false">
      <c r="A546" s="129"/>
      <c r="B546" s="127"/>
      <c r="C546" s="127"/>
      <c r="D546" s="127"/>
      <c r="E546" s="127"/>
      <c r="F546" s="129"/>
      <c r="G546" s="129"/>
      <c r="H546" s="127"/>
      <c r="I546" s="127"/>
      <c r="J546" s="127"/>
      <c r="BC546" s="9"/>
      <c r="BD546" s="6"/>
    </row>
    <row r="547" customFormat="false" ht="15" hidden="false" customHeight="false" outlineLevel="0" collapsed="false">
      <c r="A547" s="129"/>
      <c r="B547" s="127"/>
      <c r="C547" s="127"/>
      <c r="D547" s="127"/>
      <c r="E547" s="127"/>
      <c r="F547" s="129"/>
      <c r="G547" s="129"/>
      <c r="H547" s="127"/>
      <c r="I547" s="127"/>
      <c r="J547" s="127"/>
      <c r="BC547" s="9"/>
      <c r="BD547" s="6"/>
    </row>
    <row r="548" customFormat="false" ht="15" hidden="false" customHeight="false" outlineLevel="0" collapsed="false">
      <c r="A548" s="129"/>
      <c r="B548" s="127"/>
      <c r="C548" s="127"/>
      <c r="D548" s="127"/>
      <c r="E548" s="127"/>
      <c r="F548" s="129"/>
      <c r="G548" s="129"/>
      <c r="H548" s="127"/>
      <c r="I548" s="127"/>
      <c r="J548" s="127"/>
      <c r="BC548" s="9"/>
      <c r="BD548" s="6"/>
    </row>
    <row r="549" customFormat="false" ht="15" hidden="false" customHeight="false" outlineLevel="0" collapsed="false">
      <c r="A549" s="129"/>
      <c r="B549" s="127"/>
      <c r="C549" s="127"/>
      <c r="D549" s="127"/>
      <c r="E549" s="127"/>
      <c r="F549" s="129"/>
      <c r="G549" s="129"/>
      <c r="H549" s="127"/>
      <c r="I549" s="127"/>
      <c r="J549" s="127"/>
      <c r="BC549" s="9"/>
      <c r="BD549" s="6"/>
    </row>
    <row r="550" customFormat="false" ht="15" hidden="false" customHeight="false" outlineLevel="0" collapsed="false">
      <c r="A550" s="129"/>
      <c r="B550" s="127"/>
      <c r="C550" s="127"/>
      <c r="D550" s="127"/>
      <c r="E550" s="127"/>
      <c r="F550" s="129"/>
      <c r="G550" s="129"/>
      <c r="H550" s="127"/>
      <c r="I550" s="127"/>
      <c r="J550" s="127"/>
      <c r="BC550" s="9"/>
      <c r="BD550" s="6"/>
    </row>
    <row r="551" customFormat="false" ht="15" hidden="false" customHeight="false" outlineLevel="0" collapsed="false">
      <c r="A551" s="129"/>
      <c r="B551" s="127"/>
      <c r="C551" s="127"/>
      <c r="D551" s="127"/>
      <c r="E551" s="127"/>
      <c r="F551" s="129"/>
      <c r="G551" s="129"/>
      <c r="H551" s="127"/>
      <c r="I551" s="127"/>
      <c r="J551" s="127"/>
      <c r="BC551" s="9"/>
      <c r="BD551" s="6"/>
    </row>
    <row r="552" customFormat="false" ht="15" hidden="false" customHeight="false" outlineLevel="0" collapsed="false">
      <c r="A552" s="129"/>
      <c r="B552" s="127"/>
      <c r="C552" s="127"/>
      <c r="D552" s="127"/>
      <c r="E552" s="127"/>
      <c r="F552" s="129"/>
      <c r="G552" s="129"/>
      <c r="H552" s="127"/>
      <c r="I552" s="127"/>
      <c r="J552" s="127"/>
      <c r="BC552" s="9"/>
      <c r="BD552" s="6"/>
    </row>
    <row r="553" customFormat="false" ht="15" hidden="false" customHeight="false" outlineLevel="0" collapsed="false">
      <c r="A553" s="129"/>
      <c r="B553" s="127"/>
      <c r="C553" s="127"/>
      <c r="D553" s="127"/>
      <c r="E553" s="127"/>
      <c r="F553" s="129"/>
      <c r="G553" s="129"/>
      <c r="H553" s="127"/>
      <c r="I553" s="127"/>
      <c r="J553" s="127"/>
      <c r="BC553" s="9"/>
      <c r="BD553" s="6"/>
    </row>
    <row r="554" customFormat="false" ht="15" hidden="false" customHeight="false" outlineLevel="0" collapsed="false">
      <c r="A554" s="129"/>
      <c r="B554" s="127"/>
      <c r="C554" s="127"/>
      <c r="D554" s="127"/>
      <c r="E554" s="127"/>
      <c r="F554" s="129"/>
      <c r="G554" s="129"/>
      <c r="H554" s="127"/>
      <c r="I554" s="127"/>
      <c r="J554" s="127"/>
      <c r="BC554" s="9"/>
      <c r="BD554" s="6"/>
    </row>
    <row r="555" customFormat="false" ht="15" hidden="false" customHeight="false" outlineLevel="0" collapsed="false">
      <c r="A555" s="129"/>
      <c r="B555" s="127"/>
      <c r="C555" s="127"/>
      <c r="D555" s="127"/>
      <c r="E555" s="127"/>
      <c r="F555" s="129"/>
      <c r="G555" s="129"/>
      <c r="H555" s="127"/>
      <c r="I555" s="127"/>
      <c r="J555" s="127"/>
      <c r="BC555" s="9"/>
      <c r="BD555" s="6"/>
    </row>
    <row r="556" customFormat="false" ht="15" hidden="false" customHeight="false" outlineLevel="0" collapsed="false">
      <c r="A556" s="129"/>
      <c r="B556" s="127"/>
      <c r="C556" s="127"/>
      <c r="D556" s="127"/>
      <c r="E556" s="127"/>
      <c r="F556" s="129"/>
      <c r="G556" s="129"/>
      <c r="H556" s="127"/>
      <c r="I556" s="127"/>
      <c r="J556" s="127"/>
      <c r="BC556" s="9"/>
      <c r="BD556" s="6"/>
    </row>
    <row r="557" customFormat="false" ht="15" hidden="false" customHeight="false" outlineLevel="0" collapsed="false">
      <c r="A557" s="129"/>
      <c r="B557" s="127"/>
      <c r="C557" s="127"/>
      <c r="D557" s="127"/>
      <c r="E557" s="127"/>
      <c r="F557" s="129"/>
      <c r="G557" s="129"/>
      <c r="H557" s="127"/>
      <c r="I557" s="127"/>
      <c r="J557" s="127"/>
      <c r="BC557" s="9"/>
      <c r="BD557" s="6"/>
    </row>
    <row r="558" customFormat="false" ht="15" hidden="false" customHeight="false" outlineLevel="0" collapsed="false">
      <c r="A558" s="129"/>
      <c r="B558" s="127"/>
      <c r="C558" s="127"/>
      <c r="D558" s="127"/>
      <c r="E558" s="127"/>
      <c r="F558" s="129"/>
      <c r="G558" s="129"/>
      <c r="H558" s="127"/>
      <c r="I558" s="127"/>
      <c r="J558" s="127"/>
      <c r="BC558" s="9"/>
      <c r="BD558" s="6"/>
    </row>
    <row r="559" customFormat="false" ht="15" hidden="false" customHeight="false" outlineLevel="0" collapsed="false">
      <c r="A559" s="129"/>
      <c r="B559" s="127"/>
      <c r="C559" s="127"/>
      <c r="D559" s="127"/>
      <c r="E559" s="127"/>
      <c r="F559" s="129"/>
      <c r="G559" s="129"/>
      <c r="H559" s="127"/>
      <c r="I559" s="127"/>
      <c r="J559" s="127"/>
      <c r="BC559" s="9"/>
      <c r="BD559" s="6"/>
    </row>
    <row r="560" customFormat="false" ht="15" hidden="false" customHeight="false" outlineLevel="0" collapsed="false">
      <c r="A560" s="129"/>
      <c r="B560" s="127"/>
      <c r="C560" s="127"/>
      <c r="D560" s="127"/>
      <c r="E560" s="127"/>
      <c r="F560" s="129"/>
      <c r="G560" s="129"/>
      <c r="H560" s="127"/>
      <c r="I560" s="127"/>
      <c r="J560" s="127"/>
      <c r="BC560" s="9"/>
      <c r="BD560" s="6"/>
    </row>
    <row r="561" customFormat="false" ht="15" hidden="false" customHeight="false" outlineLevel="0" collapsed="false">
      <c r="A561" s="129"/>
      <c r="B561" s="127"/>
      <c r="C561" s="127"/>
      <c r="D561" s="127"/>
      <c r="E561" s="127"/>
      <c r="F561" s="129"/>
      <c r="G561" s="129"/>
      <c r="H561" s="127"/>
      <c r="I561" s="127"/>
      <c r="J561" s="127"/>
      <c r="BC561" s="9"/>
      <c r="BD561" s="6"/>
    </row>
    <row r="562" customFormat="false" ht="15" hidden="false" customHeight="false" outlineLevel="0" collapsed="false">
      <c r="A562" s="129"/>
      <c r="B562" s="127"/>
      <c r="C562" s="127"/>
      <c r="D562" s="127"/>
      <c r="E562" s="127"/>
      <c r="F562" s="129"/>
      <c r="G562" s="129"/>
      <c r="H562" s="127"/>
      <c r="I562" s="127"/>
      <c r="J562" s="127"/>
      <c r="BC562" s="9"/>
      <c r="BD562" s="6"/>
    </row>
    <row r="563" customFormat="false" ht="15" hidden="false" customHeight="false" outlineLevel="0" collapsed="false">
      <c r="A563" s="129"/>
      <c r="B563" s="127"/>
      <c r="C563" s="127"/>
      <c r="D563" s="127"/>
      <c r="E563" s="127"/>
      <c r="F563" s="129"/>
      <c r="G563" s="129"/>
      <c r="H563" s="127"/>
      <c r="I563" s="127"/>
      <c r="J563" s="127"/>
      <c r="BC563" s="9"/>
      <c r="BD563" s="6"/>
    </row>
    <row r="564" customFormat="false" ht="15" hidden="false" customHeight="false" outlineLevel="0" collapsed="false">
      <c r="A564" s="129"/>
      <c r="B564" s="127"/>
      <c r="C564" s="127"/>
      <c r="D564" s="127"/>
      <c r="E564" s="127"/>
      <c r="F564" s="129"/>
      <c r="G564" s="129"/>
      <c r="H564" s="127"/>
      <c r="I564" s="127"/>
      <c r="J564" s="127"/>
      <c r="BC564" s="9"/>
      <c r="BD564" s="6"/>
    </row>
    <row r="565" customFormat="false" ht="15" hidden="false" customHeight="false" outlineLevel="0" collapsed="false">
      <c r="A565" s="129"/>
      <c r="B565" s="127"/>
      <c r="C565" s="127"/>
      <c r="D565" s="127"/>
      <c r="E565" s="127"/>
      <c r="F565" s="129"/>
      <c r="G565" s="129"/>
      <c r="H565" s="127"/>
      <c r="I565" s="127"/>
      <c r="J565" s="127"/>
      <c r="BC565" s="9"/>
      <c r="BD565" s="6"/>
    </row>
    <row r="566" customFormat="false" ht="15" hidden="false" customHeight="false" outlineLevel="0" collapsed="false">
      <c r="A566" s="129"/>
      <c r="B566" s="127"/>
      <c r="C566" s="127"/>
      <c r="D566" s="127"/>
      <c r="E566" s="127"/>
      <c r="F566" s="129"/>
      <c r="G566" s="129"/>
      <c r="H566" s="127"/>
      <c r="I566" s="127"/>
      <c r="J566" s="127"/>
      <c r="BC566" s="9"/>
      <c r="BD566" s="6"/>
    </row>
    <row r="567" customFormat="false" ht="15" hidden="false" customHeight="false" outlineLevel="0" collapsed="false">
      <c r="A567" s="129"/>
      <c r="B567" s="127"/>
      <c r="C567" s="127"/>
      <c r="D567" s="127"/>
      <c r="E567" s="127"/>
      <c r="F567" s="129"/>
      <c r="G567" s="129"/>
      <c r="H567" s="127"/>
      <c r="I567" s="127"/>
      <c r="J567" s="127"/>
      <c r="BC567" s="9"/>
      <c r="BD567" s="6"/>
    </row>
    <row r="568" customFormat="false" ht="15" hidden="false" customHeight="false" outlineLevel="0" collapsed="false">
      <c r="A568" s="129"/>
      <c r="B568" s="127"/>
      <c r="C568" s="127"/>
      <c r="D568" s="127"/>
      <c r="E568" s="127"/>
      <c r="F568" s="129"/>
      <c r="G568" s="129"/>
      <c r="H568" s="127"/>
      <c r="I568" s="127"/>
      <c r="J568" s="127"/>
      <c r="BC568" s="9"/>
      <c r="BD568" s="6"/>
    </row>
    <row r="569" customFormat="false" ht="15" hidden="false" customHeight="false" outlineLevel="0" collapsed="false">
      <c r="A569" s="129"/>
      <c r="B569" s="127"/>
      <c r="C569" s="127"/>
      <c r="D569" s="127"/>
      <c r="E569" s="127"/>
      <c r="F569" s="129"/>
      <c r="G569" s="129"/>
      <c r="H569" s="127"/>
      <c r="I569" s="127"/>
      <c r="J569" s="127"/>
      <c r="BC569" s="9"/>
      <c r="BD569" s="6"/>
    </row>
    <row r="570" customFormat="false" ht="15" hidden="false" customHeight="false" outlineLevel="0" collapsed="false">
      <c r="A570" s="129"/>
      <c r="B570" s="127"/>
      <c r="C570" s="127"/>
      <c r="D570" s="127"/>
      <c r="E570" s="127"/>
      <c r="F570" s="129"/>
      <c r="G570" s="129"/>
      <c r="H570" s="127"/>
      <c r="I570" s="127"/>
      <c r="J570" s="127"/>
      <c r="BC570" s="9"/>
      <c r="BD570" s="6"/>
    </row>
    <row r="571" customFormat="false" ht="15" hidden="false" customHeight="false" outlineLevel="0" collapsed="false">
      <c r="A571" s="129"/>
      <c r="B571" s="127"/>
      <c r="C571" s="127"/>
      <c r="D571" s="127"/>
      <c r="E571" s="127"/>
      <c r="F571" s="129"/>
      <c r="G571" s="129"/>
      <c r="H571" s="127"/>
      <c r="I571" s="127"/>
      <c r="J571" s="127"/>
      <c r="BC571" s="9"/>
      <c r="BD571" s="6"/>
    </row>
    <row r="572" customFormat="false" ht="15" hidden="false" customHeight="false" outlineLevel="0" collapsed="false">
      <c r="A572" s="129"/>
      <c r="B572" s="127"/>
      <c r="C572" s="127"/>
      <c r="D572" s="127"/>
      <c r="E572" s="127"/>
      <c r="F572" s="129"/>
      <c r="G572" s="129"/>
      <c r="H572" s="127"/>
      <c r="I572" s="127"/>
      <c r="J572" s="127"/>
      <c r="BC572" s="9"/>
      <c r="BD572" s="6"/>
    </row>
    <row r="573" customFormat="false" ht="15" hidden="false" customHeight="false" outlineLevel="0" collapsed="false">
      <c r="A573" s="129"/>
      <c r="B573" s="127"/>
      <c r="C573" s="127"/>
      <c r="D573" s="127"/>
      <c r="E573" s="127"/>
      <c r="F573" s="129"/>
      <c r="G573" s="129"/>
      <c r="H573" s="127"/>
      <c r="I573" s="127"/>
      <c r="J573" s="127"/>
      <c r="BC573" s="9"/>
      <c r="BD573" s="6"/>
    </row>
    <row r="574" customFormat="false" ht="15" hidden="false" customHeight="false" outlineLevel="0" collapsed="false">
      <c r="A574" s="129"/>
      <c r="B574" s="127"/>
      <c r="C574" s="127"/>
      <c r="D574" s="127"/>
      <c r="E574" s="127"/>
      <c r="F574" s="129"/>
      <c r="G574" s="129"/>
      <c r="H574" s="127"/>
      <c r="I574" s="127"/>
      <c r="J574" s="127"/>
      <c r="BC574" s="9"/>
      <c r="BD574" s="6"/>
    </row>
    <row r="575" customFormat="false" ht="15" hidden="false" customHeight="false" outlineLevel="0" collapsed="false">
      <c r="A575" s="129"/>
      <c r="B575" s="127"/>
      <c r="C575" s="127"/>
      <c r="D575" s="127"/>
      <c r="E575" s="127"/>
      <c r="F575" s="129"/>
      <c r="G575" s="129"/>
      <c r="H575" s="127"/>
      <c r="I575" s="127"/>
      <c r="J575" s="127"/>
      <c r="BC575" s="9"/>
      <c r="BD575" s="6"/>
    </row>
    <row r="576" customFormat="false" ht="15" hidden="false" customHeight="false" outlineLevel="0" collapsed="false">
      <c r="A576" s="129"/>
      <c r="B576" s="127"/>
      <c r="C576" s="127"/>
      <c r="D576" s="127"/>
      <c r="E576" s="127"/>
      <c r="F576" s="129"/>
      <c r="G576" s="129"/>
      <c r="H576" s="127"/>
      <c r="I576" s="127"/>
      <c r="J576" s="127"/>
      <c r="BC576" s="9"/>
      <c r="BD576" s="6"/>
    </row>
    <row r="577" customFormat="false" ht="15" hidden="false" customHeight="false" outlineLevel="0" collapsed="false">
      <c r="A577" s="129"/>
      <c r="B577" s="127"/>
      <c r="C577" s="127"/>
      <c r="D577" s="127"/>
      <c r="E577" s="127"/>
      <c r="F577" s="129"/>
      <c r="G577" s="129"/>
      <c r="H577" s="127"/>
      <c r="I577" s="127"/>
      <c r="J577" s="127"/>
      <c r="BC577" s="9"/>
      <c r="BD577" s="6"/>
    </row>
    <row r="578" customFormat="false" ht="15" hidden="false" customHeight="false" outlineLevel="0" collapsed="false">
      <c r="A578" s="129"/>
      <c r="B578" s="127"/>
      <c r="C578" s="127"/>
      <c r="D578" s="127"/>
      <c r="E578" s="127"/>
      <c r="F578" s="129"/>
      <c r="G578" s="129"/>
      <c r="H578" s="127"/>
      <c r="I578" s="127"/>
      <c r="J578" s="127"/>
      <c r="BC578" s="9"/>
      <c r="BD578" s="6"/>
    </row>
    <row r="579" customFormat="false" ht="15" hidden="false" customHeight="false" outlineLevel="0" collapsed="false">
      <c r="A579" s="129"/>
      <c r="B579" s="127"/>
      <c r="C579" s="127"/>
      <c r="D579" s="127"/>
      <c r="E579" s="127"/>
      <c r="F579" s="129"/>
      <c r="G579" s="129"/>
      <c r="H579" s="127"/>
      <c r="I579" s="127"/>
      <c r="J579" s="127"/>
      <c r="BC579" s="9"/>
      <c r="BD579" s="6"/>
    </row>
    <row r="580" customFormat="false" ht="15" hidden="false" customHeight="false" outlineLevel="0" collapsed="false">
      <c r="A580" s="129"/>
      <c r="B580" s="127"/>
      <c r="C580" s="127"/>
      <c r="D580" s="127"/>
      <c r="E580" s="127"/>
      <c r="F580" s="129"/>
      <c r="G580" s="129"/>
      <c r="H580" s="127"/>
      <c r="I580" s="127"/>
      <c r="J580" s="127"/>
      <c r="BC580" s="9"/>
      <c r="BD580" s="6"/>
    </row>
    <row r="581" customFormat="false" ht="15" hidden="false" customHeight="false" outlineLevel="0" collapsed="false">
      <c r="A581" s="129"/>
      <c r="B581" s="127"/>
      <c r="C581" s="127"/>
      <c r="D581" s="127"/>
      <c r="E581" s="127"/>
      <c r="F581" s="129"/>
      <c r="G581" s="129"/>
      <c r="H581" s="127"/>
      <c r="I581" s="127"/>
      <c r="J581" s="127"/>
      <c r="BC581" s="9"/>
      <c r="BD581" s="6"/>
    </row>
    <row r="582" customFormat="false" ht="15" hidden="false" customHeight="false" outlineLevel="0" collapsed="false">
      <c r="A582" s="129"/>
      <c r="B582" s="127"/>
      <c r="C582" s="127"/>
      <c r="D582" s="127"/>
      <c r="E582" s="127"/>
      <c r="F582" s="129"/>
      <c r="G582" s="129"/>
      <c r="H582" s="127"/>
      <c r="I582" s="127"/>
      <c r="J582" s="127"/>
      <c r="BC582" s="9"/>
      <c r="BD582" s="6"/>
    </row>
    <row r="583" customFormat="false" ht="15" hidden="false" customHeight="false" outlineLevel="0" collapsed="false">
      <c r="A583" s="129"/>
      <c r="B583" s="127"/>
      <c r="C583" s="127"/>
      <c r="D583" s="127"/>
      <c r="E583" s="127"/>
      <c r="F583" s="129"/>
      <c r="G583" s="129"/>
      <c r="H583" s="127"/>
      <c r="I583" s="127"/>
      <c r="J583" s="127"/>
      <c r="BC583" s="9"/>
      <c r="BD583" s="6"/>
    </row>
    <row r="584" customFormat="false" ht="15" hidden="false" customHeight="false" outlineLevel="0" collapsed="false">
      <c r="A584" s="129"/>
      <c r="B584" s="127"/>
      <c r="C584" s="127"/>
      <c r="D584" s="127"/>
      <c r="E584" s="127"/>
      <c r="F584" s="129"/>
      <c r="G584" s="129"/>
      <c r="H584" s="127"/>
      <c r="I584" s="127"/>
      <c r="J584" s="127"/>
      <c r="BC584" s="9"/>
      <c r="BD584" s="6"/>
    </row>
    <row r="585" customFormat="false" ht="15" hidden="false" customHeight="false" outlineLevel="0" collapsed="false">
      <c r="A585" s="129"/>
      <c r="B585" s="127"/>
      <c r="C585" s="127"/>
      <c r="D585" s="127"/>
      <c r="E585" s="127"/>
      <c r="F585" s="129"/>
      <c r="G585" s="129"/>
      <c r="H585" s="127"/>
      <c r="I585" s="127"/>
      <c r="J585" s="127"/>
      <c r="BC585" s="9"/>
      <c r="BD585" s="6"/>
    </row>
    <row r="586" customFormat="false" ht="15" hidden="false" customHeight="false" outlineLevel="0" collapsed="false">
      <c r="A586" s="129"/>
      <c r="B586" s="127"/>
      <c r="C586" s="127"/>
      <c r="D586" s="127"/>
      <c r="E586" s="127"/>
      <c r="F586" s="129"/>
      <c r="G586" s="129"/>
      <c r="H586" s="127"/>
      <c r="I586" s="127"/>
      <c r="J586" s="127"/>
      <c r="BC586" s="9"/>
      <c r="BD586" s="6"/>
    </row>
    <row r="587" customFormat="false" ht="15" hidden="false" customHeight="false" outlineLevel="0" collapsed="false">
      <c r="A587" s="129"/>
      <c r="B587" s="127"/>
      <c r="C587" s="127"/>
      <c r="D587" s="127"/>
      <c r="E587" s="127"/>
      <c r="F587" s="129"/>
      <c r="G587" s="129"/>
      <c r="H587" s="127"/>
      <c r="I587" s="127"/>
      <c r="J587" s="127"/>
      <c r="BC587" s="9"/>
      <c r="BD587" s="6"/>
    </row>
    <row r="588" customFormat="false" ht="15" hidden="false" customHeight="false" outlineLevel="0" collapsed="false">
      <c r="A588" s="129"/>
      <c r="B588" s="127"/>
      <c r="C588" s="127"/>
      <c r="D588" s="127"/>
      <c r="E588" s="127"/>
      <c r="F588" s="129"/>
      <c r="G588" s="129"/>
      <c r="H588" s="127"/>
      <c r="I588" s="127"/>
      <c r="J588" s="127"/>
      <c r="BC588" s="9"/>
      <c r="BD588" s="6"/>
    </row>
    <row r="589" customFormat="false" ht="15" hidden="false" customHeight="false" outlineLevel="0" collapsed="false">
      <c r="A589" s="129"/>
      <c r="B589" s="127"/>
      <c r="C589" s="127"/>
      <c r="D589" s="127"/>
      <c r="E589" s="127"/>
      <c r="F589" s="129"/>
      <c r="G589" s="129"/>
      <c r="H589" s="127"/>
      <c r="I589" s="127"/>
      <c r="J589" s="127"/>
      <c r="BC589" s="9"/>
      <c r="BD589" s="6"/>
    </row>
    <row r="590" customFormat="false" ht="15" hidden="false" customHeight="false" outlineLevel="0" collapsed="false">
      <c r="A590" s="129"/>
      <c r="B590" s="127"/>
      <c r="C590" s="127"/>
      <c r="D590" s="127"/>
      <c r="E590" s="127"/>
      <c r="F590" s="129"/>
      <c r="G590" s="129"/>
      <c r="H590" s="127"/>
      <c r="I590" s="127"/>
      <c r="J590" s="127"/>
      <c r="BC590" s="9"/>
      <c r="BD590" s="6"/>
    </row>
    <row r="591" customFormat="false" ht="15" hidden="false" customHeight="false" outlineLevel="0" collapsed="false">
      <c r="A591" s="129"/>
      <c r="B591" s="127"/>
      <c r="C591" s="127"/>
      <c r="D591" s="127"/>
      <c r="E591" s="127"/>
      <c r="F591" s="129"/>
      <c r="G591" s="129"/>
      <c r="H591" s="127"/>
      <c r="I591" s="127"/>
      <c r="J591" s="127"/>
      <c r="BC591" s="9"/>
      <c r="BD591" s="6"/>
    </row>
    <row r="592" customFormat="false" ht="15" hidden="false" customHeight="false" outlineLevel="0" collapsed="false">
      <c r="A592" s="129"/>
      <c r="B592" s="127"/>
      <c r="C592" s="127"/>
      <c r="D592" s="127"/>
      <c r="E592" s="127"/>
      <c r="F592" s="129"/>
      <c r="G592" s="129"/>
      <c r="H592" s="127"/>
      <c r="I592" s="127"/>
      <c r="J592" s="127"/>
      <c r="BC592" s="9"/>
      <c r="BD592" s="6"/>
    </row>
    <row r="593" customFormat="false" ht="15" hidden="false" customHeight="false" outlineLevel="0" collapsed="false">
      <c r="A593" s="129"/>
      <c r="B593" s="127"/>
      <c r="C593" s="127"/>
      <c r="D593" s="127"/>
      <c r="E593" s="127"/>
      <c r="F593" s="129"/>
      <c r="G593" s="129"/>
      <c r="H593" s="127"/>
      <c r="I593" s="127"/>
      <c r="J593" s="127"/>
      <c r="BC593" s="9"/>
      <c r="BD593" s="6"/>
    </row>
    <row r="594" customFormat="false" ht="15" hidden="false" customHeight="false" outlineLevel="0" collapsed="false">
      <c r="A594" s="129"/>
      <c r="B594" s="127"/>
      <c r="C594" s="127"/>
      <c r="D594" s="127"/>
      <c r="E594" s="127"/>
      <c r="F594" s="129"/>
      <c r="G594" s="129"/>
      <c r="H594" s="127"/>
      <c r="I594" s="127"/>
      <c r="J594" s="127"/>
      <c r="BC594" s="9"/>
      <c r="BD594" s="6"/>
    </row>
    <row r="595" customFormat="false" ht="15" hidden="false" customHeight="false" outlineLevel="0" collapsed="false">
      <c r="A595" s="129"/>
      <c r="B595" s="127"/>
      <c r="C595" s="127"/>
      <c r="D595" s="127"/>
      <c r="E595" s="127"/>
      <c r="F595" s="129"/>
      <c r="G595" s="129"/>
      <c r="H595" s="127"/>
      <c r="I595" s="127"/>
      <c r="J595" s="127"/>
      <c r="BC595" s="9"/>
      <c r="BD595" s="6"/>
    </row>
    <row r="596" customFormat="false" ht="15" hidden="false" customHeight="false" outlineLevel="0" collapsed="false">
      <c r="A596" s="129"/>
      <c r="B596" s="127"/>
      <c r="C596" s="127"/>
      <c r="D596" s="127"/>
      <c r="E596" s="127"/>
      <c r="F596" s="129"/>
      <c r="G596" s="129"/>
      <c r="H596" s="127"/>
      <c r="I596" s="127"/>
      <c r="J596" s="127"/>
      <c r="BC596" s="9"/>
      <c r="BD596" s="6"/>
    </row>
    <row r="597" customFormat="false" ht="15" hidden="false" customHeight="false" outlineLevel="0" collapsed="false">
      <c r="A597" s="129"/>
      <c r="B597" s="127"/>
      <c r="C597" s="127"/>
      <c r="D597" s="127"/>
      <c r="E597" s="127"/>
      <c r="F597" s="129"/>
      <c r="G597" s="129"/>
      <c r="H597" s="127"/>
      <c r="I597" s="127"/>
      <c r="J597" s="127"/>
      <c r="BC597" s="9"/>
      <c r="BD597" s="6"/>
    </row>
    <row r="598" customFormat="false" ht="15" hidden="false" customHeight="false" outlineLevel="0" collapsed="false">
      <c r="A598" s="129"/>
      <c r="B598" s="127"/>
      <c r="C598" s="127"/>
      <c r="D598" s="127"/>
      <c r="E598" s="127"/>
      <c r="F598" s="129"/>
      <c r="G598" s="129"/>
      <c r="H598" s="127"/>
      <c r="I598" s="127"/>
      <c r="J598" s="127"/>
      <c r="BC598" s="9"/>
      <c r="BD598" s="6"/>
    </row>
    <row r="599" customFormat="false" ht="15" hidden="false" customHeight="false" outlineLevel="0" collapsed="false">
      <c r="A599" s="129"/>
      <c r="B599" s="127"/>
      <c r="C599" s="127"/>
      <c r="D599" s="127"/>
      <c r="E599" s="127"/>
      <c r="F599" s="129"/>
      <c r="G599" s="129"/>
      <c r="H599" s="127"/>
      <c r="I599" s="127"/>
      <c r="J599" s="127"/>
      <c r="BC599" s="9"/>
      <c r="BD599" s="6"/>
    </row>
    <row r="600" customFormat="false" ht="15" hidden="false" customHeight="false" outlineLevel="0" collapsed="false">
      <c r="A600" s="129"/>
      <c r="B600" s="127"/>
      <c r="C600" s="127"/>
      <c r="D600" s="127"/>
      <c r="E600" s="127"/>
      <c r="F600" s="129"/>
      <c r="G600" s="129"/>
      <c r="H600" s="127"/>
      <c r="I600" s="127"/>
      <c r="J600" s="127"/>
      <c r="BC600" s="9"/>
      <c r="BD600" s="6"/>
    </row>
    <row r="601" customFormat="false" ht="15" hidden="false" customHeight="false" outlineLevel="0" collapsed="false">
      <c r="A601" s="129"/>
      <c r="B601" s="127"/>
      <c r="C601" s="127"/>
      <c r="D601" s="127"/>
      <c r="E601" s="127"/>
      <c r="F601" s="129"/>
      <c r="G601" s="129"/>
      <c r="H601" s="127"/>
      <c r="I601" s="127"/>
      <c r="J601" s="127"/>
      <c r="BC601" s="9"/>
      <c r="BD601" s="6"/>
    </row>
    <row r="602" customFormat="false" ht="15" hidden="false" customHeight="false" outlineLevel="0" collapsed="false">
      <c r="A602" s="129"/>
      <c r="B602" s="127"/>
      <c r="C602" s="127"/>
      <c r="D602" s="127"/>
      <c r="E602" s="127"/>
      <c r="F602" s="129"/>
      <c r="G602" s="129"/>
      <c r="H602" s="127"/>
      <c r="I602" s="127"/>
      <c r="J602" s="127"/>
      <c r="BC602" s="9"/>
      <c r="BD602" s="6"/>
    </row>
    <row r="603" customFormat="false" ht="15" hidden="false" customHeight="false" outlineLevel="0" collapsed="false">
      <c r="A603" s="129"/>
      <c r="B603" s="127"/>
      <c r="C603" s="127"/>
      <c r="D603" s="127"/>
      <c r="E603" s="127"/>
      <c r="F603" s="129"/>
      <c r="G603" s="129"/>
      <c r="H603" s="127"/>
      <c r="I603" s="127"/>
      <c r="J603" s="127"/>
      <c r="BC603" s="9"/>
      <c r="BD603" s="6"/>
    </row>
    <row r="604" customFormat="false" ht="15" hidden="false" customHeight="false" outlineLevel="0" collapsed="false">
      <c r="A604" s="129"/>
      <c r="B604" s="127"/>
      <c r="C604" s="127"/>
      <c r="D604" s="127"/>
      <c r="E604" s="127"/>
      <c r="F604" s="129"/>
      <c r="G604" s="129"/>
      <c r="H604" s="127"/>
      <c r="I604" s="127"/>
      <c r="J604" s="127"/>
      <c r="BC604" s="9"/>
      <c r="BD604" s="6"/>
    </row>
    <row r="605" customFormat="false" ht="15" hidden="false" customHeight="false" outlineLevel="0" collapsed="false">
      <c r="A605" s="129"/>
      <c r="B605" s="127"/>
      <c r="C605" s="127"/>
      <c r="D605" s="127"/>
      <c r="E605" s="127"/>
      <c r="F605" s="129"/>
      <c r="G605" s="129"/>
      <c r="H605" s="127"/>
      <c r="I605" s="127"/>
      <c r="J605" s="127"/>
      <c r="BC605" s="9"/>
      <c r="BD605" s="6"/>
    </row>
    <row r="606" customFormat="false" ht="15" hidden="false" customHeight="false" outlineLevel="0" collapsed="false">
      <c r="A606" s="129"/>
      <c r="B606" s="127"/>
      <c r="C606" s="127"/>
      <c r="D606" s="127"/>
      <c r="E606" s="127"/>
      <c r="F606" s="129"/>
      <c r="G606" s="129"/>
      <c r="H606" s="127"/>
      <c r="I606" s="127"/>
      <c r="J606" s="127"/>
      <c r="BC606" s="9"/>
      <c r="BD606" s="6"/>
    </row>
    <row r="607" customFormat="false" ht="15" hidden="false" customHeight="false" outlineLevel="0" collapsed="false">
      <c r="A607" s="129"/>
      <c r="B607" s="127"/>
      <c r="C607" s="127"/>
      <c r="D607" s="127"/>
      <c r="E607" s="127"/>
      <c r="F607" s="129"/>
      <c r="G607" s="129"/>
      <c r="H607" s="127"/>
      <c r="I607" s="127"/>
      <c r="J607" s="127"/>
      <c r="BC607" s="9"/>
      <c r="BD607" s="6"/>
    </row>
    <row r="608" customFormat="false" ht="15" hidden="false" customHeight="false" outlineLevel="0" collapsed="false">
      <c r="A608" s="129"/>
      <c r="B608" s="127"/>
      <c r="C608" s="127"/>
      <c r="D608" s="127"/>
      <c r="E608" s="127"/>
      <c r="F608" s="129"/>
      <c r="G608" s="129"/>
      <c r="H608" s="127"/>
      <c r="I608" s="127"/>
      <c r="J608" s="127"/>
      <c r="BC608" s="9"/>
      <c r="BD608" s="6"/>
    </row>
    <row r="609" customFormat="false" ht="15" hidden="false" customHeight="false" outlineLevel="0" collapsed="false">
      <c r="A609" s="129"/>
      <c r="B609" s="127"/>
      <c r="C609" s="127"/>
      <c r="D609" s="127"/>
      <c r="E609" s="127"/>
      <c r="F609" s="129"/>
      <c r="G609" s="129"/>
      <c r="H609" s="127"/>
      <c r="I609" s="127"/>
      <c r="J609" s="127"/>
      <c r="BC609" s="9"/>
      <c r="BD609" s="6"/>
    </row>
    <row r="610" customFormat="false" ht="15" hidden="false" customHeight="false" outlineLevel="0" collapsed="false">
      <c r="A610" s="129"/>
      <c r="B610" s="127"/>
      <c r="C610" s="127"/>
      <c r="D610" s="127"/>
      <c r="E610" s="127"/>
      <c r="F610" s="129"/>
      <c r="G610" s="129"/>
      <c r="H610" s="127"/>
      <c r="I610" s="127"/>
      <c r="J610" s="127"/>
      <c r="BC610" s="9"/>
      <c r="BD610" s="6"/>
    </row>
    <row r="611" customFormat="false" ht="15" hidden="false" customHeight="false" outlineLevel="0" collapsed="false">
      <c r="A611" s="129"/>
      <c r="B611" s="127"/>
      <c r="C611" s="127"/>
      <c r="D611" s="127"/>
      <c r="E611" s="127"/>
      <c r="F611" s="129"/>
      <c r="G611" s="129"/>
      <c r="H611" s="127"/>
      <c r="I611" s="127"/>
      <c r="J611" s="127"/>
      <c r="BC611" s="9"/>
      <c r="BD611" s="6"/>
    </row>
    <row r="612" customFormat="false" ht="15" hidden="false" customHeight="false" outlineLevel="0" collapsed="false">
      <c r="A612" s="129"/>
      <c r="B612" s="127"/>
      <c r="C612" s="127"/>
      <c r="D612" s="127"/>
      <c r="E612" s="127"/>
      <c r="F612" s="129"/>
      <c r="G612" s="129"/>
      <c r="H612" s="127"/>
      <c r="I612" s="127"/>
      <c r="J612" s="127"/>
      <c r="BC612" s="9"/>
      <c r="BD612" s="6"/>
    </row>
    <row r="613" customFormat="false" ht="15" hidden="false" customHeight="false" outlineLevel="0" collapsed="false">
      <c r="A613" s="129"/>
      <c r="B613" s="127"/>
      <c r="C613" s="127"/>
      <c r="D613" s="127"/>
      <c r="E613" s="127"/>
      <c r="F613" s="129"/>
      <c r="G613" s="129"/>
      <c r="H613" s="127"/>
      <c r="I613" s="127"/>
      <c r="J613" s="127"/>
      <c r="BC613" s="9"/>
      <c r="BD613" s="6"/>
    </row>
    <row r="614" customFormat="false" ht="15" hidden="false" customHeight="false" outlineLevel="0" collapsed="false">
      <c r="A614" s="129"/>
      <c r="B614" s="127"/>
      <c r="C614" s="127"/>
      <c r="D614" s="127"/>
      <c r="E614" s="127"/>
      <c r="F614" s="129"/>
      <c r="G614" s="129"/>
      <c r="H614" s="127"/>
      <c r="I614" s="127"/>
      <c r="J614" s="127"/>
      <c r="BC614" s="9"/>
      <c r="BD614" s="6"/>
    </row>
    <row r="615" customFormat="false" ht="15" hidden="false" customHeight="false" outlineLevel="0" collapsed="false">
      <c r="A615" s="129"/>
      <c r="B615" s="127"/>
      <c r="C615" s="127"/>
      <c r="D615" s="127"/>
      <c r="E615" s="127"/>
      <c r="F615" s="129"/>
      <c r="G615" s="129"/>
      <c r="H615" s="127"/>
      <c r="I615" s="127"/>
      <c r="J615" s="127"/>
      <c r="BC615" s="9"/>
      <c r="BD615" s="6"/>
    </row>
    <row r="616" customFormat="false" ht="15" hidden="false" customHeight="false" outlineLevel="0" collapsed="false">
      <c r="A616" s="129"/>
      <c r="B616" s="127"/>
      <c r="C616" s="127"/>
      <c r="D616" s="127"/>
      <c r="E616" s="127"/>
      <c r="F616" s="129"/>
      <c r="G616" s="129"/>
      <c r="H616" s="127"/>
      <c r="I616" s="127"/>
      <c r="J616" s="127"/>
      <c r="BC616" s="9"/>
      <c r="BD616" s="6"/>
    </row>
    <row r="617" customFormat="false" ht="15" hidden="false" customHeight="false" outlineLevel="0" collapsed="false">
      <c r="A617" s="129"/>
      <c r="B617" s="127"/>
      <c r="C617" s="127"/>
      <c r="D617" s="127"/>
      <c r="E617" s="127"/>
      <c r="F617" s="129"/>
      <c r="G617" s="129"/>
      <c r="H617" s="127"/>
      <c r="I617" s="127"/>
      <c r="J617" s="127"/>
      <c r="BC617" s="9"/>
      <c r="BD617" s="6"/>
    </row>
    <row r="618" customFormat="false" ht="15" hidden="false" customHeight="false" outlineLevel="0" collapsed="false">
      <c r="A618" s="129"/>
      <c r="B618" s="127"/>
      <c r="C618" s="127"/>
      <c r="D618" s="127"/>
      <c r="E618" s="127"/>
      <c r="F618" s="129"/>
      <c r="G618" s="129"/>
      <c r="H618" s="127"/>
      <c r="I618" s="127"/>
      <c r="J618" s="127"/>
      <c r="BC618" s="9"/>
      <c r="BD618" s="6"/>
    </row>
    <row r="619" customFormat="false" ht="15" hidden="false" customHeight="false" outlineLevel="0" collapsed="false">
      <c r="A619" s="129"/>
      <c r="B619" s="127"/>
      <c r="C619" s="127"/>
      <c r="D619" s="127"/>
      <c r="E619" s="127"/>
      <c r="F619" s="129"/>
      <c r="G619" s="129"/>
      <c r="H619" s="127"/>
      <c r="I619" s="127"/>
      <c r="J619" s="127"/>
      <c r="BC619" s="9"/>
      <c r="BD619" s="6"/>
    </row>
    <row r="620" customFormat="false" ht="15" hidden="false" customHeight="false" outlineLevel="0" collapsed="false">
      <c r="A620" s="129"/>
      <c r="B620" s="127"/>
      <c r="C620" s="127"/>
      <c r="D620" s="127"/>
      <c r="E620" s="127"/>
      <c r="F620" s="129"/>
      <c r="G620" s="129"/>
      <c r="H620" s="127"/>
      <c r="I620" s="127"/>
      <c r="J620" s="127"/>
      <c r="BC620" s="9"/>
      <c r="BD620" s="6"/>
    </row>
    <row r="621" customFormat="false" ht="15" hidden="false" customHeight="false" outlineLevel="0" collapsed="false">
      <c r="A621" s="129"/>
      <c r="B621" s="127"/>
      <c r="C621" s="127"/>
      <c r="D621" s="127"/>
      <c r="E621" s="127"/>
      <c r="F621" s="129"/>
      <c r="G621" s="129"/>
      <c r="H621" s="127"/>
      <c r="I621" s="127"/>
      <c r="J621" s="127"/>
      <c r="BC621" s="9"/>
      <c r="BD621" s="6"/>
    </row>
    <row r="622" customFormat="false" ht="15" hidden="false" customHeight="false" outlineLevel="0" collapsed="false">
      <c r="A622" s="129"/>
      <c r="B622" s="127"/>
      <c r="C622" s="127"/>
      <c r="D622" s="127"/>
      <c r="E622" s="127"/>
      <c r="F622" s="129"/>
      <c r="G622" s="129"/>
      <c r="H622" s="127"/>
      <c r="I622" s="127"/>
      <c r="J622" s="127"/>
      <c r="BC622" s="9"/>
      <c r="BD622" s="6"/>
    </row>
    <row r="623" customFormat="false" ht="15" hidden="false" customHeight="false" outlineLevel="0" collapsed="false">
      <c r="A623" s="129"/>
      <c r="B623" s="127"/>
      <c r="C623" s="127"/>
      <c r="D623" s="127"/>
      <c r="E623" s="127"/>
      <c r="F623" s="129"/>
      <c r="G623" s="129"/>
      <c r="H623" s="127"/>
      <c r="I623" s="127"/>
      <c r="J623" s="127"/>
      <c r="BC623" s="9"/>
      <c r="BD623" s="6"/>
    </row>
    <row r="624" customFormat="false" ht="15" hidden="false" customHeight="false" outlineLevel="0" collapsed="false">
      <c r="A624" s="129"/>
      <c r="B624" s="127"/>
      <c r="C624" s="127"/>
      <c r="D624" s="127"/>
      <c r="E624" s="127"/>
      <c r="F624" s="129"/>
      <c r="G624" s="129"/>
      <c r="H624" s="127"/>
      <c r="I624" s="127"/>
      <c r="J624" s="127"/>
      <c r="BC624" s="9"/>
      <c r="BD624" s="6"/>
    </row>
    <row r="625" customFormat="false" ht="15" hidden="false" customHeight="false" outlineLevel="0" collapsed="false">
      <c r="A625" s="129"/>
      <c r="B625" s="127"/>
      <c r="C625" s="127"/>
      <c r="D625" s="127"/>
      <c r="E625" s="127"/>
      <c r="F625" s="129"/>
      <c r="G625" s="129"/>
      <c r="H625" s="127"/>
      <c r="I625" s="127"/>
      <c r="J625" s="127"/>
      <c r="BC625" s="9"/>
      <c r="BD625" s="6"/>
    </row>
    <row r="626" customFormat="false" ht="15" hidden="false" customHeight="false" outlineLevel="0" collapsed="false">
      <c r="A626" s="129"/>
      <c r="B626" s="127"/>
      <c r="C626" s="127"/>
      <c r="D626" s="127"/>
      <c r="E626" s="127"/>
      <c r="F626" s="129"/>
      <c r="G626" s="129"/>
      <c r="H626" s="127"/>
      <c r="I626" s="127"/>
      <c r="J626" s="127"/>
      <c r="BC626" s="9"/>
      <c r="BD626" s="6"/>
    </row>
    <row r="627" customFormat="false" ht="15" hidden="false" customHeight="false" outlineLevel="0" collapsed="false">
      <c r="A627" s="129"/>
      <c r="B627" s="127"/>
      <c r="C627" s="127"/>
      <c r="D627" s="127"/>
      <c r="E627" s="127"/>
      <c r="F627" s="129"/>
      <c r="G627" s="129"/>
      <c r="H627" s="127"/>
      <c r="I627" s="127"/>
      <c r="J627" s="127"/>
      <c r="BC627" s="9"/>
      <c r="BD627" s="6"/>
    </row>
    <row r="628" customFormat="false" ht="15" hidden="false" customHeight="false" outlineLevel="0" collapsed="false">
      <c r="A628" s="129"/>
      <c r="B628" s="127"/>
      <c r="C628" s="127"/>
      <c r="D628" s="127"/>
      <c r="E628" s="127"/>
      <c r="F628" s="129"/>
      <c r="G628" s="129"/>
      <c r="H628" s="127"/>
      <c r="I628" s="127"/>
      <c r="J628" s="127"/>
      <c r="BC628" s="9"/>
      <c r="BD628" s="6"/>
    </row>
    <row r="629" customFormat="false" ht="15" hidden="false" customHeight="false" outlineLevel="0" collapsed="false">
      <c r="A629" s="129"/>
      <c r="B629" s="127"/>
      <c r="C629" s="127"/>
      <c r="D629" s="127"/>
      <c r="E629" s="127"/>
      <c r="F629" s="129"/>
      <c r="G629" s="129"/>
      <c r="H629" s="127"/>
      <c r="I629" s="127"/>
      <c r="J629" s="127"/>
      <c r="BC629" s="9"/>
      <c r="BD629" s="6"/>
    </row>
    <row r="630" customFormat="false" ht="15" hidden="false" customHeight="false" outlineLevel="0" collapsed="false">
      <c r="A630" s="129"/>
      <c r="B630" s="127"/>
      <c r="C630" s="127"/>
      <c r="D630" s="127"/>
      <c r="E630" s="127"/>
      <c r="F630" s="129"/>
      <c r="G630" s="129"/>
      <c r="H630" s="127"/>
      <c r="I630" s="127"/>
      <c r="J630" s="127"/>
      <c r="BC630" s="9"/>
      <c r="BD630" s="6"/>
    </row>
    <row r="631" customFormat="false" ht="15" hidden="false" customHeight="false" outlineLevel="0" collapsed="false">
      <c r="A631" s="129"/>
      <c r="B631" s="127"/>
      <c r="C631" s="127"/>
      <c r="D631" s="127"/>
      <c r="E631" s="127"/>
      <c r="F631" s="129"/>
      <c r="G631" s="129"/>
      <c r="H631" s="127"/>
      <c r="I631" s="127"/>
      <c r="J631" s="127"/>
      <c r="BC631" s="9"/>
      <c r="BD631" s="6"/>
    </row>
    <row r="632" customFormat="false" ht="15" hidden="false" customHeight="false" outlineLevel="0" collapsed="false">
      <c r="A632" s="129"/>
      <c r="B632" s="127"/>
      <c r="C632" s="127"/>
      <c r="D632" s="127"/>
      <c r="E632" s="127"/>
      <c r="F632" s="129"/>
      <c r="G632" s="129"/>
      <c r="H632" s="127"/>
      <c r="I632" s="127"/>
      <c r="J632" s="127"/>
      <c r="BC632" s="9"/>
      <c r="BD632" s="6"/>
    </row>
    <row r="633" customFormat="false" ht="15" hidden="false" customHeight="false" outlineLevel="0" collapsed="false">
      <c r="A633" s="129"/>
      <c r="B633" s="127"/>
      <c r="C633" s="127"/>
      <c r="D633" s="127"/>
      <c r="E633" s="127"/>
      <c r="F633" s="129"/>
      <c r="G633" s="129"/>
      <c r="H633" s="127"/>
      <c r="I633" s="127"/>
      <c r="J633" s="127"/>
      <c r="BC633" s="9"/>
      <c r="BD633" s="6"/>
    </row>
    <row r="634" customFormat="false" ht="15" hidden="false" customHeight="false" outlineLevel="0" collapsed="false">
      <c r="A634" s="129"/>
      <c r="B634" s="127"/>
      <c r="C634" s="127"/>
      <c r="D634" s="127"/>
      <c r="E634" s="127"/>
      <c r="F634" s="129"/>
      <c r="G634" s="129"/>
      <c r="H634" s="127"/>
      <c r="I634" s="127"/>
      <c r="J634" s="127"/>
      <c r="BC634" s="9"/>
      <c r="BD634" s="6"/>
    </row>
    <row r="635" customFormat="false" ht="15" hidden="false" customHeight="false" outlineLevel="0" collapsed="false">
      <c r="A635" s="129"/>
      <c r="B635" s="127"/>
      <c r="C635" s="127"/>
      <c r="D635" s="127"/>
      <c r="E635" s="127"/>
      <c r="F635" s="129"/>
      <c r="G635" s="129"/>
      <c r="H635" s="127"/>
      <c r="I635" s="127"/>
      <c r="J635" s="127"/>
      <c r="BC635" s="9"/>
      <c r="BD635" s="6"/>
    </row>
    <row r="636" customFormat="false" ht="15" hidden="false" customHeight="false" outlineLevel="0" collapsed="false">
      <c r="A636" s="129"/>
      <c r="B636" s="127"/>
      <c r="C636" s="127"/>
      <c r="D636" s="127"/>
      <c r="E636" s="127"/>
      <c r="F636" s="129"/>
      <c r="G636" s="129"/>
      <c r="H636" s="127"/>
      <c r="I636" s="127"/>
      <c r="J636" s="127"/>
      <c r="BC636" s="9"/>
      <c r="BD636" s="6"/>
    </row>
    <row r="637" customFormat="false" ht="15" hidden="false" customHeight="false" outlineLevel="0" collapsed="false">
      <c r="A637" s="129"/>
      <c r="B637" s="127"/>
      <c r="C637" s="127"/>
      <c r="D637" s="127"/>
      <c r="E637" s="127"/>
      <c r="F637" s="129"/>
      <c r="G637" s="129"/>
      <c r="H637" s="127"/>
      <c r="I637" s="127"/>
      <c r="J637" s="127"/>
      <c r="BC637" s="9"/>
      <c r="BD637" s="6"/>
    </row>
    <row r="638" customFormat="false" ht="15" hidden="false" customHeight="false" outlineLevel="0" collapsed="false">
      <c r="A638" s="129"/>
      <c r="B638" s="127"/>
      <c r="C638" s="127"/>
      <c r="D638" s="127"/>
      <c r="E638" s="127"/>
      <c r="F638" s="129"/>
      <c r="G638" s="129"/>
      <c r="H638" s="127"/>
      <c r="I638" s="127"/>
      <c r="J638" s="127"/>
      <c r="BC638" s="9"/>
      <c r="BD638" s="6"/>
    </row>
    <row r="639" customFormat="false" ht="15" hidden="false" customHeight="false" outlineLevel="0" collapsed="false">
      <c r="A639" s="129"/>
      <c r="B639" s="127"/>
      <c r="C639" s="127"/>
      <c r="D639" s="127"/>
      <c r="E639" s="127"/>
      <c r="F639" s="129"/>
      <c r="G639" s="129"/>
      <c r="H639" s="127"/>
      <c r="I639" s="127"/>
      <c r="J639" s="127"/>
      <c r="BC639" s="9"/>
      <c r="BD639" s="6"/>
    </row>
    <row r="640" customFormat="false" ht="15" hidden="false" customHeight="false" outlineLevel="0" collapsed="false">
      <c r="A640" s="129"/>
      <c r="B640" s="127"/>
      <c r="C640" s="127"/>
      <c r="D640" s="127"/>
      <c r="E640" s="127"/>
      <c r="F640" s="129"/>
      <c r="G640" s="129"/>
      <c r="H640" s="127"/>
      <c r="I640" s="127"/>
      <c r="J640" s="127"/>
      <c r="BC640" s="9"/>
      <c r="BD640" s="6"/>
    </row>
    <row r="641" customFormat="false" ht="15" hidden="false" customHeight="false" outlineLevel="0" collapsed="false">
      <c r="A641" s="129"/>
      <c r="B641" s="127"/>
      <c r="C641" s="127"/>
      <c r="D641" s="127"/>
      <c r="E641" s="127"/>
      <c r="F641" s="129"/>
      <c r="G641" s="129"/>
      <c r="H641" s="127"/>
      <c r="I641" s="127"/>
      <c r="J641" s="127"/>
      <c r="BC641" s="9"/>
      <c r="BD641" s="6"/>
    </row>
    <row r="642" customFormat="false" ht="15" hidden="false" customHeight="false" outlineLevel="0" collapsed="false">
      <c r="A642" s="129"/>
      <c r="B642" s="127"/>
      <c r="C642" s="127"/>
      <c r="D642" s="127"/>
      <c r="E642" s="127"/>
      <c r="F642" s="129"/>
      <c r="G642" s="129"/>
      <c r="H642" s="127"/>
      <c r="I642" s="127"/>
      <c r="J642" s="127"/>
      <c r="BC642" s="9"/>
      <c r="BD642" s="6"/>
    </row>
    <row r="643" customFormat="false" ht="15" hidden="false" customHeight="false" outlineLevel="0" collapsed="false">
      <c r="A643" s="129"/>
      <c r="B643" s="127"/>
      <c r="C643" s="127"/>
      <c r="D643" s="127"/>
      <c r="E643" s="127"/>
      <c r="F643" s="129"/>
      <c r="G643" s="129"/>
      <c r="H643" s="127"/>
      <c r="I643" s="127"/>
      <c r="J643" s="127"/>
      <c r="BC643" s="9"/>
      <c r="BD643" s="6"/>
    </row>
    <row r="644" customFormat="false" ht="15" hidden="false" customHeight="false" outlineLevel="0" collapsed="false">
      <c r="A644" s="129"/>
      <c r="B644" s="127"/>
      <c r="C644" s="127"/>
      <c r="D644" s="127"/>
      <c r="E644" s="127"/>
      <c r="F644" s="129"/>
      <c r="G644" s="129"/>
      <c r="H644" s="127"/>
      <c r="I644" s="127"/>
      <c r="J644" s="127"/>
      <c r="BC644" s="9"/>
      <c r="BD644" s="6"/>
    </row>
    <row r="645" customFormat="false" ht="15" hidden="false" customHeight="false" outlineLevel="0" collapsed="false">
      <c r="A645" s="129"/>
      <c r="B645" s="127"/>
      <c r="C645" s="127"/>
      <c r="D645" s="127"/>
      <c r="E645" s="127"/>
      <c r="F645" s="129"/>
      <c r="G645" s="129"/>
      <c r="H645" s="127"/>
      <c r="I645" s="127"/>
      <c r="J645" s="127"/>
      <c r="BC645" s="9"/>
      <c r="BD645" s="6"/>
    </row>
    <row r="646" customFormat="false" ht="15" hidden="false" customHeight="false" outlineLevel="0" collapsed="false">
      <c r="A646" s="129"/>
      <c r="B646" s="127"/>
      <c r="C646" s="127"/>
      <c r="D646" s="127"/>
      <c r="E646" s="127"/>
      <c r="F646" s="129"/>
      <c r="G646" s="129"/>
      <c r="H646" s="127"/>
      <c r="I646" s="127"/>
      <c r="J646" s="127"/>
      <c r="BC646" s="9"/>
      <c r="BD646" s="6"/>
    </row>
    <row r="647" customFormat="false" ht="15" hidden="false" customHeight="false" outlineLevel="0" collapsed="false">
      <c r="A647" s="129"/>
      <c r="B647" s="127"/>
      <c r="C647" s="127"/>
      <c r="D647" s="127"/>
      <c r="E647" s="127"/>
      <c r="F647" s="129"/>
      <c r="G647" s="129"/>
      <c r="H647" s="127"/>
      <c r="I647" s="127"/>
      <c r="J647" s="127"/>
      <c r="BC647" s="9"/>
      <c r="BD647" s="6"/>
    </row>
    <row r="648" customFormat="false" ht="15" hidden="false" customHeight="false" outlineLevel="0" collapsed="false">
      <c r="A648" s="129"/>
      <c r="B648" s="127"/>
      <c r="C648" s="127"/>
      <c r="D648" s="127"/>
      <c r="E648" s="127"/>
      <c r="F648" s="129"/>
      <c r="G648" s="129"/>
      <c r="H648" s="127"/>
      <c r="I648" s="127"/>
      <c r="J648" s="127"/>
      <c r="BC648" s="9"/>
      <c r="BD648" s="6"/>
    </row>
    <row r="649" customFormat="false" ht="15" hidden="false" customHeight="false" outlineLevel="0" collapsed="false">
      <c r="A649" s="129"/>
      <c r="B649" s="127"/>
      <c r="C649" s="127"/>
      <c r="D649" s="127"/>
      <c r="E649" s="127"/>
      <c r="F649" s="129"/>
      <c r="G649" s="129"/>
      <c r="H649" s="127"/>
      <c r="I649" s="127"/>
      <c r="J649" s="127"/>
      <c r="BC649" s="9"/>
      <c r="BD649" s="6"/>
    </row>
    <row r="650" customFormat="false" ht="15" hidden="false" customHeight="false" outlineLevel="0" collapsed="false">
      <c r="A650" s="129"/>
      <c r="B650" s="127"/>
      <c r="C650" s="127"/>
      <c r="D650" s="127"/>
      <c r="E650" s="127"/>
      <c r="F650" s="129"/>
      <c r="G650" s="129"/>
      <c r="H650" s="127"/>
      <c r="I650" s="127"/>
      <c r="J650" s="127"/>
      <c r="BC650" s="9"/>
      <c r="BD650" s="6"/>
    </row>
    <row r="651" customFormat="false" ht="15" hidden="false" customHeight="false" outlineLevel="0" collapsed="false">
      <c r="A651" s="129"/>
      <c r="B651" s="127"/>
      <c r="C651" s="127"/>
      <c r="D651" s="127"/>
      <c r="E651" s="127"/>
      <c r="F651" s="129"/>
      <c r="G651" s="129"/>
      <c r="H651" s="127"/>
      <c r="I651" s="127"/>
      <c r="J651" s="127"/>
      <c r="BC651" s="9"/>
      <c r="BD651" s="6"/>
    </row>
    <row r="652" customFormat="false" ht="15" hidden="false" customHeight="false" outlineLevel="0" collapsed="false">
      <c r="A652" s="129"/>
      <c r="B652" s="127"/>
      <c r="C652" s="127"/>
      <c r="D652" s="127"/>
      <c r="E652" s="127"/>
      <c r="F652" s="129"/>
      <c r="G652" s="129"/>
      <c r="H652" s="127"/>
      <c r="I652" s="127"/>
      <c r="J652" s="127"/>
      <c r="BC652" s="9"/>
      <c r="BD652" s="6"/>
    </row>
    <row r="653" customFormat="false" ht="15" hidden="false" customHeight="false" outlineLevel="0" collapsed="false">
      <c r="A653" s="129"/>
      <c r="B653" s="127"/>
      <c r="C653" s="127"/>
      <c r="D653" s="127"/>
      <c r="E653" s="127"/>
      <c r="F653" s="129"/>
      <c r="G653" s="129"/>
      <c r="H653" s="127"/>
      <c r="I653" s="127"/>
      <c r="J653" s="127"/>
      <c r="BC653" s="9"/>
      <c r="BD653" s="6"/>
    </row>
    <row r="654" customFormat="false" ht="15" hidden="false" customHeight="false" outlineLevel="0" collapsed="false">
      <c r="A654" s="129"/>
      <c r="B654" s="127"/>
      <c r="C654" s="127"/>
      <c r="D654" s="127"/>
      <c r="E654" s="127"/>
      <c r="F654" s="129"/>
      <c r="G654" s="129"/>
      <c r="H654" s="127"/>
      <c r="I654" s="127"/>
      <c r="J654" s="127"/>
      <c r="BC654" s="9"/>
      <c r="BD654" s="6"/>
    </row>
    <row r="655" customFormat="false" ht="15" hidden="false" customHeight="false" outlineLevel="0" collapsed="false">
      <c r="A655" s="129"/>
      <c r="B655" s="127"/>
      <c r="C655" s="127"/>
      <c r="D655" s="127"/>
      <c r="E655" s="127"/>
      <c r="F655" s="129"/>
      <c r="G655" s="129"/>
      <c r="H655" s="127"/>
      <c r="I655" s="127"/>
      <c r="J655" s="127"/>
      <c r="BC655" s="9"/>
      <c r="BD655" s="6"/>
    </row>
    <row r="656" customFormat="false" ht="15" hidden="false" customHeight="false" outlineLevel="0" collapsed="false">
      <c r="A656" s="129"/>
      <c r="B656" s="127"/>
      <c r="C656" s="127"/>
      <c r="D656" s="127"/>
      <c r="E656" s="127"/>
      <c r="F656" s="129"/>
      <c r="G656" s="129"/>
      <c r="H656" s="127"/>
      <c r="I656" s="127"/>
      <c r="J656" s="127"/>
      <c r="BC656" s="9"/>
      <c r="BD656" s="6"/>
    </row>
    <row r="657" customFormat="false" ht="15" hidden="false" customHeight="false" outlineLevel="0" collapsed="false">
      <c r="A657" s="129"/>
      <c r="B657" s="127"/>
      <c r="C657" s="127"/>
      <c r="D657" s="127"/>
      <c r="E657" s="127"/>
      <c r="F657" s="129"/>
      <c r="G657" s="129"/>
      <c r="H657" s="127"/>
      <c r="I657" s="127"/>
      <c r="J657" s="127"/>
      <c r="BC657" s="9"/>
      <c r="BD657" s="6"/>
    </row>
    <row r="658" customFormat="false" ht="15" hidden="false" customHeight="false" outlineLevel="0" collapsed="false">
      <c r="A658" s="129"/>
      <c r="B658" s="127"/>
      <c r="C658" s="127"/>
      <c r="D658" s="127"/>
      <c r="E658" s="127"/>
      <c r="F658" s="129"/>
      <c r="G658" s="129"/>
      <c r="H658" s="127"/>
      <c r="I658" s="127"/>
      <c r="J658" s="127"/>
      <c r="BC658" s="9"/>
      <c r="BD658" s="6"/>
    </row>
    <row r="659" customFormat="false" ht="15" hidden="false" customHeight="false" outlineLevel="0" collapsed="false">
      <c r="A659" s="129"/>
      <c r="B659" s="127"/>
      <c r="C659" s="127"/>
      <c r="D659" s="127"/>
      <c r="E659" s="127"/>
      <c r="F659" s="129"/>
      <c r="G659" s="129"/>
      <c r="H659" s="127"/>
      <c r="I659" s="127"/>
      <c r="J659" s="127"/>
      <c r="BC659" s="9"/>
      <c r="BD659" s="6"/>
    </row>
    <row r="660" customFormat="false" ht="15" hidden="false" customHeight="false" outlineLevel="0" collapsed="false">
      <c r="A660" s="129"/>
      <c r="B660" s="127"/>
      <c r="C660" s="127"/>
      <c r="D660" s="127"/>
      <c r="E660" s="127"/>
      <c r="F660" s="129"/>
      <c r="G660" s="129"/>
      <c r="H660" s="127"/>
      <c r="I660" s="127"/>
      <c r="J660" s="127"/>
      <c r="BC660" s="9"/>
      <c r="BD660" s="6"/>
    </row>
    <row r="661" customFormat="false" ht="15" hidden="false" customHeight="false" outlineLevel="0" collapsed="false">
      <c r="A661" s="129"/>
      <c r="B661" s="127"/>
      <c r="C661" s="127"/>
      <c r="D661" s="127"/>
      <c r="E661" s="127"/>
      <c r="F661" s="129"/>
      <c r="G661" s="129"/>
      <c r="H661" s="127"/>
      <c r="I661" s="127"/>
      <c r="J661" s="127"/>
      <c r="BC661" s="9"/>
      <c r="BD661" s="6"/>
    </row>
    <row r="662" customFormat="false" ht="15" hidden="false" customHeight="false" outlineLevel="0" collapsed="false">
      <c r="A662" s="129"/>
      <c r="B662" s="127"/>
      <c r="C662" s="127"/>
      <c r="D662" s="127"/>
      <c r="E662" s="127"/>
      <c r="F662" s="129"/>
      <c r="G662" s="129"/>
      <c r="H662" s="127"/>
      <c r="I662" s="127"/>
      <c r="J662" s="127"/>
      <c r="BC662" s="9"/>
      <c r="BD662" s="6"/>
    </row>
    <row r="663" customFormat="false" ht="15" hidden="false" customHeight="false" outlineLevel="0" collapsed="false">
      <c r="A663" s="129"/>
      <c r="B663" s="127"/>
      <c r="C663" s="127"/>
      <c r="D663" s="127"/>
      <c r="E663" s="127"/>
      <c r="F663" s="129"/>
      <c r="G663" s="129"/>
      <c r="H663" s="127"/>
      <c r="I663" s="127"/>
      <c r="J663" s="127"/>
      <c r="BC663" s="9"/>
      <c r="BD663" s="6"/>
    </row>
    <row r="664" customFormat="false" ht="15" hidden="false" customHeight="false" outlineLevel="0" collapsed="false">
      <c r="A664" s="129"/>
      <c r="B664" s="127"/>
      <c r="C664" s="127"/>
      <c r="D664" s="127"/>
      <c r="E664" s="127"/>
      <c r="F664" s="129"/>
      <c r="G664" s="129"/>
      <c r="H664" s="127"/>
      <c r="I664" s="127"/>
      <c r="J664" s="127"/>
      <c r="BC664" s="9"/>
      <c r="BD664" s="6"/>
    </row>
    <row r="665" customFormat="false" ht="15" hidden="false" customHeight="false" outlineLevel="0" collapsed="false">
      <c r="A665" s="129"/>
      <c r="B665" s="127"/>
      <c r="C665" s="127"/>
      <c r="D665" s="127"/>
      <c r="E665" s="127"/>
      <c r="F665" s="129"/>
      <c r="G665" s="129"/>
      <c r="H665" s="127"/>
      <c r="I665" s="127"/>
      <c r="J665" s="127"/>
      <c r="BC665" s="9"/>
      <c r="BD665" s="6"/>
    </row>
    <row r="666" customFormat="false" ht="15" hidden="false" customHeight="false" outlineLevel="0" collapsed="false">
      <c r="A666" s="129"/>
      <c r="B666" s="127"/>
      <c r="C666" s="127"/>
      <c r="D666" s="127"/>
      <c r="E666" s="127"/>
      <c r="F666" s="129"/>
      <c r="G666" s="129"/>
      <c r="H666" s="127"/>
      <c r="I666" s="127"/>
      <c r="J666" s="127"/>
      <c r="BC666" s="9"/>
      <c r="BD666" s="6"/>
    </row>
    <row r="667" customFormat="false" ht="15" hidden="false" customHeight="false" outlineLevel="0" collapsed="false">
      <c r="A667" s="129"/>
      <c r="B667" s="127"/>
      <c r="C667" s="127"/>
      <c r="D667" s="127"/>
      <c r="E667" s="127"/>
      <c r="F667" s="129"/>
      <c r="G667" s="129"/>
      <c r="H667" s="127"/>
      <c r="I667" s="127"/>
      <c r="J667" s="127"/>
      <c r="BC667" s="9"/>
      <c r="BD667" s="6"/>
    </row>
    <row r="668" customFormat="false" ht="15" hidden="false" customHeight="false" outlineLevel="0" collapsed="false">
      <c r="A668" s="129"/>
      <c r="B668" s="127"/>
      <c r="C668" s="127"/>
      <c r="D668" s="127"/>
      <c r="E668" s="127"/>
      <c r="F668" s="129"/>
      <c r="G668" s="129"/>
      <c r="H668" s="127"/>
      <c r="I668" s="127"/>
      <c r="J668" s="127"/>
      <c r="BC668" s="9"/>
      <c r="BD668" s="6"/>
    </row>
    <row r="669" customFormat="false" ht="15" hidden="false" customHeight="false" outlineLevel="0" collapsed="false">
      <c r="A669" s="129"/>
      <c r="B669" s="127"/>
      <c r="C669" s="127"/>
      <c r="D669" s="127"/>
      <c r="E669" s="127"/>
      <c r="F669" s="129"/>
      <c r="G669" s="129"/>
      <c r="H669" s="127"/>
      <c r="I669" s="127"/>
      <c r="J669" s="127"/>
      <c r="BC669" s="9"/>
      <c r="BD669" s="6"/>
    </row>
    <row r="670" customFormat="false" ht="15" hidden="false" customHeight="false" outlineLevel="0" collapsed="false">
      <c r="A670" s="129"/>
      <c r="B670" s="127"/>
      <c r="C670" s="127"/>
      <c r="D670" s="127"/>
      <c r="E670" s="127"/>
      <c r="F670" s="129"/>
      <c r="G670" s="129"/>
      <c r="H670" s="127"/>
      <c r="I670" s="127"/>
      <c r="J670" s="127"/>
      <c r="BC670" s="9"/>
      <c r="BD670" s="6"/>
    </row>
    <row r="671" customFormat="false" ht="15" hidden="false" customHeight="false" outlineLevel="0" collapsed="false">
      <c r="A671" s="129"/>
      <c r="B671" s="127"/>
      <c r="C671" s="127"/>
      <c r="D671" s="127"/>
      <c r="E671" s="127"/>
      <c r="F671" s="129"/>
      <c r="G671" s="129"/>
      <c r="H671" s="127"/>
      <c r="I671" s="127"/>
      <c r="J671" s="127"/>
      <c r="BC671" s="9"/>
      <c r="BD671" s="6"/>
    </row>
    <row r="672" customFormat="false" ht="15" hidden="false" customHeight="false" outlineLevel="0" collapsed="false">
      <c r="A672" s="129"/>
      <c r="B672" s="127"/>
      <c r="C672" s="127"/>
      <c r="D672" s="127"/>
      <c r="E672" s="127"/>
      <c r="F672" s="129"/>
      <c r="G672" s="129"/>
      <c r="H672" s="127"/>
      <c r="I672" s="127"/>
      <c r="J672" s="127"/>
      <c r="BC672" s="9"/>
      <c r="BD672" s="6"/>
    </row>
    <row r="673" customFormat="false" ht="15" hidden="false" customHeight="false" outlineLevel="0" collapsed="false">
      <c r="A673" s="129"/>
      <c r="B673" s="127"/>
      <c r="C673" s="127"/>
      <c r="D673" s="127"/>
      <c r="E673" s="127"/>
      <c r="F673" s="129"/>
      <c r="G673" s="129"/>
      <c r="H673" s="127"/>
      <c r="I673" s="127"/>
      <c r="J673" s="127"/>
      <c r="BC673" s="9"/>
      <c r="BD673" s="6"/>
    </row>
    <row r="674" customFormat="false" ht="15" hidden="false" customHeight="false" outlineLevel="0" collapsed="false">
      <c r="A674" s="129"/>
      <c r="B674" s="127"/>
      <c r="C674" s="127"/>
      <c r="D674" s="127"/>
      <c r="E674" s="127"/>
      <c r="F674" s="129"/>
      <c r="G674" s="129"/>
      <c r="H674" s="127"/>
      <c r="I674" s="127"/>
      <c r="J674" s="127"/>
      <c r="BC674" s="9"/>
      <c r="BD674" s="6"/>
    </row>
    <row r="675" customFormat="false" ht="15" hidden="false" customHeight="false" outlineLevel="0" collapsed="false">
      <c r="A675" s="129"/>
      <c r="B675" s="127"/>
      <c r="C675" s="127"/>
      <c r="D675" s="127"/>
      <c r="E675" s="127"/>
      <c r="F675" s="129"/>
      <c r="G675" s="129"/>
      <c r="H675" s="127"/>
      <c r="I675" s="127"/>
      <c r="J675" s="127"/>
      <c r="BC675" s="9"/>
      <c r="BD675" s="6"/>
    </row>
    <row r="676" customFormat="false" ht="15" hidden="false" customHeight="false" outlineLevel="0" collapsed="false">
      <c r="A676" s="129"/>
      <c r="B676" s="127"/>
      <c r="C676" s="127"/>
      <c r="D676" s="127"/>
      <c r="E676" s="127"/>
      <c r="F676" s="129"/>
      <c r="G676" s="129"/>
      <c r="H676" s="127"/>
      <c r="I676" s="127"/>
      <c r="J676" s="127"/>
      <c r="BC676" s="9"/>
      <c r="BD676" s="6"/>
    </row>
    <row r="677" customFormat="false" ht="15" hidden="false" customHeight="false" outlineLevel="0" collapsed="false">
      <c r="A677" s="129"/>
      <c r="B677" s="127"/>
      <c r="C677" s="127"/>
      <c r="D677" s="127"/>
      <c r="E677" s="127"/>
      <c r="F677" s="129"/>
      <c r="G677" s="129"/>
      <c r="H677" s="127"/>
      <c r="I677" s="127"/>
      <c r="J677" s="127"/>
      <c r="BC677" s="9"/>
      <c r="BD677" s="6"/>
    </row>
    <row r="678" customFormat="false" ht="15" hidden="false" customHeight="false" outlineLevel="0" collapsed="false">
      <c r="A678" s="129"/>
      <c r="B678" s="127"/>
      <c r="C678" s="127"/>
      <c r="D678" s="127"/>
      <c r="E678" s="127"/>
      <c r="F678" s="129"/>
      <c r="G678" s="129"/>
      <c r="H678" s="127"/>
      <c r="I678" s="127"/>
      <c r="J678" s="127"/>
      <c r="BC678" s="9"/>
      <c r="BD678" s="6"/>
    </row>
    <row r="679" customFormat="false" ht="15" hidden="false" customHeight="false" outlineLevel="0" collapsed="false">
      <c r="A679" s="129"/>
      <c r="B679" s="127"/>
      <c r="C679" s="127"/>
      <c r="D679" s="127"/>
      <c r="E679" s="127"/>
      <c r="F679" s="129"/>
      <c r="G679" s="129"/>
      <c r="H679" s="127"/>
      <c r="I679" s="127"/>
      <c r="J679" s="127"/>
      <c r="BC679" s="9"/>
      <c r="BD679" s="6"/>
    </row>
    <row r="680" customFormat="false" ht="15" hidden="false" customHeight="false" outlineLevel="0" collapsed="false">
      <c r="A680" s="129"/>
      <c r="B680" s="127"/>
      <c r="C680" s="127"/>
      <c r="D680" s="127"/>
      <c r="E680" s="127"/>
      <c r="F680" s="129"/>
      <c r="G680" s="129"/>
      <c r="H680" s="127"/>
      <c r="I680" s="127"/>
      <c r="J680" s="127"/>
      <c r="BC680" s="9"/>
      <c r="BD680" s="6"/>
    </row>
    <row r="681" customFormat="false" ht="15" hidden="false" customHeight="false" outlineLevel="0" collapsed="false">
      <c r="A681" s="129"/>
      <c r="B681" s="127"/>
      <c r="C681" s="127"/>
      <c r="D681" s="127"/>
      <c r="E681" s="127"/>
      <c r="F681" s="129"/>
      <c r="G681" s="129"/>
      <c r="H681" s="127"/>
      <c r="I681" s="127"/>
      <c r="J681" s="127"/>
      <c r="BC681" s="9"/>
      <c r="BD681" s="6"/>
    </row>
    <row r="682" customFormat="false" ht="15" hidden="false" customHeight="false" outlineLevel="0" collapsed="false">
      <c r="A682" s="129"/>
      <c r="B682" s="127"/>
      <c r="C682" s="127"/>
      <c r="D682" s="127"/>
      <c r="E682" s="127"/>
      <c r="F682" s="129"/>
      <c r="G682" s="129"/>
      <c r="H682" s="127"/>
      <c r="I682" s="127"/>
      <c r="J682" s="127"/>
      <c r="BC682" s="9"/>
      <c r="BD682" s="6"/>
    </row>
    <row r="683" customFormat="false" ht="15" hidden="false" customHeight="false" outlineLevel="0" collapsed="false">
      <c r="A683" s="129"/>
      <c r="B683" s="127"/>
      <c r="C683" s="127"/>
      <c r="D683" s="127"/>
      <c r="E683" s="127"/>
      <c r="F683" s="129"/>
      <c r="G683" s="129"/>
      <c r="H683" s="127"/>
      <c r="I683" s="127"/>
      <c r="J683" s="127"/>
      <c r="BC683" s="9"/>
      <c r="BD683" s="6"/>
    </row>
    <row r="684" customFormat="false" ht="15" hidden="false" customHeight="false" outlineLevel="0" collapsed="false">
      <c r="A684" s="129"/>
      <c r="B684" s="127"/>
      <c r="C684" s="127"/>
      <c r="D684" s="127"/>
      <c r="E684" s="127"/>
      <c r="F684" s="129"/>
      <c r="G684" s="129"/>
      <c r="H684" s="127"/>
      <c r="I684" s="127"/>
      <c r="J684" s="127"/>
      <c r="BC684" s="9"/>
      <c r="BD684" s="6"/>
    </row>
    <row r="685" customFormat="false" ht="15" hidden="false" customHeight="false" outlineLevel="0" collapsed="false">
      <c r="A685" s="129"/>
      <c r="B685" s="127"/>
      <c r="C685" s="127"/>
      <c r="D685" s="127"/>
      <c r="E685" s="127"/>
      <c r="F685" s="129"/>
      <c r="G685" s="129"/>
      <c r="H685" s="127"/>
      <c r="I685" s="127"/>
      <c r="J685" s="127"/>
      <c r="BC685" s="9"/>
      <c r="BD685" s="6"/>
    </row>
    <row r="686" customFormat="false" ht="15" hidden="false" customHeight="false" outlineLevel="0" collapsed="false">
      <c r="A686" s="129"/>
      <c r="B686" s="127"/>
      <c r="C686" s="127"/>
      <c r="D686" s="127"/>
      <c r="E686" s="127"/>
      <c r="F686" s="129"/>
      <c r="G686" s="129"/>
      <c r="H686" s="127"/>
      <c r="I686" s="127"/>
      <c r="J686" s="127"/>
      <c r="BC686" s="9"/>
      <c r="BD686" s="6"/>
    </row>
    <row r="687" customFormat="false" ht="15" hidden="false" customHeight="false" outlineLevel="0" collapsed="false">
      <c r="A687" s="129"/>
      <c r="B687" s="127"/>
      <c r="C687" s="127"/>
      <c r="D687" s="127"/>
      <c r="E687" s="127"/>
      <c r="F687" s="129"/>
      <c r="G687" s="129"/>
      <c r="H687" s="127"/>
      <c r="I687" s="127"/>
      <c r="J687" s="127"/>
      <c r="BC687" s="9"/>
      <c r="BD687" s="6"/>
    </row>
    <row r="688" customFormat="false" ht="15" hidden="false" customHeight="false" outlineLevel="0" collapsed="false">
      <c r="A688" s="129"/>
      <c r="B688" s="127"/>
      <c r="C688" s="127"/>
      <c r="D688" s="127"/>
      <c r="E688" s="127"/>
      <c r="F688" s="129"/>
      <c r="G688" s="129"/>
      <c r="H688" s="127"/>
      <c r="I688" s="127"/>
      <c r="J688" s="127"/>
      <c r="BC688" s="9"/>
      <c r="BD688" s="6"/>
    </row>
    <row r="689" customFormat="false" ht="15" hidden="false" customHeight="false" outlineLevel="0" collapsed="false">
      <c r="A689" s="129"/>
      <c r="B689" s="127"/>
      <c r="C689" s="127"/>
      <c r="D689" s="127"/>
      <c r="E689" s="127"/>
      <c r="F689" s="129"/>
      <c r="G689" s="129"/>
      <c r="H689" s="127"/>
      <c r="I689" s="127"/>
      <c r="J689" s="127"/>
      <c r="BC689" s="9"/>
      <c r="BD689" s="6"/>
    </row>
    <row r="690" customFormat="false" ht="15" hidden="false" customHeight="false" outlineLevel="0" collapsed="false">
      <c r="A690" s="129"/>
      <c r="B690" s="127"/>
      <c r="C690" s="127"/>
      <c r="D690" s="127"/>
      <c r="E690" s="127"/>
      <c r="F690" s="129"/>
      <c r="G690" s="129"/>
      <c r="H690" s="127"/>
      <c r="I690" s="127"/>
      <c r="J690" s="127"/>
      <c r="BC690" s="9"/>
      <c r="BD690" s="6"/>
    </row>
    <row r="691" customFormat="false" ht="15" hidden="false" customHeight="false" outlineLevel="0" collapsed="false">
      <c r="A691" s="129"/>
      <c r="B691" s="127"/>
      <c r="C691" s="127"/>
      <c r="D691" s="127"/>
      <c r="E691" s="127"/>
      <c r="F691" s="129"/>
      <c r="G691" s="129"/>
      <c r="H691" s="127"/>
      <c r="I691" s="127"/>
      <c r="J691" s="127"/>
      <c r="BC691" s="9"/>
      <c r="BD691" s="6"/>
    </row>
    <row r="692" customFormat="false" ht="15" hidden="false" customHeight="false" outlineLevel="0" collapsed="false">
      <c r="A692" s="129"/>
      <c r="B692" s="127"/>
      <c r="C692" s="127"/>
      <c r="D692" s="127"/>
      <c r="E692" s="127"/>
      <c r="F692" s="129"/>
      <c r="G692" s="129"/>
      <c r="H692" s="127"/>
      <c r="I692" s="127"/>
      <c r="J692" s="127"/>
      <c r="BC692" s="9"/>
      <c r="BD692" s="6"/>
    </row>
    <row r="693" customFormat="false" ht="15" hidden="false" customHeight="false" outlineLevel="0" collapsed="false">
      <c r="A693" s="129"/>
      <c r="B693" s="127"/>
      <c r="C693" s="127"/>
      <c r="D693" s="127"/>
      <c r="E693" s="127"/>
      <c r="F693" s="129"/>
      <c r="G693" s="129"/>
      <c r="H693" s="127"/>
      <c r="I693" s="127"/>
      <c r="J693" s="127"/>
      <c r="BC693" s="9"/>
      <c r="BD693" s="6"/>
    </row>
    <row r="694" customFormat="false" ht="15" hidden="false" customHeight="false" outlineLevel="0" collapsed="false">
      <c r="A694" s="129"/>
      <c r="B694" s="127"/>
      <c r="C694" s="127"/>
      <c r="D694" s="127"/>
      <c r="E694" s="127"/>
      <c r="F694" s="129"/>
      <c r="G694" s="129"/>
      <c r="H694" s="127"/>
      <c r="I694" s="127"/>
      <c r="J694" s="127"/>
      <c r="BC694" s="9"/>
      <c r="BD694" s="6"/>
    </row>
    <row r="695" customFormat="false" ht="15" hidden="false" customHeight="false" outlineLevel="0" collapsed="false">
      <c r="A695" s="129"/>
      <c r="B695" s="127"/>
      <c r="C695" s="127"/>
      <c r="D695" s="127"/>
      <c r="E695" s="127"/>
      <c r="F695" s="129"/>
      <c r="G695" s="129"/>
      <c r="H695" s="127"/>
      <c r="I695" s="127"/>
      <c r="J695" s="127"/>
      <c r="BC695" s="9"/>
      <c r="BD695" s="6"/>
    </row>
    <row r="696" customFormat="false" ht="15" hidden="false" customHeight="false" outlineLevel="0" collapsed="false">
      <c r="A696" s="129"/>
      <c r="B696" s="127"/>
      <c r="C696" s="127"/>
      <c r="D696" s="127"/>
      <c r="E696" s="127"/>
      <c r="F696" s="129"/>
      <c r="G696" s="129"/>
      <c r="H696" s="127"/>
      <c r="I696" s="127"/>
      <c r="J696" s="127"/>
      <c r="BC696" s="9"/>
      <c r="BD696" s="6"/>
    </row>
    <row r="697" customFormat="false" ht="15" hidden="false" customHeight="false" outlineLevel="0" collapsed="false">
      <c r="A697" s="129"/>
      <c r="B697" s="127"/>
      <c r="C697" s="127"/>
      <c r="D697" s="127"/>
      <c r="E697" s="127"/>
      <c r="F697" s="129"/>
      <c r="G697" s="129"/>
      <c r="H697" s="127"/>
      <c r="I697" s="127"/>
      <c r="J697" s="127"/>
      <c r="BC697" s="9"/>
      <c r="BD697" s="6"/>
    </row>
    <row r="698" customFormat="false" ht="15" hidden="false" customHeight="false" outlineLevel="0" collapsed="false">
      <c r="A698" s="129"/>
      <c r="B698" s="127"/>
      <c r="C698" s="127"/>
      <c r="D698" s="127"/>
      <c r="E698" s="127"/>
      <c r="F698" s="129"/>
      <c r="G698" s="129"/>
      <c r="H698" s="127"/>
      <c r="I698" s="127"/>
      <c r="J698" s="127"/>
      <c r="BC698" s="9"/>
      <c r="BD698" s="6"/>
    </row>
    <row r="699" customFormat="false" ht="15" hidden="false" customHeight="false" outlineLevel="0" collapsed="false">
      <c r="A699" s="129"/>
      <c r="B699" s="127"/>
      <c r="C699" s="127"/>
      <c r="D699" s="127"/>
      <c r="E699" s="127"/>
      <c r="F699" s="129"/>
      <c r="G699" s="129"/>
      <c r="H699" s="127"/>
      <c r="I699" s="127"/>
      <c r="J699" s="127"/>
      <c r="BC699" s="9"/>
      <c r="BD699" s="6"/>
    </row>
    <row r="700" customFormat="false" ht="15" hidden="false" customHeight="false" outlineLevel="0" collapsed="false">
      <c r="A700" s="129"/>
      <c r="B700" s="127"/>
      <c r="C700" s="127"/>
      <c r="D700" s="127"/>
      <c r="E700" s="127"/>
      <c r="F700" s="129"/>
      <c r="G700" s="129"/>
      <c r="H700" s="127"/>
      <c r="I700" s="127"/>
      <c r="J700" s="127"/>
      <c r="BC700" s="9"/>
      <c r="BD700" s="6"/>
    </row>
    <row r="701" customFormat="false" ht="15" hidden="false" customHeight="false" outlineLevel="0" collapsed="false">
      <c r="A701" s="129"/>
      <c r="B701" s="127"/>
      <c r="C701" s="127"/>
      <c r="D701" s="127"/>
      <c r="E701" s="127"/>
      <c r="F701" s="129"/>
      <c r="G701" s="129"/>
      <c r="H701" s="127"/>
      <c r="I701" s="127"/>
      <c r="J701" s="127"/>
      <c r="BC701" s="9"/>
      <c r="BD701" s="6"/>
    </row>
    <row r="702" customFormat="false" ht="15" hidden="false" customHeight="false" outlineLevel="0" collapsed="false">
      <c r="A702" s="129"/>
      <c r="B702" s="127"/>
      <c r="C702" s="127"/>
      <c r="D702" s="127"/>
      <c r="E702" s="127"/>
      <c r="F702" s="129"/>
      <c r="G702" s="129"/>
      <c r="H702" s="127"/>
      <c r="I702" s="127"/>
      <c r="J702" s="127"/>
      <c r="BC702" s="9"/>
      <c r="BD702" s="6"/>
    </row>
    <row r="703" customFormat="false" ht="15" hidden="false" customHeight="false" outlineLevel="0" collapsed="false">
      <c r="A703" s="129"/>
      <c r="B703" s="127"/>
      <c r="C703" s="127"/>
      <c r="D703" s="127"/>
      <c r="E703" s="127"/>
      <c r="F703" s="129"/>
      <c r="G703" s="129"/>
      <c r="H703" s="127"/>
      <c r="I703" s="127"/>
      <c r="J703" s="127"/>
      <c r="BC703" s="9"/>
      <c r="BD703" s="6"/>
    </row>
    <row r="704" customFormat="false" ht="15" hidden="false" customHeight="false" outlineLevel="0" collapsed="false">
      <c r="A704" s="129"/>
      <c r="B704" s="127"/>
      <c r="C704" s="127"/>
      <c r="D704" s="127"/>
      <c r="E704" s="127"/>
      <c r="F704" s="129"/>
      <c r="G704" s="129"/>
      <c r="H704" s="127"/>
      <c r="I704" s="127"/>
      <c r="J704" s="127"/>
      <c r="BC704" s="9"/>
      <c r="BD704" s="6"/>
    </row>
    <row r="705" customFormat="false" ht="15" hidden="false" customHeight="false" outlineLevel="0" collapsed="false">
      <c r="A705" s="129"/>
      <c r="B705" s="127"/>
      <c r="C705" s="127"/>
      <c r="D705" s="127"/>
      <c r="E705" s="127"/>
      <c r="F705" s="129"/>
      <c r="G705" s="129"/>
      <c r="H705" s="127"/>
      <c r="I705" s="127"/>
      <c r="J705" s="127"/>
      <c r="BC705" s="9"/>
      <c r="BD705" s="6"/>
    </row>
    <row r="706" customFormat="false" ht="15" hidden="false" customHeight="false" outlineLevel="0" collapsed="false">
      <c r="A706" s="129"/>
      <c r="B706" s="127"/>
      <c r="C706" s="127"/>
      <c r="D706" s="127"/>
      <c r="E706" s="127"/>
      <c r="F706" s="129"/>
      <c r="G706" s="129"/>
      <c r="H706" s="127"/>
      <c r="I706" s="127"/>
      <c r="J706" s="127"/>
      <c r="BC706" s="9"/>
      <c r="BD706" s="6"/>
    </row>
    <row r="707" customFormat="false" ht="15" hidden="false" customHeight="false" outlineLevel="0" collapsed="false">
      <c r="A707" s="129"/>
      <c r="B707" s="127"/>
      <c r="C707" s="127"/>
      <c r="D707" s="127"/>
      <c r="E707" s="127"/>
      <c r="F707" s="129"/>
      <c r="G707" s="129"/>
      <c r="H707" s="127"/>
      <c r="I707" s="127"/>
      <c r="J707" s="127"/>
      <c r="BC707" s="9"/>
      <c r="BD707" s="6"/>
    </row>
    <row r="708" customFormat="false" ht="15" hidden="false" customHeight="false" outlineLevel="0" collapsed="false">
      <c r="A708" s="129"/>
      <c r="B708" s="127"/>
      <c r="C708" s="127"/>
      <c r="D708" s="127"/>
      <c r="E708" s="127"/>
      <c r="F708" s="129"/>
      <c r="G708" s="129"/>
      <c r="H708" s="127"/>
      <c r="I708" s="127"/>
      <c r="J708" s="127"/>
      <c r="BC708" s="9"/>
      <c r="BD708" s="6"/>
    </row>
    <row r="709" customFormat="false" ht="15" hidden="false" customHeight="false" outlineLevel="0" collapsed="false">
      <c r="A709" s="129"/>
      <c r="B709" s="127"/>
      <c r="C709" s="127"/>
      <c r="D709" s="127"/>
      <c r="E709" s="127"/>
      <c r="F709" s="129"/>
      <c r="G709" s="129"/>
      <c r="H709" s="127"/>
      <c r="I709" s="127"/>
      <c r="J709" s="127"/>
      <c r="BC709" s="9"/>
      <c r="BD709" s="6"/>
    </row>
    <row r="710" customFormat="false" ht="15" hidden="false" customHeight="false" outlineLevel="0" collapsed="false">
      <c r="A710" s="129"/>
      <c r="B710" s="127"/>
      <c r="C710" s="127"/>
      <c r="D710" s="127"/>
      <c r="E710" s="127"/>
      <c r="F710" s="129"/>
      <c r="G710" s="129"/>
      <c r="H710" s="127"/>
      <c r="I710" s="127"/>
      <c r="J710" s="127"/>
      <c r="BC710" s="9"/>
      <c r="BD710" s="6"/>
    </row>
    <row r="711" customFormat="false" ht="15" hidden="false" customHeight="false" outlineLevel="0" collapsed="false">
      <c r="A711" s="129"/>
      <c r="B711" s="127"/>
      <c r="C711" s="127"/>
      <c r="D711" s="127"/>
      <c r="E711" s="127"/>
      <c r="F711" s="129"/>
      <c r="G711" s="129"/>
      <c r="H711" s="127"/>
      <c r="I711" s="127"/>
      <c r="J711" s="127"/>
      <c r="BC711" s="9"/>
      <c r="BD711" s="6"/>
    </row>
    <row r="712" customFormat="false" ht="15" hidden="false" customHeight="false" outlineLevel="0" collapsed="false">
      <c r="A712" s="129"/>
      <c r="B712" s="127"/>
      <c r="C712" s="127"/>
      <c r="D712" s="127"/>
      <c r="E712" s="127"/>
      <c r="F712" s="129"/>
      <c r="G712" s="129"/>
      <c r="H712" s="127"/>
      <c r="I712" s="127"/>
      <c r="J712" s="127"/>
      <c r="BC712" s="9"/>
      <c r="BD712" s="6"/>
    </row>
    <row r="713" customFormat="false" ht="15" hidden="false" customHeight="false" outlineLevel="0" collapsed="false">
      <c r="A713" s="129"/>
      <c r="B713" s="127"/>
      <c r="C713" s="127"/>
      <c r="D713" s="127"/>
      <c r="E713" s="127"/>
      <c r="F713" s="129"/>
      <c r="G713" s="129"/>
      <c r="H713" s="127"/>
      <c r="I713" s="127"/>
      <c r="J713" s="127"/>
      <c r="BC713" s="9"/>
      <c r="BD713" s="6"/>
    </row>
    <row r="714" customFormat="false" ht="15" hidden="false" customHeight="false" outlineLevel="0" collapsed="false">
      <c r="A714" s="129"/>
      <c r="B714" s="127"/>
      <c r="C714" s="127"/>
      <c r="D714" s="127"/>
      <c r="E714" s="127"/>
      <c r="F714" s="129"/>
      <c r="G714" s="129"/>
      <c r="H714" s="127"/>
      <c r="I714" s="127"/>
      <c r="J714" s="127"/>
      <c r="BC714" s="9"/>
      <c r="BD714" s="6"/>
    </row>
    <row r="715" customFormat="false" ht="15" hidden="false" customHeight="false" outlineLevel="0" collapsed="false">
      <c r="A715" s="129"/>
      <c r="B715" s="127"/>
      <c r="C715" s="127"/>
      <c r="D715" s="127"/>
      <c r="E715" s="127"/>
      <c r="F715" s="129"/>
      <c r="G715" s="129"/>
      <c r="H715" s="127"/>
      <c r="I715" s="127"/>
      <c r="J715" s="127"/>
      <c r="BC715" s="9"/>
      <c r="BD715" s="6"/>
    </row>
    <row r="716" customFormat="false" ht="15" hidden="false" customHeight="false" outlineLevel="0" collapsed="false">
      <c r="A716" s="129"/>
      <c r="B716" s="127"/>
      <c r="C716" s="127"/>
      <c r="D716" s="127"/>
      <c r="E716" s="127"/>
      <c r="F716" s="129"/>
      <c r="G716" s="129"/>
      <c r="H716" s="127"/>
      <c r="I716" s="127"/>
      <c r="J716" s="127"/>
      <c r="BC716" s="9"/>
      <c r="BD716" s="6"/>
    </row>
    <row r="717" customFormat="false" ht="15" hidden="false" customHeight="false" outlineLevel="0" collapsed="false">
      <c r="A717" s="129"/>
      <c r="B717" s="127"/>
      <c r="C717" s="127"/>
      <c r="D717" s="127"/>
      <c r="E717" s="127"/>
      <c r="F717" s="129"/>
      <c r="G717" s="129"/>
      <c r="H717" s="127"/>
      <c r="I717" s="127"/>
      <c r="J717" s="127"/>
      <c r="BC717" s="9"/>
      <c r="BD717" s="6"/>
    </row>
    <row r="718" customFormat="false" ht="15" hidden="false" customHeight="false" outlineLevel="0" collapsed="false">
      <c r="A718" s="129"/>
      <c r="B718" s="127"/>
      <c r="C718" s="127"/>
      <c r="D718" s="127"/>
      <c r="E718" s="127"/>
      <c r="F718" s="129"/>
      <c r="G718" s="129"/>
      <c r="H718" s="127"/>
      <c r="I718" s="127"/>
      <c r="J718" s="127"/>
      <c r="BC718" s="9"/>
      <c r="BD718" s="6"/>
    </row>
    <row r="719" customFormat="false" ht="15" hidden="false" customHeight="false" outlineLevel="0" collapsed="false">
      <c r="A719" s="129"/>
      <c r="B719" s="127"/>
      <c r="C719" s="127"/>
      <c r="D719" s="127"/>
      <c r="E719" s="127"/>
      <c r="F719" s="129"/>
      <c r="G719" s="129"/>
      <c r="H719" s="127"/>
      <c r="I719" s="127"/>
      <c r="J719" s="127"/>
      <c r="BC719" s="9"/>
      <c r="BD719" s="6"/>
    </row>
    <row r="720" customFormat="false" ht="15" hidden="false" customHeight="false" outlineLevel="0" collapsed="false">
      <c r="A720" s="129"/>
      <c r="B720" s="127"/>
      <c r="C720" s="127"/>
      <c r="D720" s="127"/>
      <c r="E720" s="127"/>
      <c r="F720" s="129"/>
      <c r="G720" s="129"/>
      <c r="H720" s="127"/>
      <c r="I720" s="127"/>
      <c r="J720" s="127"/>
      <c r="BC720" s="9"/>
      <c r="BD720" s="6"/>
    </row>
    <row r="721" customFormat="false" ht="15" hidden="false" customHeight="false" outlineLevel="0" collapsed="false">
      <c r="A721" s="129"/>
      <c r="B721" s="127"/>
      <c r="C721" s="127"/>
      <c r="D721" s="127"/>
      <c r="E721" s="127"/>
      <c r="F721" s="129"/>
      <c r="G721" s="129"/>
      <c r="H721" s="127"/>
      <c r="I721" s="127"/>
      <c r="J721" s="127"/>
      <c r="BC721" s="9"/>
      <c r="BD721" s="6"/>
    </row>
    <row r="722" customFormat="false" ht="15" hidden="false" customHeight="false" outlineLevel="0" collapsed="false">
      <c r="A722" s="129"/>
      <c r="B722" s="127"/>
      <c r="C722" s="127"/>
      <c r="D722" s="127"/>
      <c r="E722" s="127"/>
      <c r="F722" s="129"/>
      <c r="G722" s="129"/>
      <c r="H722" s="127"/>
      <c r="I722" s="127"/>
      <c r="J722" s="127"/>
      <c r="BC722" s="9"/>
      <c r="BD722" s="6"/>
    </row>
    <row r="723" customFormat="false" ht="15" hidden="false" customHeight="false" outlineLevel="0" collapsed="false">
      <c r="A723" s="129"/>
      <c r="B723" s="127"/>
      <c r="C723" s="127"/>
      <c r="D723" s="127"/>
      <c r="E723" s="127"/>
      <c r="F723" s="129"/>
      <c r="G723" s="129"/>
      <c r="H723" s="127"/>
      <c r="I723" s="127"/>
      <c r="J723" s="127"/>
      <c r="BC723" s="9"/>
      <c r="BD723" s="6"/>
    </row>
    <row r="724" customFormat="false" ht="15" hidden="false" customHeight="false" outlineLevel="0" collapsed="false">
      <c r="A724" s="129"/>
      <c r="B724" s="127"/>
      <c r="C724" s="127"/>
      <c r="D724" s="127"/>
      <c r="E724" s="127"/>
      <c r="F724" s="129"/>
      <c r="G724" s="129"/>
      <c r="H724" s="127"/>
      <c r="I724" s="127"/>
      <c r="J724" s="127"/>
      <c r="BC724" s="9"/>
      <c r="BD724" s="6"/>
    </row>
    <row r="725" customFormat="false" ht="15" hidden="false" customHeight="false" outlineLevel="0" collapsed="false">
      <c r="A725" s="129"/>
      <c r="B725" s="127"/>
      <c r="C725" s="127"/>
      <c r="D725" s="127"/>
      <c r="E725" s="127"/>
      <c r="F725" s="129"/>
      <c r="G725" s="129"/>
      <c r="H725" s="127"/>
      <c r="I725" s="127"/>
      <c r="J725" s="127"/>
      <c r="BC725" s="9"/>
      <c r="BD725" s="6"/>
    </row>
    <row r="726" customFormat="false" ht="15" hidden="false" customHeight="false" outlineLevel="0" collapsed="false">
      <c r="A726" s="129"/>
      <c r="B726" s="127"/>
      <c r="C726" s="127"/>
      <c r="D726" s="127"/>
      <c r="E726" s="127"/>
      <c r="F726" s="129"/>
      <c r="G726" s="129"/>
      <c r="H726" s="127"/>
      <c r="I726" s="127"/>
      <c r="J726" s="127"/>
      <c r="BC726" s="9"/>
      <c r="BD726" s="6"/>
    </row>
    <row r="727" customFormat="false" ht="15" hidden="false" customHeight="false" outlineLevel="0" collapsed="false">
      <c r="A727" s="129"/>
      <c r="B727" s="127"/>
      <c r="C727" s="127"/>
      <c r="D727" s="127"/>
      <c r="E727" s="127"/>
      <c r="F727" s="129"/>
      <c r="G727" s="129"/>
      <c r="H727" s="127"/>
      <c r="I727" s="127"/>
      <c r="J727" s="127"/>
      <c r="BC727" s="9"/>
      <c r="BD727" s="6"/>
    </row>
    <row r="728" customFormat="false" ht="15" hidden="false" customHeight="false" outlineLevel="0" collapsed="false">
      <c r="A728" s="129"/>
      <c r="B728" s="127"/>
      <c r="C728" s="127"/>
      <c r="D728" s="127"/>
      <c r="E728" s="127"/>
      <c r="F728" s="129"/>
      <c r="G728" s="129"/>
      <c r="H728" s="127"/>
      <c r="I728" s="127"/>
      <c r="J728" s="127"/>
      <c r="BC728" s="9"/>
      <c r="BD728" s="6"/>
    </row>
    <row r="729" customFormat="false" ht="15" hidden="false" customHeight="false" outlineLevel="0" collapsed="false">
      <c r="A729" s="129"/>
      <c r="B729" s="127"/>
      <c r="C729" s="127"/>
      <c r="D729" s="127"/>
      <c r="E729" s="127"/>
      <c r="F729" s="129"/>
      <c r="G729" s="129"/>
      <c r="H729" s="127"/>
      <c r="I729" s="127"/>
      <c r="J729" s="127"/>
      <c r="BC729" s="9"/>
      <c r="BD729" s="6"/>
    </row>
    <row r="730" customFormat="false" ht="15" hidden="false" customHeight="false" outlineLevel="0" collapsed="false">
      <c r="A730" s="129"/>
      <c r="B730" s="127"/>
      <c r="C730" s="127"/>
      <c r="D730" s="127"/>
      <c r="E730" s="127"/>
      <c r="F730" s="129"/>
      <c r="G730" s="129"/>
      <c r="H730" s="127"/>
      <c r="I730" s="127"/>
      <c r="J730" s="127"/>
      <c r="BC730" s="9"/>
      <c r="BD730" s="6"/>
    </row>
    <row r="731" customFormat="false" ht="15" hidden="false" customHeight="false" outlineLevel="0" collapsed="false">
      <c r="A731" s="129"/>
      <c r="B731" s="127"/>
      <c r="C731" s="127"/>
      <c r="D731" s="127"/>
      <c r="E731" s="127"/>
      <c r="F731" s="129"/>
      <c r="G731" s="129"/>
      <c r="H731" s="127"/>
      <c r="I731" s="127"/>
      <c r="J731" s="127"/>
      <c r="BC731" s="9"/>
      <c r="BD731" s="6"/>
    </row>
    <row r="732" customFormat="false" ht="15" hidden="false" customHeight="false" outlineLevel="0" collapsed="false">
      <c r="A732" s="129"/>
      <c r="B732" s="127"/>
      <c r="C732" s="127"/>
      <c r="D732" s="127"/>
      <c r="E732" s="127"/>
      <c r="F732" s="129"/>
      <c r="G732" s="129"/>
      <c r="H732" s="127"/>
      <c r="I732" s="127"/>
      <c r="J732" s="127"/>
      <c r="BC732" s="9"/>
      <c r="BD732" s="6"/>
    </row>
    <row r="733" customFormat="false" ht="15" hidden="false" customHeight="false" outlineLevel="0" collapsed="false">
      <c r="A733" s="129"/>
      <c r="B733" s="127"/>
      <c r="C733" s="127"/>
      <c r="D733" s="127"/>
      <c r="E733" s="127"/>
      <c r="F733" s="129"/>
      <c r="G733" s="129"/>
      <c r="H733" s="127"/>
      <c r="I733" s="127"/>
      <c r="J733" s="127"/>
      <c r="BC733" s="9"/>
      <c r="BD733" s="6"/>
    </row>
    <row r="734" customFormat="false" ht="15" hidden="false" customHeight="false" outlineLevel="0" collapsed="false">
      <c r="A734" s="129"/>
      <c r="B734" s="127"/>
      <c r="C734" s="127"/>
      <c r="D734" s="127"/>
      <c r="E734" s="127"/>
      <c r="F734" s="129"/>
      <c r="G734" s="129"/>
      <c r="H734" s="127"/>
      <c r="I734" s="127"/>
      <c r="J734" s="127"/>
      <c r="BC734" s="9"/>
      <c r="BD734" s="6"/>
    </row>
    <row r="735" customFormat="false" ht="15" hidden="false" customHeight="false" outlineLevel="0" collapsed="false">
      <c r="A735" s="129"/>
      <c r="B735" s="127"/>
      <c r="C735" s="127"/>
      <c r="D735" s="127"/>
      <c r="E735" s="127"/>
      <c r="F735" s="129"/>
      <c r="G735" s="129"/>
      <c r="H735" s="127"/>
      <c r="I735" s="127"/>
      <c r="J735" s="127"/>
      <c r="BC735" s="9"/>
      <c r="BD735" s="6"/>
    </row>
    <row r="736" customFormat="false" ht="15" hidden="false" customHeight="false" outlineLevel="0" collapsed="false">
      <c r="A736" s="129"/>
      <c r="B736" s="127"/>
      <c r="C736" s="127"/>
      <c r="D736" s="127"/>
      <c r="E736" s="127"/>
      <c r="F736" s="129"/>
      <c r="G736" s="129"/>
      <c r="H736" s="127"/>
      <c r="I736" s="127"/>
      <c r="J736" s="127"/>
      <c r="BC736" s="9"/>
      <c r="BD736" s="6"/>
    </row>
    <row r="737" customFormat="false" ht="15" hidden="false" customHeight="false" outlineLevel="0" collapsed="false">
      <c r="A737" s="129"/>
      <c r="B737" s="127"/>
      <c r="C737" s="127"/>
      <c r="D737" s="127"/>
      <c r="E737" s="127"/>
      <c r="F737" s="129"/>
      <c r="G737" s="129"/>
      <c r="H737" s="127"/>
      <c r="I737" s="127"/>
      <c r="J737" s="127"/>
      <c r="BC737" s="9"/>
      <c r="BD737" s="6"/>
    </row>
    <row r="738" customFormat="false" ht="15" hidden="false" customHeight="false" outlineLevel="0" collapsed="false">
      <c r="A738" s="129"/>
      <c r="B738" s="127"/>
      <c r="C738" s="127"/>
      <c r="D738" s="127"/>
      <c r="E738" s="127"/>
      <c r="F738" s="129"/>
      <c r="G738" s="129"/>
      <c r="H738" s="127"/>
      <c r="I738" s="127"/>
      <c r="J738" s="127"/>
      <c r="BC738" s="9"/>
      <c r="BD738" s="6"/>
    </row>
    <row r="739" customFormat="false" ht="15" hidden="false" customHeight="false" outlineLevel="0" collapsed="false">
      <c r="A739" s="129"/>
      <c r="B739" s="127"/>
      <c r="C739" s="127"/>
      <c r="D739" s="127"/>
      <c r="E739" s="127"/>
      <c r="F739" s="129"/>
      <c r="G739" s="129"/>
      <c r="H739" s="127"/>
      <c r="I739" s="127"/>
      <c r="J739" s="127"/>
      <c r="BC739" s="9"/>
      <c r="BD739" s="6"/>
    </row>
    <row r="740" customFormat="false" ht="15" hidden="false" customHeight="false" outlineLevel="0" collapsed="false">
      <c r="A740" s="129"/>
      <c r="B740" s="127"/>
      <c r="C740" s="127"/>
      <c r="D740" s="127"/>
      <c r="E740" s="127"/>
      <c r="F740" s="129"/>
      <c r="G740" s="129"/>
      <c r="H740" s="127"/>
      <c r="I740" s="127"/>
      <c r="J740" s="127"/>
      <c r="BC740" s="9"/>
      <c r="BD740" s="6"/>
    </row>
    <row r="741" customFormat="false" ht="15" hidden="false" customHeight="false" outlineLevel="0" collapsed="false">
      <c r="A741" s="129"/>
      <c r="B741" s="127"/>
      <c r="C741" s="127"/>
      <c r="D741" s="127"/>
      <c r="E741" s="127"/>
      <c r="F741" s="129"/>
      <c r="G741" s="129"/>
      <c r="H741" s="127"/>
      <c r="I741" s="127"/>
      <c r="J741" s="127"/>
      <c r="BC741" s="9"/>
      <c r="BD741" s="6"/>
    </row>
    <row r="742" customFormat="false" ht="15" hidden="false" customHeight="false" outlineLevel="0" collapsed="false">
      <c r="A742" s="129"/>
      <c r="B742" s="127"/>
      <c r="C742" s="127"/>
      <c r="D742" s="127"/>
      <c r="E742" s="127"/>
      <c r="F742" s="129"/>
      <c r="G742" s="129"/>
      <c r="H742" s="127"/>
      <c r="I742" s="127"/>
      <c r="J742" s="127"/>
      <c r="BC742" s="9"/>
      <c r="BD742" s="6"/>
    </row>
    <row r="743" customFormat="false" ht="15" hidden="false" customHeight="false" outlineLevel="0" collapsed="false">
      <c r="A743" s="129"/>
      <c r="B743" s="127"/>
      <c r="C743" s="127"/>
      <c r="D743" s="127"/>
      <c r="E743" s="127"/>
      <c r="F743" s="129"/>
      <c r="G743" s="129"/>
      <c r="H743" s="127"/>
      <c r="I743" s="127"/>
      <c r="J743" s="127"/>
      <c r="BC743" s="9"/>
      <c r="BD743" s="6"/>
    </row>
    <row r="744" customFormat="false" ht="15" hidden="false" customHeight="false" outlineLevel="0" collapsed="false">
      <c r="A744" s="129"/>
      <c r="B744" s="127"/>
      <c r="C744" s="127"/>
      <c r="D744" s="127"/>
      <c r="E744" s="127"/>
      <c r="F744" s="129"/>
      <c r="G744" s="129"/>
      <c r="H744" s="127"/>
      <c r="I744" s="127"/>
      <c r="J744" s="127"/>
      <c r="BC744" s="9"/>
      <c r="BD744" s="6"/>
    </row>
    <row r="745" customFormat="false" ht="15" hidden="false" customHeight="false" outlineLevel="0" collapsed="false">
      <c r="A745" s="129"/>
      <c r="B745" s="127"/>
      <c r="C745" s="127"/>
      <c r="D745" s="127"/>
      <c r="E745" s="127"/>
      <c r="F745" s="129"/>
      <c r="G745" s="129"/>
      <c r="H745" s="127"/>
      <c r="I745" s="127"/>
      <c r="J745" s="127"/>
      <c r="BC745" s="9"/>
      <c r="BD745" s="6"/>
    </row>
    <row r="746" customFormat="false" ht="15" hidden="false" customHeight="false" outlineLevel="0" collapsed="false">
      <c r="A746" s="129"/>
      <c r="B746" s="127"/>
      <c r="C746" s="127"/>
      <c r="D746" s="127"/>
      <c r="E746" s="127"/>
      <c r="F746" s="129"/>
      <c r="G746" s="129"/>
      <c r="H746" s="127"/>
      <c r="I746" s="127"/>
      <c r="J746" s="127"/>
      <c r="BC746" s="9"/>
      <c r="BD746" s="6"/>
    </row>
    <row r="747" customFormat="false" ht="15" hidden="false" customHeight="false" outlineLevel="0" collapsed="false">
      <c r="A747" s="129"/>
      <c r="B747" s="127"/>
      <c r="C747" s="127"/>
      <c r="D747" s="127"/>
      <c r="E747" s="127"/>
      <c r="F747" s="129"/>
      <c r="G747" s="129"/>
      <c r="H747" s="127"/>
      <c r="I747" s="127"/>
      <c r="J747" s="127"/>
      <c r="BC747" s="9"/>
      <c r="BD747" s="6"/>
    </row>
    <row r="748" customFormat="false" ht="15" hidden="false" customHeight="false" outlineLevel="0" collapsed="false">
      <c r="A748" s="129"/>
      <c r="B748" s="127"/>
      <c r="C748" s="127"/>
      <c r="D748" s="127"/>
      <c r="E748" s="127"/>
      <c r="F748" s="129"/>
      <c r="G748" s="129"/>
      <c r="H748" s="127"/>
      <c r="I748" s="127"/>
      <c r="J748" s="127"/>
      <c r="BC748" s="9"/>
      <c r="BD748" s="6"/>
    </row>
    <row r="749" customFormat="false" ht="15" hidden="false" customHeight="false" outlineLevel="0" collapsed="false">
      <c r="A749" s="129"/>
      <c r="B749" s="127"/>
      <c r="C749" s="127"/>
      <c r="D749" s="127"/>
      <c r="E749" s="127"/>
      <c r="F749" s="129"/>
      <c r="G749" s="129"/>
      <c r="H749" s="127"/>
      <c r="I749" s="127"/>
      <c r="J749" s="127"/>
      <c r="BC749" s="9"/>
      <c r="BD749" s="6"/>
    </row>
    <row r="750" customFormat="false" ht="15" hidden="false" customHeight="false" outlineLevel="0" collapsed="false">
      <c r="A750" s="129"/>
      <c r="B750" s="127"/>
      <c r="C750" s="127"/>
      <c r="D750" s="127"/>
      <c r="E750" s="127"/>
      <c r="F750" s="129"/>
      <c r="G750" s="129"/>
      <c r="H750" s="127"/>
      <c r="I750" s="127"/>
      <c r="J750" s="127"/>
      <c r="BC750" s="9"/>
      <c r="BD750" s="6"/>
    </row>
    <row r="751" customFormat="false" ht="15" hidden="false" customHeight="false" outlineLevel="0" collapsed="false">
      <c r="A751" s="129"/>
      <c r="B751" s="127"/>
      <c r="C751" s="127"/>
      <c r="D751" s="127"/>
      <c r="E751" s="127"/>
      <c r="F751" s="129"/>
      <c r="G751" s="129"/>
      <c r="H751" s="127"/>
      <c r="I751" s="127"/>
      <c r="J751" s="127"/>
      <c r="BC751" s="9"/>
      <c r="BD751" s="6"/>
    </row>
    <row r="752" customFormat="false" ht="15" hidden="false" customHeight="false" outlineLevel="0" collapsed="false">
      <c r="A752" s="129"/>
      <c r="B752" s="127"/>
      <c r="C752" s="127"/>
      <c r="D752" s="127"/>
      <c r="E752" s="127"/>
      <c r="F752" s="129"/>
      <c r="G752" s="129"/>
      <c r="H752" s="127"/>
      <c r="I752" s="127"/>
      <c r="J752" s="127"/>
      <c r="BC752" s="9"/>
      <c r="BD752" s="6"/>
    </row>
    <row r="753" customFormat="false" ht="15" hidden="false" customHeight="false" outlineLevel="0" collapsed="false">
      <c r="A753" s="129"/>
      <c r="B753" s="127"/>
      <c r="C753" s="127"/>
      <c r="D753" s="127"/>
      <c r="E753" s="127"/>
      <c r="F753" s="129"/>
      <c r="G753" s="129"/>
      <c r="H753" s="127"/>
      <c r="I753" s="127"/>
      <c r="J753" s="127"/>
      <c r="BC753" s="9"/>
      <c r="BD753" s="6"/>
    </row>
    <row r="754" customFormat="false" ht="15" hidden="false" customHeight="false" outlineLevel="0" collapsed="false">
      <c r="A754" s="129"/>
      <c r="B754" s="127"/>
      <c r="C754" s="127"/>
      <c r="D754" s="127"/>
      <c r="E754" s="127"/>
      <c r="F754" s="129"/>
      <c r="G754" s="129"/>
      <c r="H754" s="127"/>
      <c r="I754" s="127"/>
      <c r="J754" s="127"/>
      <c r="BC754" s="9"/>
      <c r="BD754" s="6"/>
    </row>
    <row r="755" customFormat="false" ht="15" hidden="false" customHeight="false" outlineLevel="0" collapsed="false">
      <c r="A755" s="129"/>
      <c r="B755" s="127"/>
      <c r="C755" s="127"/>
      <c r="D755" s="127"/>
      <c r="E755" s="127"/>
      <c r="F755" s="129"/>
      <c r="G755" s="129"/>
      <c r="H755" s="127"/>
      <c r="I755" s="127"/>
      <c r="J755" s="127"/>
      <c r="BC755" s="9"/>
      <c r="BD755" s="6"/>
    </row>
    <row r="756" customFormat="false" ht="15" hidden="false" customHeight="false" outlineLevel="0" collapsed="false">
      <c r="A756" s="129"/>
      <c r="B756" s="127"/>
      <c r="C756" s="127"/>
      <c r="D756" s="127"/>
      <c r="E756" s="127"/>
      <c r="F756" s="129"/>
      <c r="G756" s="129"/>
      <c r="H756" s="127"/>
      <c r="I756" s="127"/>
      <c r="J756" s="127"/>
      <c r="BC756" s="9"/>
      <c r="BD756" s="6"/>
    </row>
    <row r="757" customFormat="false" ht="15" hidden="false" customHeight="false" outlineLevel="0" collapsed="false">
      <c r="A757" s="129"/>
      <c r="B757" s="127"/>
      <c r="C757" s="127"/>
      <c r="D757" s="127"/>
      <c r="E757" s="127"/>
      <c r="F757" s="129"/>
      <c r="G757" s="129"/>
      <c r="H757" s="127"/>
      <c r="I757" s="127"/>
      <c r="J757" s="127"/>
      <c r="BC757" s="9"/>
      <c r="BD757" s="6"/>
    </row>
    <row r="758" customFormat="false" ht="15" hidden="false" customHeight="false" outlineLevel="0" collapsed="false">
      <c r="A758" s="129"/>
      <c r="B758" s="127"/>
      <c r="C758" s="127"/>
      <c r="D758" s="127"/>
      <c r="E758" s="127"/>
      <c r="F758" s="129"/>
      <c r="G758" s="129"/>
      <c r="H758" s="127"/>
      <c r="I758" s="127"/>
      <c r="J758" s="127"/>
      <c r="BC758" s="9"/>
      <c r="BD758" s="6"/>
    </row>
    <row r="759" customFormat="false" ht="15" hidden="false" customHeight="false" outlineLevel="0" collapsed="false">
      <c r="A759" s="129"/>
      <c r="B759" s="127"/>
      <c r="C759" s="127"/>
      <c r="D759" s="127"/>
      <c r="E759" s="127"/>
      <c r="F759" s="129"/>
      <c r="G759" s="129"/>
      <c r="H759" s="127"/>
      <c r="I759" s="127"/>
      <c r="J759" s="127"/>
      <c r="BC759" s="9"/>
      <c r="BD759" s="6"/>
    </row>
    <row r="760" customFormat="false" ht="15" hidden="false" customHeight="false" outlineLevel="0" collapsed="false">
      <c r="A760" s="129"/>
      <c r="B760" s="127"/>
      <c r="C760" s="127"/>
      <c r="D760" s="127"/>
      <c r="E760" s="127"/>
      <c r="F760" s="129"/>
      <c r="G760" s="129"/>
      <c r="H760" s="127"/>
      <c r="I760" s="127"/>
      <c r="J760" s="127"/>
      <c r="BC760" s="9"/>
      <c r="BD760" s="6"/>
    </row>
    <row r="761" customFormat="false" ht="15" hidden="false" customHeight="false" outlineLevel="0" collapsed="false">
      <c r="A761" s="129"/>
      <c r="B761" s="127"/>
      <c r="C761" s="127"/>
      <c r="D761" s="127"/>
      <c r="E761" s="127"/>
      <c r="F761" s="129"/>
      <c r="G761" s="129"/>
      <c r="H761" s="127"/>
      <c r="I761" s="127"/>
      <c r="J761" s="127"/>
      <c r="BC761" s="9"/>
      <c r="BD761" s="6"/>
    </row>
    <row r="762" customFormat="false" ht="15" hidden="false" customHeight="false" outlineLevel="0" collapsed="false">
      <c r="A762" s="129"/>
      <c r="B762" s="127"/>
      <c r="C762" s="127"/>
      <c r="D762" s="127"/>
      <c r="E762" s="127"/>
      <c r="F762" s="129"/>
      <c r="G762" s="129"/>
      <c r="H762" s="127"/>
      <c r="I762" s="127"/>
      <c r="J762" s="127"/>
      <c r="BC762" s="9"/>
      <c r="BD762" s="6"/>
    </row>
    <row r="763" customFormat="false" ht="15" hidden="false" customHeight="false" outlineLevel="0" collapsed="false">
      <c r="A763" s="129"/>
      <c r="B763" s="127"/>
      <c r="C763" s="127"/>
      <c r="D763" s="127"/>
      <c r="E763" s="127"/>
      <c r="F763" s="129"/>
      <c r="G763" s="129"/>
      <c r="H763" s="127"/>
      <c r="I763" s="127"/>
      <c r="J763" s="127"/>
      <c r="BC763" s="9"/>
      <c r="BD763" s="6"/>
    </row>
    <row r="764" customFormat="false" ht="15" hidden="false" customHeight="false" outlineLevel="0" collapsed="false">
      <c r="A764" s="129"/>
      <c r="B764" s="127"/>
      <c r="C764" s="127"/>
      <c r="D764" s="127"/>
      <c r="E764" s="127"/>
      <c r="F764" s="129"/>
      <c r="G764" s="129"/>
      <c r="H764" s="127"/>
      <c r="I764" s="127"/>
      <c r="J764" s="127"/>
      <c r="BC764" s="9"/>
      <c r="BD764" s="6"/>
    </row>
    <row r="765" customFormat="false" ht="15" hidden="false" customHeight="false" outlineLevel="0" collapsed="false">
      <c r="A765" s="129"/>
      <c r="B765" s="127"/>
      <c r="C765" s="127"/>
      <c r="D765" s="127"/>
      <c r="E765" s="127"/>
      <c r="F765" s="129"/>
      <c r="G765" s="129"/>
      <c r="H765" s="127"/>
      <c r="I765" s="127"/>
      <c r="J765" s="127"/>
      <c r="BC765" s="9"/>
      <c r="BD765" s="6"/>
    </row>
    <row r="766" customFormat="false" ht="15" hidden="false" customHeight="false" outlineLevel="0" collapsed="false">
      <c r="A766" s="129"/>
      <c r="B766" s="127"/>
      <c r="C766" s="127"/>
      <c r="D766" s="127"/>
      <c r="E766" s="127"/>
      <c r="F766" s="129"/>
      <c r="G766" s="129"/>
      <c r="H766" s="127"/>
      <c r="I766" s="127"/>
      <c r="J766" s="127"/>
      <c r="BC766" s="9"/>
      <c r="BD766" s="6"/>
    </row>
    <row r="767" customFormat="false" ht="15" hidden="false" customHeight="false" outlineLevel="0" collapsed="false">
      <c r="A767" s="129"/>
      <c r="B767" s="127"/>
      <c r="C767" s="127"/>
      <c r="D767" s="127"/>
      <c r="E767" s="127"/>
      <c r="F767" s="129"/>
      <c r="G767" s="129"/>
      <c r="H767" s="127"/>
      <c r="I767" s="127"/>
      <c r="J767" s="127"/>
      <c r="BC767" s="9"/>
      <c r="BD767" s="6"/>
    </row>
    <row r="768" customFormat="false" ht="15" hidden="false" customHeight="false" outlineLevel="0" collapsed="false">
      <c r="A768" s="129"/>
      <c r="B768" s="127"/>
      <c r="C768" s="127"/>
      <c r="D768" s="127"/>
      <c r="E768" s="127"/>
      <c r="F768" s="129"/>
      <c r="G768" s="129"/>
      <c r="H768" s="127"/>
      <c r="I768" s="127"/>
      <c r="J768" s="127"/>
      <c r="BC768" s="9"/>
      <c r="BD768" s="6"/>
    </row>
    <row r="769" customFormat="false" ht="15" hidden="false" customHeight="false" outlineLevel="0" collapsed="false">
      <c r="A769" s="129"/>
      <c r="B769" s="127"/>
      <c r="C769" s="127"/>
      <c r="D769" s="127"/>
      <c r="E769" s="127"/>
      <c r="F769" s="129"/>
      <c r="G769" s="129"/>
      <c r="H769" s="127"/>
      <c r="I769" s="127"/>
      <c r="J769" s="127"/>
      <c r="BC769" s="9"/>
      <c r="BD769" s="6"/>
    </row>
    <row r="770" customFormat="false" ht="15" hidden="false" customHeight="false" outlineLevel="0" collapsed="false">
      <c r="A770" s="129"/>
      <c r="B770" s="127"/>
      <c r="C770" s="127"/>
      <c r="D770" s="127"/>
      <c r="E770" s="127"/>
      <c r="F770" s="129"/>
      <c r="G770" s="129"/>
      <c r="H770" s="127"/>
      <c r="I770" s="127"/>
      <c r="J770" s="127"/>
      <c r="BC770" s="9"/>
      <c r="BD770" s="6"/>
    </row>
    <row r="771" customFormat="false" ht="15" hidden="false" customHeight="false" outlineLevel="0" collapsed="false">
      <c r="A771" s="129"/>
      <c r="B771" s="127"/>
      <c r="C771" s="127"/>
      <c r="D771" s="127"/>
      <c r="E771" s="127"/>
      <c r="F771" s="129"/>
      <c r="G771" s="129"/>
      <c r="H771" s="127"/>
      <c r="I771" s="127"/>
      <c r="J771" s="127"/>
      <c r="BC771" s="9"/>
      <c r="BD771" s="6"/>
    </row>
    <row r="772" customFormat="false" ht="15" hidden="false" customHeight="false" outlineLevel="0" collapsed="false">
      <c r="A772" s="129"/>
      <c r="B772" s="127"/>
      <c r="C772" s="127"/>
      <c r="D772" s="127"/>
      <c r="E772" s="127"/>
      <c r="F772" s="129"/>
      <c r="G772" s="129"/>
      <c r="H772" s="127"/>
      <c r="I772" s="127"/>
      <c r="J772" s="127"/>
      <c r="BC772" s="9"/>
      <c r="BD772" s="6"/>
    </row>
    <row r="773" customFormat="false" ht="15" hidden="false" customHeight="false" outlineLevel="0" collapsed="false">
      <c r="A773" s="129"/>
      <c r="B773" s="127"/>
      <c r="C773" s="127"/>
      <c r="D773" s="127"/>
      <c r="E773" s="127"/>
      <c r="F773" s="129"/>
      <c r="G773" s="129"/>
      <c r="H773" s="127"/>
      <c r="I773" s="127"/>
      <c r="J773" s="127"/>
      <c r="BC773" s="9"/>
      <c r="BD773" s="6"/>
    </row>
    <row r="774" customFormat="false" ht="15" hidden="false" customHeight="false" outlineLevel="0" collapsed="false">
      <c r="A774" s="129"/>
      <c r="B774" s="127"/>
      <c r="C774" s="127"/>
      <c r="D774" s="127"/>
      <c r="E774" s="127"/>
      <c r="F774" s="129"/>
      <c r="G774" s="129"/>
      <c r="H774" s="127"/>
      <c r="I774" s="127"/>
      <c r="J774" s="127"/>
      <c r="BC774" s="9"/>
      <c r="BD774" s="6"/>
    </row>
    <row r="775" customFormat="false" ht="15" hidden="false" customHeight="false" outlineLevel="0" collapsed="false">
      <c r="A775" s="129"/>
      <c r="B775" s="127"/>
      <c r="C775" s="127"/>
      <c r="D775" s="127"/>
      <c r="E775" s="127"/>
      <c r="F775" s="129"/>
      <c r="G775" s="129"/>
      <c r="H775" s="127"/>
      <c r="I775" s="127"/>
      <c r="J775" s="127"/>
      <c r="BC775" s="9"/>
      <c r="BD775" s="6"/>
    </row>
    <row r="776" customFormat="false" ht="15" hidden="false" customHeight="false" outlineLevel="0" collapsed="false">
      <c r="A776" s="129"/>
      <c r="B776" s="127"/>
      <c r="C776" s="127"/>
      <c r="D776" s="127"/>
      <c r="E776" s="127"/>
      <c r="F776" s="129"/>
      <c r="G776" s="129"/>
      <c r="H776" s="127"/>
      <c r="I776" s="127"/>
      <c r="J776" s="127"/>
      <c r="BC776" s="9"/>
      <c r="BD776" s="6"/>
    </row>
    <row r="777" customFormat="false" ht="15" hidden="false" customHeight="false" outlineLevel="0" collapsed="false">
      <c r="A777" s="129"/>
      <c r="B777" s="127"/>
      <c r="C777" s="127"/>
      <c r="D777" s="127"/>
      <c r="E777" s="127"/>
      <c r="F777" s="129"/>
      <c r="G777" s="129"/>
      <c r="H777" s="127"/>
      <c r="I777" s="127"/>
      <c r="J777" s="127"/>
      <c r="BC777" s="9"/>
      <c r="BD777" s="6"/>
    </row>
    <row r="778" customFormat="false" ht="15" hidden="false" customHeight="false" outlineLevel="0" collapsed="false">
      <c r="A778" s="129"/>
      <c r="B778" s="127"/>
      <c r="C778" s="127"/>
      <c r="D778" s="127"/>
      <c r="E778" s="127"/>
      <c r="F778" s="129"/>
      <c r="G778" s="129"/>
      <c r="H778" s="127"/>
      <c r="I778" s="127"/>
      <c r="J778" s="127"/>
      <c r="BC778" s="9"/>
      <c r="BD778" s="6"/>
    </row>
    <row r="779" customFormat="false" ht="15" hidden="false" customHeight="false" outlineLevel="0" collapsed="false">
      <c r="A779" s="129"/>
      <c r="B779" s="127"/>
      <c r="C779" s="127"/>
      <c r="D779" s="127"/>
      <c r="E779" s="127"/>
      <c r="F779" s="129"/>
      <c r="G779" s="129"/>
      <c r="H779" s="127"/>
      <c r="I779" s="127"/>
      <c r="J779" s="127"/>
      <c r="BC779" s="9"/>
      <c r="BD779" s="6"/>
    </row>
    <row r="780" customFormat="false" ht="15" hidden="false" customHeight="false" outlineLevel="0" collapsed="false">
      <c r="A780" s="129"/>
      <c r="B780" s="127"/>
      <c r="C780" s="127"/>
      <c r="D780" s="127"/>
      <c r="E780" s="127"/>
      <c r="F780" s="129"/>
      <c r="G780" s="129"/>
      <c r="H780" s="127"/>
      <c r="I780" s="127"/>
      <c r="J780" s="127"/>
      <c r="BC780" s="9"/>
      <c r="BD780" s="6"/>
    </row>
    <row r="781" customFormat="false" ht="15" hidden="false" customHeight="false" outlineLevel="0" collapsed="false">
      <c r="A781" s="129"/>
      <c r="B781" s="127"/>
      <c r="C781" s="127"/>
      <c r="D781" s="127"/>
      <c r="E781" s="127"/>
      <c r="F781" s="129"/>
      <c r="G781" s="129"/>
      <c r="H781" s="127"/>
      <c r="I781" s="127"/>
      <c r="J781" s="127"/>
      <c r="BC781" s="9"/>
      <c r="BD781" s="6"/>
    </row>
    <row r="782" customFormat="false" ht="15" hidden="false" customHeight="false" outlineLevel="0" collapsed="false">
      <c r="A782" s="129"/>
      <c r="B782" s="127"/>
      <c r="C782" s="127"/>
      <c r="D782" s="127"/>
      <c r="E782" s="127"/>
      <c r="F782" s="129"/>
      <c r="G782" s="129"/>
      <c r="H782" s="127"/>
      <c r="I782" s="127"/>
      <c r="J782" s="127"/>
      <c r="BC782" s="9"/>
      <c r="BD782" s="6"/>
    </row>
    <row r="783" customFormat="false" ht="15" hidden="false" customHeight="false" outlineLevel="0" collapsed="false">
      <c r="A783" s="129"/>
      <c r="B783" s="127"/>
      <c r="C783" s="127"/>
      <c r="D783" s="127"/>
      <c r="E783" s="127"/>
      <c r="F783" s="129"/>
      <c r="G783" s="129"/>
      <c r="H783" s="127"/>
      <c r="I783" s="127"/>
      <c r="J783" s="127"/>
      <c r="BC783" s="9"/>
      <c r="BD783" s="6"/>
    </row>
    <row r="784" customFormat="false" ht="15" hidden="false" customHeight="false" outlineLevel="0" collapsed="false">
      <c r="A784" s="129"/>
      <c r="B784" s="127"/>
      <c r="C784" s="127"/>
      <c r="D784" s="127"/>
      <c r="E784" s="127"/>
      <c r="F784" s="129"/>
      <c r="G784" s="129"/>
      <c r="H784" s="127"/>
      <c r="I784" s="127"/>
      <c r="J784" s="127"/>
      <c r="BC784" s="9"/>
      <c r="BD784" s="6"/>
    </row>
    <row r="785" customFormat="false" ht="15" hidden="false" customHeight="false" outlineLevel="0" collapsed="false">
      <c r="A785" s="129"/>
      <c r="B785" s="127"/>
      <c r="C785" s="127"/>
      <c r="D785" s="127"/>
      <c r="E785" s="127"/>
      <c r="F785" s="129"/>
      <c r="G785" s="129"/>
      <c r="H785" s="127"/>
      <c r="I785" s="127"/>
      <c r="J785" s="127"/>
      <c r="BC785" s="9"/>
      <c r="BD785" s="6"/>
    </row>
    <row r="786" customFormat="false" ht="15" hidden="false" customHeight="false" outlineLevel="0" collapsed="false">
      <c r="A786" s="129"/>
      <c r="B786" s="127"/>
      <c r="C786" s="127"/>
      <c r="D786" s="127"/>
      <c r="E786" s="127"/>
      <c r="F786" s="129"/>
      <c r="G786" s="129"/>
      <c r="H786" s="127"/>
      <c r="I786" s="127"/>
      <c r="J786" s="127"/>
      <c r="BC786" s="9"/>
      <c r="BD786" s="6"/>
    </row>
    <row r="787" customFormat="false" ht="15" hidden="false" customHeight="false" outlineLevel="0" collapsed="false">
      <c r="A787" s="129"/>
      <c r="B787" s="127"/>
      <c r="C787" s="127"/>
      <c r="D787" s="127"/>
      <c r="E787" s="127"/>
      <c r="F787" s="129"/>
      <c r="G787" s="129"/>
      <c r="H787" s="127"/>
      <c r="I787" s="127"/>
      <c r="J787" s="127"/>
      <c r="BC787" s="9"/>
      <c r="BD787" s="6"/>
    </row>
    <row r="788" customFormat="false" ht="15" hidden="false" customHeight="false" outlineLevel="0" collapsed="false">
      <c r="A788" s="129"/>
      <c r="B788" s="127"/>
      <c r="C788" s="127"/>
      <c r="D788" s="127"/>
      <c r="E788" s="127"/>
      <c r="F788" s="129"/>
      <c r="G788" s="129"/>
      <c r="H788" s="127"/>
      <c r="I788" s="127"/>
      <c r="J788" s="127"/>
      <c r="BC788" s="9"/>
      <c r="BD788" s="6"/>
    </row>
    <row r="789" customFormat="false" ht="15" hidden="false" customHeight="false" outlineLevel="0" collapsed="false">
      <c r="A789" s="129"/>
      <c r="B789" s="127"/>
      <c r="C789" s="127"/>
      <c r="D789" s="127"/>
      <c r="E789" s="127"/>
      <c r="F789" s="129"/>
      <c r="G789" s="129"/>
      <c r="H789" s="127"/>
      <c r="I789" s="127"/>
      <c r="J789" s="127"/>
      <c r="BC789" s="9"/>
      <c r="BD789" s="6"/>
    </row>
    <row r="790" customFormat="false" ht="15" hidden="false" customHeight="false" outlineLevel="0" collapsed="false">
      <c r="A790" s="129"/>
      <c r="B790" s="127"/>
      <c r="C790" s="127"/>
      <c r="D790" s="127"/>
      <c r="E790" s="127"/>
      <c r="F790" s="129"/>
      <c r="G790" s="129"/>
      <c r="H790" s="127"/>
      <c r="I790" s="127"/>
      <c r="J790" s="127"/>
      <c r="BC790" s="9"/>
      <c r="BD790" s="6"/>
    </row>
    <row r="791" customFormat="false" ht="15" hidden="false" customHeight="false" outlineLevel="0" collapsed="false">
      <c r="A791" s="129"/>
      <c r="B791" s="127"/>
      <c r="C791" s="127"/>
      <c r="D791" s="127"/>
      <c r="E791" s="127"/>
      <c r="F791" s="129"/>
      <c r="G791" s="129"/>
      <c r="H791" s="127"/>
      <c r="I791" s="127"/>
      <c r="J791" s="127"/>
      <c r="BC791" s="9"/>
      <c r="BD791" s="6"/>
    </row>
    <row r="792" customFormat="false" ht="15" hidden="false" customHeight="false" outlineLevel="0" collapsed="false">
      <c r="A792" s="129"/>
      <c r="B792" s="127"/>
      <c r="C792" s="127"/>
      <c r="D792" s="127"/>
      <c r="E792" s="127"/>
      <c r="F792" s="129"/>
      <c r="G792" s="129"/>
      <c r="H792" s="127"/>
      <c r="I792" s="127"/>
      <c r="J792" s="127"/>
      <c r="BC792" s="9"/>
      <c r="BD792" s="6"/>
    </row>
    <row r="793" customFormat="false" ht="15" hidden="false" customHeight="false" outlineLevel="0" collapsed="false">
      <c r="A793" s="129"/>
      <c r="B793" s="127"/>
      <c r="C793" s="127"/>
      <c r="D793" s="127"/>
      <c r="E793" s="127"/>
      <c r="F793" s="129"/>
      <c r="G793" s="129"/>
      <c r="H793" s="127"/>
      <c r="I793" s="127"/>
      <c r="J793" s="127"/>
      <c r="BC793" s="9"/>
      <c r="BD793" s="6"/>
    </row>
    <row r="794" customFormat="false" ht="15" hidden="false" customHeight="false" outlineLevel="0" collapsed="false">
      <c r="A794" s="129"/>
      <c r="B794" s="127"/>
      <c r="C794" s="127"/>
      <c r="D794" s="127"/>
      <c r="E794" s="127"/>
      <c r="F794" s="129"/>
      <c r="G794" s="129"/>
      <c r="H794" s="127"/>
      <c r="I794" s="127"/>
      <c r="J794" s="127"/>
      <c r="BC794" s="9"/>
      <c r="BD794" s="6"/>
    </row>
    <row r="795" customFormat="false" ht="15" hidden="false" customHeight="false" outlineLevel="0" collapsed="false">
      <c r="A795" s="129"/>
      <c r="B795" s="127"/>
      <c r="C795" s="127"/>
      <c r="D795" s="127"/>
      <c r="E795" s="127"/>
      <c r="F795" s="129"/>
      <c r="G795" s="129"/>
      <c r="H795" s="127"/>
      <c r="I795" s="127"/>
      <c r="J795" s="127"/>
      <c r="BC795" s="9"/>
      <c r="BD795" s="6"/>
    </row>
    <row r="796" customFormat="false" ht="15" hidden="false" customHeight="false" outlineLevel="0" collapsed="false">
      <c r="A796" s="129"/>
      <c r="B796" s="127"/>
      <c r="C796" s="127"/>
      <c r="D796" s="127"/>
      <c r="E796" s="127"/>
      <c r="F796" s="129"/>
      <c r="G796" s="129"/>
      <c r="H796" s="127"/>
      <c r="I796" s="127"/>
      <c r="J796" s="127"/>
      <c r="BC796" s="9"/>
      <c r="BD796" s="6"/>
    </row>
    <row r="797" customFormat="false" ht="15" hidden="false" customHeight="false" outlineLevel="0" collapsed="false">
      <c r="A797" s="129"/>
      <c r="B797" s="127"/>
      <c r="C797" s="127"/>
      <c r="D797" s="127"/>
      <c r="E797" s="127"/>
      <c r="F797" s="129"/>
      <c r="G797" s="129"/>
      <c r="H797" s="127"/>
      <c r="I797" s="127"/>
      <c r="J797" s="127"/>
      <c r="BC797" s="9"/>
      <c r="BD797" s="6"/>
    </row>
    <row r="798" customFormat="false" ht="15" hidden="false" customHeight="false" outlineLevel="0" collapsed="false">
      <c r="A798" s="129"/>
      <c r="B798" s="127"/>
      <c r="C798" s="127"/>
      <c r="D798" s="127"/>
      <c r="E798" s="127"/>
      <c r="F798" s="129"/>
      <c r="G798" s="129"/>
      <c r="H798" s="127"/>
      <c r="I798" s="127"/>
      <c r="J798" s="127"/>
      <c r="BC798" s="9"/>
      <c r="BD798" s="6"/>
    </row>
    <row r="799" customFormat="false" ht="15" hidden="false" customHeight="false" outlineLevel="0" collapsed="false">
      <c r="A799" s="129"/>
      <c r="B799" s="127"/>
      <c r="C799" s="127"/>
      <c r="D799" s="127"/>
      <c r="E799" s="127"/>
      <c r="F799" s="129"/>
      <c r="G799" s="129"/>
      <c r="H799" s="127"/>
      <c r="I799" s="127"/>
      <c r="J799" s="127"/>
      <c r="BC799" s="9"/>
      <c r="BD799" s="6"/>
    </row>
    <row r="800" customFormat="false" ht="15" hidden="false" customHeight="false" outlineLevel="0" collapsed="false">
      <c r="A800" s="129"/>
      <c r="B800" s="127"/>
      <c r="C800" s="127"/>
      <c r="D800" s="127"/>
      <c r="E800" s="127"/>
      <c r="F800" s="129"/>
      <c r="G800" s="129"/>
      <c r="H800" s="127"/>
      <c r="I800" s="127"/>
      <c r="J800" s="127"/>
      <c r="BC800" s="9"/>
      <c r="BD800" s="6"/>
    </row>
    <row r="801" customFormat="false" ht="15" hidden="false" customHeight="false" outlineLevel="0" collapsed="false">
      <c r="A801" s="129"/>
      <c r="B801" s="127"/>
      <c r="C801" s="127"/>
      <c r="D801" s="127"/>
      <c r="E801" s="127"/>
      <c r="F801" s="129"/>
      <c r="G801" s="129"/>
      <c r="H801" s="127"/>
      <c r="I801" s="127"/>
      <c r="J801" s="127"/>
      <c r="BC801" s="9"/>
      <c r="BD801" s="6"/>
    </row>
    <row r="802" customFormat="false" ht="15" hidden="false" customHeight="false" outlineLevel="0" collapsed="false">
      <c r="A802" s="129"/>
      <c r="B802" s="127"/>
      <c r="C802" s="127"/>
      <c r="D802" s="127"/>
      <c r="E802" s="127"/>
      <c r="F802" s="129"/>
      <c r="G802" s="129"/>
      <c r="H802" s="127"/>
      <c r="I802" s="127"/>
      <c r="J802" s="127"/>
      <c r="BC802" s="9"/>
      <c r="BD802" s="6"/>
    </row>
    <row r="803" customFormat="false" ht="15" hidden="false" customHeight="false" outlineLevel="0" collapsed="false">
      <c r="A803" s="129"/>
      <c r="B803" s="127"/>
      <c r="C803" s="127"/>
      <c r="D803" s="127"/>
      <c r="E803" s="127"/>
      <c r="F803" s="129"/>
      <c r="G803" s="129"/>
      <c r="H803" s="127"/>
      <c r="I803" s="127"/>
      <c r="J803" s="127"/>
      <c r="BC803" s="9"/>
      <c r="BD803" s="6"/>
    </row>
    <row r="804" customFormat="false" ht="15" hidden="false" customHeight="false" outlineLevel="0" collapsed="false">
      <c r="A804" s="129"/>
      <c r="B804" s="127"/>
      <c r="C804" s="127"/>
      <c r="D804" s="127"/>
      <c r="E804" s="127"/>
      <c r="F804" s="129"/>
      <c r="G804" s="129"/>
      <c r="H804" s="127"/>
      <c r="I804" s="127"/>
      <c r="J804" s="127"/>
      <c r="BC804" s="9"/>
      <c r="BD804" s="6"/>
    </row>
    <row r="805" customFormat="false" ht="15" hidden="false" customHeight="false" outlineLevel="0" collapsed="false">
      <c r="A805" s="129"/>
      <c r="B805" s="127"/>
      <c r="C805" s="127"/>
      <c r="D805" s="127"/>
      <c r="E805" s="127"/>
      <c r="F805" s="129"/>
      <c r="G805" s="129"/>
      <c r="H805" s="127"/>
      <c r="I805" s="127"/>
      <c r="J805" s="127"/>
      <c r="BC805" s="9"/>
      <c r="BD805" s="6"/>
    </row>
    <row r="806" customFormat="false" ht="15" hidden="false" customHeight="false" outlineLevel="0" collapsed="false">
      <c r="A806" s="129"/>
      <c r="B806" s="127"/>
      <c r="C806" s="127"/>
      <c r="D806" s="127"/>
      <c r="E806" s="127"/>
      <c r="F806" s="129"/>
      <c r="G806" s="129"/>
      <c r="H806" s="127"/>
      <c r="I806" s="127"/>
      <c r="J806" s="127"/>
      <c r="BC806" s="9"/>
      <c r="BD806" s="6"/>
    </row>
    <row r="807" customFormat="false" ht="15" hidden="false" customHeight="false" outlineLevel="0" collapsed="false">
      <c r="A807" s="129"/>
      <c r="B807" s="127"/>
      <c r="C807" s="127"/>
      <c r="D807" s="127"/>
      <c r="E807" s="127"/>
      <c r="F807" s="129"/>
      <c r="G807" s="129"/>
      <c r="H807" s="127"/>
      <c r="I807" s="127"/>
      <c r="J807" s="127"/>
      <c r="BC807" s="9"/>
      <c r="BD807" s="6"/>
    </row>
    <row r="808" customFormat="false" ht="15" hidden="false" customHeight="false" outlineLevel="0" collapsed="false">
      <c r="A808" s="129"/>
      <c r="B808" s="127"/>
      <c r="C808" s="127"/>
      <c r="D808" s="127"/>
      <c r="E808" s="127"/>
      <c r="F808" s="129"/>
      <c r="G808" s="129"/>
      <c r="H808" s="127"/>
      <c r="I808" s="127"/>
      <c r="J808" s="127"/>
      <c r="BC808" s="9"/>
      <c r="BD808" s="6"/>
    </row>
    <row r="809" customFormat="false" ht="15" hidden="false" customHeight="false" outlineLevel="0" collapsed="false">
      <c r="A809" s="129"/>
      <c r="B809" s="127"/>
      <c r="C809" s="127"/>
      <c r="D809" s="127"/>
      <c r="E809" s="127"/>
      <c r="F809" s="129"/>
      <c r="G809" s="129"/>
      <c r="H809" s="127"/>
      <c r="I809" s="127"/>
      <c r="J809" s="127"/>
      <c r="BC809" s="9"/>
      <c r="BD809" s="6"/>
    </row>
    <row r="810" customFormat="false" ht="15" hidden="false" customHeight="false" outlineLevel="0" collapsed="false">
      <c r="A810" s="129"/>
      <c r="B810" s="127"/>
      <c r="C810" s="127"/>
      <c r="D810" s="127"/>
      <c r="E810" s="127"/>
      <c r="F810" s="129"/>
      <c r="G810" s="129"/>
      <c r="H810" s="127"/>
      <c r="I810" s="127"/>
      <c r="J810" s="127"/>
      <c r="BC810" s="9"/>
      <c r="BD810" s="6"/>
    </row>
    <row r="811" customFormat="false" ht="15" hidden="false" customHeight="false" outlineLevel="0" collapsed="false">
      <c r="A811" s="129"/>
      <c r="B811" s="127"/>
      <c r="C811" s="127"/>
      <c r="D811" s="127"/>
      <c r="E811" s="127"/>
      <c r="F811" s="129"/>
      <c r="G811" s="129"/>
      <c r="H811" s="127"/>
      <c r="I811" s="127"/>
      <c r="J811" s="127"/>
      <c r="BC811" s="9"/>
      <c r="BD811" s="6"/>
    </row>
    <row r="812" customFormat="false" ht="15" hidden="false" customHeight="false" outlineLevel="0" collapsed="false">
      <c r="A812" s="129"/>
      <c r="B812" s="127"/>
      <c r="C812" s="127"/>
      <c r="D812" s="127"/>
      <c r="E812" s="127"/>
      <c r="F812" s="129"/>
      <c r="G812" s="129"/>
      <c r="H812" s="127"/>
      <c r="I812" s="127"/>
      <c r="J812" s="127"/>
      <c r="BC812" s="9"/>
      <c r="BD812" s="6"/>
    </row>
    <row r="813" customFormat="false" ht="15" hidden="false" customHeight="false" outlineLevel="0" collapsed="false">
      <c r="A813" s="129"/>
      <c r="B813" s="127"/>
      <c r="C813" s="127"/>
      <c r="D813" s="127"/>
      <c r="E813" s="127"/>
      <c r="F813" s="129"/>
      <c r="G813" s="129"/>
      <c r="H813" s="127"/>
      <c r="I813" s="127"/>
      <c r="J813" s="127"/>
      <c r="BC813" s="9"/>
      <c r="BD813" s="6"/>
    </row>
    <row r="814" customFormat="false" ht="15" hidden="false" customHeight="false" outlineLevel="0" collapsed="false">
      <c r="A814" s="129"/>
      <c r="B814" s="127"/>
      <c r="C814" s="127"/>
      <c r="D814" s="127"/>
      <c r="E814" s="127"/>
      <c r="F814" s="129"/>
      <c r="G814" s="129"/>
      <c r="H814" s="127"/>
      <c r="I814" s="127"/>
      <c r="J814" s="127"/>
      <c r="BC814" s="9"/>
      <c r="BD814" s="6"/>
    </row>
    <row r="815" customFormat="false" ht="15" hidden="false" customHeight="false" outlineLevel="0" collapsed="false">
      <c r="A815" s="129"/>
      <c r="B815" s="127"/>
      <c r="C815" s="127"/>
      <c r="D815" s="127"/>
      <c r="E815" s="127"/>
      <c r="F815" s="129"/>
      <c r="G815" s="129"/>
      <c r="H815" s="127"/>
      <c r="I815" s="127"/>
      <c r="J815" s="127"/>
      <c r="BC815" s="9"/>
      <c r="BD815" s="6"/>
    </row>
    <row r="816" customFormat="false" ht="15" hidden="false" customHeight="false" outlineLevel="0" collapsed="false">
      <c r="A816" s="129"/>
      <c r="B816" s="127"/>
      <c r="C816" s="127"/>
      <c r="D816" s="127"/>
      <c r="E816" s="127"/>
      <c r="F816" s="129"/>
      <c r="G816" s="129"/>
      <c r="H816" s="127"/>
      <c r="I816" s="127"/>
      <c r="J816" s="127"/>
      <c r="BC816" s="9"/>
      <c r="BD816" s="6"/>
    </row>
    <row r="817" customFormat="false" ht="15" hidden="false" customHeight="false" outlineLevel="0" collapsed="false">
      <c r="A817" s="129"/>
      <c r="B817" s="127"/>
      <c r="C817" s="127"/>
      <c r="D817" s="127"/>
      <c r="E817" s="127"/>
      <c r="F817" s="129"/>
      <c r="G817" s="129"/>
      <c r="H817" s="127"/>
      <c r="I817" s="127"/>
      <c r="J817" s="127"/>
      <c r="BC817" s="9"/>
      <c r="BD817" s="6"/>
    </row>
    <row r="818" customFormat="false" ht="15" hidden="false" customHeight="false" outlineLevel="0" collapsed="false">
      <c r="A818" s="129"/>
      <c r="B818" s="127"/>
      <c r="C818" s="127"/>
      <c r="D818" s="127"/>
      <c r="E818" s="127"/>
      <c r="F818" s="129"/>
      <c r="G818" s="129"/>
      <c r="H818" s="127"/>
      <c r="I818" s="127"/>
      <c r="J818" s="127"/>
      <c r="BC818" s="9"/>
      <c r="BD818" s="6"/>
    </row>
    <row r="819" customFormat="false" ht="15" hidden="false" customHeight="false" outlineLevel="0" collapsed="false">
      <c r="A819" s="129"/>
      <c r="B819" s="127"/>
      <c r="C819" s="127"/>
      <c r="D819" s="127"/>
      <c r="E819" s="127"/>
      <c r="F819" s="129"/>
      <c r="G819" s="129"/>
      <c r="H819" s="127"/>
      <c r="I819" s="127"/>
      <c r="J819" s="127"/>
      <c r="BC819" s="9"/>
      <c r="BD819" s="6"/>
    </row>
    <row r="820" customFormat="false" ht="15" hidden="false" customHeight="false" outlineLevel="0" collapsed="false">
      <c r="A820" s="129"/>
      <c r="B820" s="127"/>
      <c r="C820" s="127"/>
      <c r="D820" s="127"/>
      <c r="E820" s="127"/>
      <c r="F820" s="129"/>
      <c r="G820" s="129"/>
      <c r="H820" s="127"/>
      <c r="I820" s="127"/>
      <c r="J820" s="127"/>
      <c r="BC820" s="9"/>
      <c r="BD820" s="6"/>
    </row>
    <row r="821" customFormat="false" ht="15" hidden="false" customHeight="false" outlineLevel="0" collapsed="false">
      <c r="A821" s="129"/>
      <c r="B821" s="127"/>
      <c r="C821" s="127"/>
      <c r="D821" s="127"/>
      <c r="E821" s="127"/>
      <c r="F821" s="129"/>
      <c r="G821" s="129"/>
      <c r="H821" s="127"/>
      <c r="I821" s="127"/>
      <c r="J821" s="127"/>
      <c r="BC821" s="9"/>
      <c r="BD821" s="6"/>
    </row>
    <row r="822" customFormat="false" ht="15" hidden="false" customHeight="false" outlineLevel="0" collapsed="false">
      <c r="A822" s="129"/>
      <c r="B822" s="127"/>
      <c r="C822" s="127"/>
      <c r="D822" s="127"/>
      <c r="E822" s="127"/>
      <c r="F822" s="129"/>
      <c r="G822" s="129"/>
      <c r="H822" s="127"/>
      <c r="I822" s="127"/>
      <c r="J822" s="127"/>
      <c r="BC822" s="9"/>
      <c r="BD822" s="6"/>
    </row>
    <row r="823" customFormat="false" ht="15" hidden="false" customHeight="false" outlineLevel="0" collapsed="false">
      <c r="A823" s="129"/>
      <c r="B823" s="127"/>
      <c r="C823" s="127"/>
      <c r="D823" s="127"/>
      <c r="E823" s="127"/>
      <c r="F823" s="129"/>
      <c r="G823" s="129"/>
      <c r="H823" s="127"/>
      <c r="I823" s="127"/>
      <c r="J823" s="127"/>
      <c r="BC823" s="9"/>
      <c r="BD823" s="6"/>
    </row>
    <row r="824" customFormat="false" ht="15" hidden="false" customHeight="false" outlineLevel="0" collapsed="false">
      <c r="A824" s="129"/>
      <c r="B824" s="127"/>
      <c r="C824" s="127"/>
      <c r="D824" s="127"/>
      <c r="E824" s="127"/>
      <c r="F824" s="129"/>
      <c r="G824" s="129"/>
      <c r="H824" s="127"/>
      <c r="I824" s="127"/>
      <c r="J824" s="127"/>
      <c r="BC824" s="9"/>
      <c r="BD824" s="6"/>
    </row>
    <row r="825" customFormat="false" ht="15" hidden="false" customHeight="false" outlineLevel="0" collapsed="false">
      <c r="A825" s="129"/>
      <c r="B825" s="127"/>
      <c r="C825" s="127"/>
      <c r="D825" s="127"/>
      <c r="E825" s="127"/>
      <c r="F825" s="129"/>
      <c r="G825" s="129"/>
      <c r="H825" s="127"/>
      <c r="I825" s="127"/>
      <c r="J825" s="127"/>
      <c r="BC825" s="9"/>
      <c r="BD825" s="6"/>
    </row>
    <row r="826" customFormat="false" ht="15" hidden="false" customHeight="false" outlineLevel="0" collapsed="false">
      <c r="A826" s="129"/>
      <c r="B826" s="127"/>
      <c r="C826" s="127"/>
      <c r="D826" s="127"/>
      <c r="E826" s="127"/>
      <c r="F826" s="129"/>
      <c r="G826" s="129"/>
      <c r="H826" s="127"/>
      <c r="I826" s="127"/>
      <c r="J826" s="127"/>
      <c r="BC826" s="9"/>
      <c r="BD826" s="6"/>
    </row>
    <row r="827" customFormat="false" ht="15" hidden="false" customHeight="false" outlineLevel="0" collapsed="false">
      <c r="A827" s="129"/>
      <c r="B827" s="127"/>
      <c r="C827" s="127"/>
      <c r="D827" s="127"/>
      <c r="E827" s="127"/>
      <c r="F827" s="129"/>
      <c r="G827" s="129"/>
      <c r="H827" s="127"/>
      <c r="I827" s="127"/>
      <c r="J827" s="127"/>
      <c r="BC827" s="9"/>
      <c r="BD827" s="6"/>
    </row>
    <row r="828" customFormat="false" ht="15" hidden="false" customHeight="false" outlineLevel="0" collapsed="false">
      <c r="A828" s="129"/>
      <c r="B828" s="127"/>
      <c r="C828" s="127"/>
      <c r="D828" s="127"/>
      <c r="E828" s="127"/>
      <c r="F828" s="129"/>
      <c r="G828" s="129"/>
      <c r="H828" s="127"/>
      <c r="I828" s="127"/>
      <c r="J828" s="127"/>
      <c r="BC828" s="9"/>
      <c r="BD828" s="6"/>
    </row>
    <row r="829" customFormat="false" ht="15" hidden="false" customHeight="false" outlineLevel="0" collapsed="false">
      <c r="A829" s="129"/>
      <c r="B829" s="127"/>
      <c r="C829" s="127"/>
      <c r="D829" s="127"/>
      <c r="E829" s="127"/>
      <c r="F829" s="129"/>
      <c r="G829" s="129"/>
      <c r="H829" s="127"/>
      <c r="I829" s="127"/>
      <c r="J829" s="127"/>
      <c r="BC829" s="9"/>
      <c r="BD829" s="6"/>
    </row>
    <row r="830" customFormat="false" ht="15" hidden="false" customHeight="false" outlineLevel="0" collapsed="false">
      <c r="A830" s="129"/>
      <c r="B830" s="127"/>
      <c r="C830" s="127"/>
      <c r="D830" s="127"/>
      <c r="E830" s="127"/>
      <c r="F830" s="129"/>
      <c r="G830" s="129"/>
      <c r="H830" s="127"/>
      <c r="I830" s="127"/>
      <c r="J830" s="127"/>
      <c r="BC830" s="9"/>
      <c r="BD830" s="6"/>
    </row>
    <row r="831" customFormat="false" ht="15" hidden="false" customHeight="false" outlineLevel="0" collapsed="false">
      <c r="A831" s="129"/>
      <c r="B831" s="127"/>
      <c r="C831" s="127"/>
      <c r="D831" s="127"/>
      <c r="E831" s="127"/>
      <c r="F831" s="129"/>
      <c r="G831" s="129"/>
      <c r="H831" s="127"/>
      <c r="I831" s="127"/>
      <c r="J831" s="127"/>
      <c r="BC831" s="9"/>
      <c r="BD831" s="6"/>
    </row>
    <row r="832" customFormat="false" ht="15" hidden="false" customHeight="false" outlineLevel="0" collapsed="false">
      <c r="A832" s="129"/>
      <c r="B832" s="127"/>
      <c r="C832" s="127"/>
      <c r="D832" s="127"/>
      <c r="E832" s="127"/>
      <c r="F832" s="129"/>
      <c r="G832" s="129"/>
      <c r="H832" s="127"/>
      <c r="I832" s="127"/>
      <c r="J832" s="127"/>
      <c r="BC832" s="9"/>
      <c r="BD832" s="6"/>
    </row>
    <row r="833" customFormat="false" ht="15" hidden="false" customHeight="false" outlineLevel="0" collapsed="false">
      <c r="A833" s="129"/>
      <c r="B833" s="127"/>
      <c r="C833" s="127"/>
      <c r="D833" s="127"/>
      <c r="E833" s="127"/>
      <c r="F833" s="129"/>
      <c r="G833" s="129"/>
      <c r="H833" s="127"/>
      <c r="I833" s="127"/>
      <c r="J833" s="127"/>
      <c r="BC833" s="9"/>
      <c r="BD833" s="6"/>
    </row>
    <row r="834" customFormat="false" ht="15" hidden="false" customHeight="false" outlineLevel="0" collapsed="false">
      <c r="A834" s="129"/>
      <c r="B834" s="127"/>
      <c r="C834" s="127"/>
      <c r="D834" s="127"/>
      <c r="E834" s="127"/>
      <c r="F834" s="129"/>
      <c r="G834" s="129"/>
      <c r="H834" s="127"/>
      <c r="I834" s="127"/>
      <c r="J834" s="127"/>
      <c r="BC834" s="9"/>
      <c r="BD834" s="6"/>
    </row>
    <row r="835" customFormat="false" ht="15" hidden="false" customHeight="false" outlineLevel="0" collapsed="false">
      <c r="A835" s="129"/>
      <c r="B835" s="127"/>
      <c r="C835" s="127"/>
      <c r="D835" s="127"/>
      <c r="E835" s="127"/>
      <c r="F835" s="129"/>
      <c r="G835" s="129"/>
      <c r="H835" s="127"/>
      <c r="I835" s="127"/>
      <c r="J835" s="127"/>
      <c r="BC835" s="9"/>
      <c r="BD835" s="6"/>
    </row>
    <row r="836" customFormat="false" ht="15" hidden="false" customHeight="false" outlineLevel="0" collapsed="false">
      <c r="A836" s="129"/>
      <c r="B836" s="127"/>
      <c r="C836" s="127"/>
      <c r="D836" s="127"/>
      <c r="E836" s="127"/>
      <c r="F836" s="129"/>
      <c r="G836" s="129"/>
      <c r="H836" s="127"/>
      <c r="I836" s="127"/>
      <c r="J836" s="127"/>
      <c r="BC836" s="9"/>
      <c r="BD836" s="6"/>
    </row>
    <row r="837" customFormat="false" ht="15" hidden="false" customHeight="false" outlineLevel="0" collapsed="false">
      <c r="A837" s="129"/>
      <c r="B837" s="127"/>
      <c r="C837" s="127"/>
      <c r="D837" s="127"/>
      <c r="E837" s="127"/>
      <c r="F837" s="129"/>
      <c r="G837" s="129"/>
      <c r="H837" s="127"/>
      <c r="I837" s="127"/>
      <c r="J837" s="127"/>
      <c r="BC837" s="9"/>
      <c r="BD837" s="6"/>
    </row>
    <row r="838" customFormat="false" ht="15" hidden="false" customHeight="false" outlineLevel="0" collapsed="false">
      <c r="E838" s="5"/>
      <c r="F838" s="1"/>
      <c r="H838" s="6"/>
      <c r="I838" s="7"/>
      <c r="J838" s="127" t="str">
        <f aca="false">RIGHT(C838,3)</f>
        <v/>
      </c>
      <c r="BC838" s="9"/>
      <c r="BD838" s="6"/>
    </row>
    <row r="839" customFormat="false" ht="15" hidden="false" customHeight="false" outlineLevel="0" collapsed="false">
      <c r="E839" s="5"/>
      <c r="F839" s="1"/>
      <c r="H839" s="6"/>
      <c r="I839" s="7"/>
      <c r="J839" s="127" t="str">
        <f aca="false">RIGHT(C839,3)</f>
        <v/>
      </c>
      <c r="BC839" s="9"/>
      <c r="BD839" s="6"/>
    </row>
    <row r="840" customFormat="false" ht="15" hidden="false" customHeight="false" outlineLevel="0" collapsed="false">
      <c r="E840" s="5"/>
      <c r="F840" s="1"/>
      <c r="H840" s="6"/>
      <c r="I840" s="7"/>
      <c r="J840" s="127" t="str">
        <f aca="false">RIGHT(C840,3)</f>
        <v/>
      </c>
      <c r="BC840" s="9"/>
      <c r="BD840" s="6"/>
    </row>
    <row r="841" customFormat="false" ht="15" hidden="false" customHeight="false" outlineLevel="0" collapsed="false">
      <c r="E841" s="5"/>
      <c r="F841" s="1"/>
      <c r="H841" s="6"/>
      <c r="I841" s="7"/>
      <c r="J841" s="127" t="str">
        <f aca="false">RIGHT(C841,3)</f>
        <v/>
      </c>
      <c r="BC841" s="9"/>
      <c r="BD841" s="6"/>
    </row>
    <row r="842" customFormat="false" ht="15" hidden="false" customHeight="false" outlineLevel="0" collapsed="false">
      <c r="E842" s="5"/>
      <c r="F842" s="1"/>
      <c r="H842" s="6"/>
      <c r="I842" s="7"/>
      <c r="J842" s="127" t="str">
        <f aca="false">RIGHT(C842,3)</f>
        <v/>
      </c>
      <c r="BC842" s="9"/>
      <c r="BD842" s="6"/>
    </row>
    <row r="843" customFormat="false" ht="15" hidden="false" customHeight="false" outlineLevel="0" collapsed="false">
      <c r="E843" s="5"/>
      <c r="F843" s="1"/>
      <c r="H843" s="6"/>
      <c r="I843" s="7"/>
      <c r="J843" s="127" t="str">
        <f aca="false">RIGHT(C843,3)</f>
        <v/>
      </c>
      <c r="BC843" s="9"/>
      <c r="BD843" s="6"/>
    </row>
    <row r="844" customFormat="false" ht="15" hidden="false" customHeight="false" outlineLevel="0" collapsed="false">
      <c r="E844" s="5"/>
      <c r="F844" s="1"/>
      <c r="H844" s="6"/>
      <c r="I844" s="7"/>
      <c r="J844" s="127" t="str">
        <f aca="false">RIGHT(C844,3)</f>
        <v/>
      </c>
      <c r="BC844" s="9"/>
      <c r="BD844" s="6"/>
    </row>
    <row r="845" customFormat="false" ht="15" hidden="false" customHeight="false" outlineLevel="0" collapsed="false">
      <c r="E845" s="5"/>
      <c r="F845" s="1"/>
      <c r="H845" s="6"/>
      <c r="I845" s="7"/>
      <c r="J845" s="127" t="str">
        <f aca="false">RIGHT(C845,3)</f>
        <v/>
      </c>
      <c r="BC845" s="9"/>
      <c r="BD845" s="6"/>
    </row>
    <row r="846" customFormat="false" ht="15" hidden="false" customHeight="false" outlineLevel="0" collapsed="false">
      <c r="E846" s="5"/>
      <c r="F846" s="1"/>
      <c r="H846" s="6"/>
      <c r="I846" s="7"/>
      <c r="J846" s="127" t="str">
        <f aca="false">RIGHT(C846,3)</f>
        <v/>
      </c>
      <c r="BC846" s="9"/>
      <c r="BD846" s="6"/>
    </row>
    <row r="847" customFormat="false" ht="15" hidden="false" customHeight="false" outlineLevel="0" collapsed="false">
      <c r="E847" s="5"/>
      <c r="F847" s="1"/>
      <c r="H847" s="6"/>
      <c r="I847" s="7"/>
      <c r="J847" s="127" t="str">
        <f aca="false">RIGHT(C847,3)</f>
        <v/>
      </c>
      <c r="BC847" s="9"/>
      <c r="BD847" s="6"/>
    </row>
    <row r="848" customFormat="false" ht="15" hidden="false" customHeight="false" outlineLevel="0" collapsed="false">
      <c r="E848" s="5"/>
      <c r="F848" s="1"/>
      <c r="H848" s="6"/>
      <c r="I848" s="7"/>
      <c r="J848" s="127" t="str">
        <f aca="false">RIGHT(C848,3)</f>
        <v/>
      </c>
      <c r="BC848" s="9"/>
      <c r="BD848" s="6"/>
    </row>
    <row r="849" customFormat="false" ht="15" hidden="false" customHeight="false" outlineLevel="0" collapsed="false">
      <c r="E849" s="5"/>
      <c r="F849" s="1"/>
      <c r="H849" s="6"/>
      <c r="I849" s="7"/>
      <c r="J849" s="127" t="str">
        <f aca="false">RIGHT(C849,3)</f>
        <v/>
      </c>
      <c r="BC849" s="9"/>
      <c r="BD849" s="6"/>
    </row>
    <row r="850" customFormat="false" ht="15" hidden="false" customHeight="false" outlineLevel="0" collapsed="false">
      <c r="E850" s="5"/>
      <c r="F850" s="1"/>
      <c r="H850" s="6"/>
      <c r="I850" s="7"/>
      <c r="J850" s="127" t="str">
        <f aca="false">RIGHT(C850,3)</f>
        <v/>
      </c>
      <c r="BC850" s="9"/>
      <c r="BD850" s="6"/>
    </row>
    <row r="851" customFormat="false" ht="15" hidden="false" customHeight="false" outlineLevel="0" collapsed="false">
      <c r="E851" s="5"/>
      <c r="F851" s="1"/>
      <c r="H851" s="6"/>
      <c r="I851" s="7"/>
      <c r="J851" s="127" t="str">
        <f aca="false">RIGHT(C851,3)</f>
        <v/>
      </c>
      <c r="BC851" s="9"/>
      <c r="BD851" s="6"/>
    </row>
    <row r="852" customFormat="false" ht="15" hidden="false" customHeight="false" outlineLevel="0" collapsed="false">
      <c r="E852" s="5"/>
      <c r="F852" s="1"/>
      <c r="H852" s="6"/>
      <c r="I852" s="7"/>
      <c r="J852" s="127" t="str">
        <f aca="false">RIGHT(C852,3)</f>
        <v/>
      </c>
      <c r="BC852" s="9"/>
      <c r="BD852" s="6"/>
    </row>
    <row r="853" customFormat="false" ht="15" hidden="false" customHeight="false" outlineLevel="0" collapsed="false">
      <c r="E853" s="5"/>
      <c r="F853" s="1"/>
      <c r="H853" s="6"/>
      <c r="I853" s="7"/>
      <c r="J853" s="127" t="str">
        <f aca="false">RIGHT(C853,3)</f>
        <v/>
      </c>
      <c r="BC853" s="9"/>
      <c r="BD853" s="6"/>
    </row>
    <row r="854" customFormat="false" ht="15" hidden="false" customHeight="false" outlineLevel="0" collapsed="false">
      <c r="E854" s="5"/>
      <c r="F854" s="1"/>
      <c r="H854" s="6"/>
      <c r="I854" s="7"/>
      <c r="J854" s="127" t="str">
        <f aca="false">RIGHT(C854,3)</f>
        <v/>
      </c>
      <c r="BC854" s="9"/>
      <c r="BD854" s="6"/>
    </row>
    <row r="855" customFormat="false" ht="15" hidden="false" customHeight="false" outlineLevel="0" collapsed="false">
      <c r="E855" s="5"/>
      <c r="F855" s="1"/>
      <c r="H855" s="6"/>
      <c r="I855" s="7"/>
      <c r="J855" s="127" t="str">
        <f aca="false">RIGHT(C855,3)</f>
        <v/>
      </c>
      <c r="BC855" s="9"/>
      <c r="BD855" s="6"/>
    </row>
    <row r="856" customFormat="false" ht="15" hidden="false" customHeight="false" outlineLevel="0" collapsed="false">
      <c r="E856" s="5"/>
      <c r="F856" s="1"/>
      <c r="H856" s="6"/>
      <c r="I856" s="7"/>
      <c r="J856" s="127" t="str">
        <f aca="false">RIGHT(C856,3)</f>
        <v/>
      </c>
      <c r="BC856" s="9"/>
      <c r="BD856" s="6"/>
    </row>
    <row r="857" customFormat="false" ht="15" hidden="false" customHeight="false" outlineLevel="0" collapsed="false">
      <c r="E857" s="5"/>
      <c r="F857" s="1"/>
      <c r="H857" s="6"/>
      <c r="I857" s="7"/>
      <c r="J857" s="127" t="str">
        <f aca="false">RIGHT(C857,3)</f>
        <v/>
      </c>
      <c r="BC857" s="9"/>
      <c r="BD857" s="6"/>
    </row>
    <row r="858" customFormat="false" ht="15" hidden="false" customHeight="false" outlineLevel="0" collapsed="false">
      <c r="E858" s="5"/>
      <c r="F858" s="1"/>
      <c r="H858" s="6"/>
      <c r="I858" s="7"/>
      <c r="J858" s="127" t="str">
        <f aca="false">RIGHT(C858,3)</f>
        <v/>
      </c>
      <c r="BC858" s="9"/>
      <c r="BD858" s="6"/>
    </row>
    <row r="859" customFormat="false" ht="15" hidden="false" customHeight="false" outlineLevel="0" collapsed="false">
      <c r="E859" s="5"/>
      <c r="F859" s="1"/>
      <c r="H859" s="6"/>
      <c r="I859" s="7"/>
      <c r="J859" s="127" t="str">
        <f aca="false">RIGHT(C859,3)</f>
        <v/>
      </c>
      <c r="BC859" s="9"/>
      <c r="BD859" s="6"/>
    </row>
    <row r="860" customFormat="false" ht="15" hidden="false" customHeight="false" outlineLevel="0" collapsed="false">
      <c r="E860" s="5"/>
      <c r="F860" s="1"/>
      <c r="H860" s="6"/>
      <c r="I860" s="7"/>
      <c r="J860" s="127" t="str">
        <f aca="false">RIGHT(C860,3)</f>
        <v/>
      </c>
      <c r="BC860" s="9"/>
      <c r="BD860" s="6"/>
    </row>
    <row r="861" customFormat="false" ht="15" hidden="false" customHeight="false" outlineLevel="0" collapsed="false">
      <c r="E861" s="5"/>
      <c r="F861" s="1"/>
      <c r="H861" s="6"/>
      <c r="I861" s="7"/>
      <c r="J861" s="127" t="str">
        <f aca="false">RIGHT(C861,3)</f>
        <v/>
      </c>
      <c r="BC861" s="9"/>
      <c r="BD861" s="6"/>
    </row>
    <row r="862" customFormat="false" ht="15" hidden="false" customHeight="false" outlineLevel="0" collapsed="false">
      <c r="E862" s="5"/>
      <c r="F862" s="1"/>
      <c r="H862" s="6"/>
      <c r="I862" s="7"/>
      <c r="J862" s="127" t="str">
        <f aca="false">RIGHT(C862,3)</f>
        <v/>
      </c>
      <c r="BC862" s="9"/>
      <c r="BD862" s="6"/>
    </row>
    <row r="863" customFormat="false" ht="15" hidden="false" customHeight="false" outlineLevel="0" collapsed="false">
      <c r="E863" s="5"/>
      <c r="F863" s="1"/>
      <c r="H863" s="6"/>
      <c r="I863" s="7"/>
      <c r="J863" s="127" t="str">
        <f aca="false">RIGHT(C863,3)</f>
        <v/>
      </c>
      <c r="BC863" s="9"/>
      <c r="BD863" s="6"/>
    </row>
    <row r="864" customFormat="false" ht="15" hidden="false" customHeight="false" outlineLevel="0" collapsed="false">
      <c r="E864" s="5"/>
      <c r="F864" s="1"/>
      <c r="H864" s="6"/>
      <c r="I864" s="7"/>
      <c r="J864" s="127" t="str">
        <f aca="false">RIGHT(C864,3)</f>
        <v/>
      </c>
      <c r="BC864" s="9"/>
      <c r="BD864" s="6"/>
    </row>
    <row r="865" customFormat="false" ht="15" hidden="false" customHeight="false" outlineLevel="0" collapsed="false">
      <c r="E865" s="5"/>
      <c r="F865" s="1"/>
      <c r="H865" s="6"/>
      <c r="I865" s="7"/>
      <c r="J865" s="127" t="str">
        <f aca="false">RIGHT(C865,3)</f>
        <v/>
      </c>
      <c r="BC865" s="9"/>
      <c r="BD865" s="6"/>
    </row>
    <row r="866" customFormat="false" ht="15" hidden="false" customHeight="false" outlineLevel="0" collapsed="false">
      <c r="E866" s="5"/>
      <c r="F866" s="1"/>
      <c r="H866" s="6"/>
      <c r="I866" s="7"/>
      <c r="J866" s="127" t="str">
        <f aca="false">RIGHT(C866,3)</f>
        <v/>
      </c>
      <c r="BC866" s="9"/>
      <c r="BD866" s="6"/>
    </row>
    <row r="867" customFormat="false" ht="15" hidden="false" customHeight="false" outlineLevel="0" collapsed="false">
      <c r="E867" s="5"/>
      <c r="F867" s="1"/>
      <c r="H867" s="6"/>
      <c r="I867" s="7"/>
      <c r="J867" s="127" t="str">
        <f aca="false">RIGHT(C867,3)</f>
        <v/>
      </c>
      <c r="BC867" s="9"/>
      <c r="BD867" s="6"/>
    </row>
    <row r="868" customFormat="false" ht="15" hidden="false" customHeight="false" outlineLevel="0" collapsed="false">
      <c r="E868" s="5"/>
      <c r="F868" s="1"/>
      <c r="H868" s="6"/>
      <c r="I868" s="7"/>
      <c r="J868" s="127" t="str">
        <f aca="false">RIGHT(C868,3)</f>
        <v/>
      </c>
      <c r="BC868" s="9"/>
      <c r="BD868" s="6"/>
    </row>
    <row r="869" customFormat="false" ht="15" hidden="false" customHeight="false" outlineLevel="0" collapsed="false">
      <c r="E869" s="5"/>
      <c r="F869" s="1"/>
      <c r="H869" s="6"/>
      <c r="I869" s="7"/>
      <c r="J869" s="127" t="str">
        <f aca="false">RIGHT(C869,3)</f>
        <v/>
      </c>
      <c r="BC869" s="9"/>
      <c r="BD869" s="6"/>
    </row>
    <row r="870" customFormat="false" ht="15" hidden="false" customHeight="false" outlineLevel="0" collapsed="false">
      <c r="E870" s="5"/>
      <c r="F870" s="1"/>
      <c r="H870" s="6"/>
      <c r="I870" s="7"/>
      <c r="J870" s="127" t="str">
        <f aca="false">RIGHT(C870,3)</f>
        <v/>
      </c>
      <c r="BC870" s="9"/>
      <c r="BD870" s="6"/>
    </row>
    <row r="871" customFormat="false" ht="15" hidden="false" customHeight="false" outlineLevel="0" collapsed="false">
      <c r="E871" s="5"/>
      <c r="F871" s="1"/>
      <c r="H871" s="6"/>
      <c r="I871" s="7"/>
      <c r="J871" s="127" t="str">
        <f aca="false">RIGHT(C871,3)</f>
        <v/>
      </c>
      <c r="BC871" s="9"/>
      <c r="BD871" s="6"/>
    </row>
    <row r="872" customFormat="false" ht="15" hidden="false" customHeight="false" outlineLevel="0" collapsed="false">
      <c r="E872" s="5"/>
      <c r="F872" s="1"/>
      <c r="H872" s="6"/>
      <c r="I872" s="7"/>
      <c r="J872" s="127" t="str">
        <f aca="false">RIGHT(C872,3)</f>
        <v/>
      </c>
      <c r="BC872" s="9"/>
      <c r="BD872" s="6"/>
    </row>
    <row r="873" customFormat="false" ht="15" hidden="false" customHeight="false" outlineLevel="0" collapsed="false">
      <c r="E873" s="5"/>
      <c r="F873" s="1"/>
      <c r="H873" s="6"/>
      <c r="I873" s="7"/>
      <c r="J873" s="127" t="str">
        <f aca="false">RIGHT(C873,3)</f>
        <v/>
      </c>
      <c r="BC873" s="9"/>
      <c r="BD873" s="6"/>
    </row>
    <row r="874" customFormat="false" ht="15" hidden="false" customHeight="false" outlineLevel="0" collapsed="false">
      <c r="E874" s="5"/>
      <c r="F874" s="1"/>
      <c r="H874" s="6"/>
      <c r="I874" s="7"/>
      <c r="J874" s="127" t="str">
        <f aca="false">RIGHT(C874,3)</f>
        <v/>
      </c>
      <c r="BC874" s="9"/>
      <c r="BD874" s="6"/>
    </row>
    <row r="875" customFormat="false" ht="15" hidden="false" customHeight="false" outlineLevel="0" collapsed="false">
      <c r="E875" s="5"/>
      <c r="F875" s="1"/>
      <c r="H875" s="6"/>
      <c r="I875" s="7"/>
      <c r="J875" s="127" t="str">
        <f aca="false">RIGHT(C875,3)</f>
        <v/>
      </c>
      <c r="BC875" s="9"/>
      <c r="BD875" s="6"/>
    </row>
    <row r="876" customFormat="false" ht="15" hidden="false" customHeight="false" outlineLevel="0" collapsed="false">
      <c r="E876" s="5"/>
      <c r="F876" s="1"/>
      <c r="H876" s="6"/>
      <c r="I876" s="7"/>
      <c r="J876" s="127" t="str">
        <f aca="false">RIGHT(C876,3)</f>
        <v/>
      </c>
      <c r="BC876" s="9"/>
      <c r="BD876" s="6"/>
    </row>
    <row r="877" customFormat="false" ht="15" hidden="false" customHeight="false" outlineLevel="0" collapsed="false">
      <c r="E877" s="5"/>
      <c r="F877" s="1"/>
      <c r="H877" s="6"/>
      <c r="I877" s="7"/>
      <c r="J877" s="127" t="str">
        <f aca="false">RIGHT(C877,3)</f>
        <v/>
      </c>
      <c r="BC877" s="9"/>
      <c r="BD877" s="6"/>
    </row>
    <row r="878" customFormat="false" ht="15" hidden="false" customHeight="false" outlineLevel="0" collapsed="false">
      <c r="E878" s="5"/>
      <c r="F878" s="1"/>
      <c r="H878" s="6"/>
      <c r="I878" s="7"/>
      <c r="J878" s="127" t="str">
        <f aca="false">RIGHT(C878,3)</f>
        <v/>
      </c>
      <c r="BC878" s="9"/>
      <c r="BD878" s="6"/>
    </row>
    <row r="879" customFormat="false" ht="15" hidden="false" customHeight="false" outlineLevel="0" collapsed="false">
      <c r="E879" s="5"/>
      <c r="F879" s="1"/>
      <c r="H879" s="6"/>
      <c r="I879" s="7"/>
      <c r="J879" s="127" t="str">
        <f aca="false">RIGHT(C879,3)</f>
        <v/>
      </c>
      <c r="BC879" s="9"/>
      <c r="BD879" s="6"/>
    </row>
    <row r="880" customFormat="false" ht="15" hidden="false" customHeight="false" outlineLevel="0" collapsed="false">
      <c r="E880" s="5"/>
      <c r="F880" s="1"/>
      <c r="H880" s="6"/>
      <c r="I880" s="7"/>
      <c r="J880" s="127" t="str">
        <f aca="false">RIGHT(C880,3)</f>
        <v/>
      </c>
      <c r="BC880" s="9"/>
      <c r="BD880" s="6"/>
    </row>
    <row r="881" customFormat="false" ht="15" hidden="false" customHeight="false" outlineLevel="0" collapsed="false">
      <c r="E881" s="5"/>
      <c r="F881" s="1"/>
      <c r="H881" s="6"/>
      <c r="I881" s="7"/>
      <c r="J881" s="127" t="str">
        <f aca="false">RIGHT(C881,3)</f>
        <v/>
      </c>
      <c r="BC881" s="9"/>
      <c r="BD881" s="6"/>
    </row>
    <row r="882" customFormat="false" ht="15" hidden="false" customHeight="false" outlineLevel="0" collapsed="false">
      <c r="E882" s="5"/>
      <c r="F882" s="1"/>
      <c r="H882" s="6"/>
      <c r="I882" s="7"/>
      <c r="J882" s="127" t="str">
        <f aca="false">RIGHT(C882,3)</f>
        <v/>
      </c>
      <c r="BC882" s="9"/>
      <c r="BD882" s="6"/>
    </row>
    <row r="883" customFormat="false" ht="15" hidden="false" customHeight="false" outlineLevel="0" collapsed="false">
      <c r="E883" s="5"/>
      <c r="F883" s="1"/>
      <c r="H883" s="6"/>
      <c r="I883" s="7"/>
      <c r="J883" s="127" t="str">
        <f aca="false">RIGHT(C883,3)</f>
        <v/>
      </c>
      <c r="BC883" s="9"/>
      <c r="BD883" s="6"/>
    </row>
    <row r="884" customFormat="false" ht="15" hidden="false" customHeight="false" outlineLevel="0" collapsed="false">
      <c r="E884" s="5"/>
      <c r="F884" s="1"/>
      <c r="H884" s="6"/>
      <c r="I884" s="7"/>
      <c r="J884" s="127" t="str">
        <f aca="false">RIGHT(C884,3)</f>
        <v/>
      </c>
      <c r="BC884" s="9"/>
      <c r="BD884" s="6"/>
    </row>
    <row r="885" customFormat="false" ht="15" hidden="false" customHeight="false" outlineLevel="0" collapsed="false">
      <c r="E885" s="5"/>
      <c r="F885" s="1"/>
      <c r="H885" s="6"/>
      <c r="I885" s="7"/>
      <c r="J885" s="127" t="str">
        <f aca="false">RIGHT(C885,3)</f>
        <v/>
      </c>
      <c r="BC885" s="9"/>
      <c r="BD885" s="6"/>
    </row>
    <row r="886" customFormat="false" ht="15" hidden="false" customHeight="false" outlineLevel="0" collapsed="false">
      <c r="E886" s="5"/>
      <c r="F886" s="1"/>
      <c r="H886" s="6"/>
      <c r="I886" s="7"/>
      <c r="J886" s="127" t="str">
        <f aca="false">RIGHT(C886,3)</f>
        <v/>
      </c>
      <c r="BC886" s="9"/>
      <c r="BD886" s="6"/>
    </row>
    <row r="887" customFormat="false" ht="15" hidden="false" customHeight="false" outlineLevel="0" collapsed="false">
      <c r="E887" s="5"/>
      <c r="F887" s="1"/>
      <c r="H887" s="6"/>
      <c r="I887" s="7"/>
      <c r="J887" s="127" t="str">
        <f aca="false">RIGHT(C887,3)</f>
        <v/>
      </c>
      <c r="BC887" s="9"/>
      <c r="BD887" s="6"/>
    </row>
    <row r="888" customFormat="false" ht="15" hidden="false" customHeight="false" outlineLevel="0" collapsed="false">
      <c r="E888" s="5"/>
      <c r="F888" s="1"/>
      <c r="H888" s="6"/>
      <c r="I888" s="7"/>
      <c r="J888" s="127" t="str">
        <f aca="false">RIGHT(C888,3)</f>
        <v/>
      </c>
      <c r="BC888" s="9"/>
      <c r="BD888" s="6"/>
    </row>
    <row r="889" customFormat="false" ht="15" hidden="false" customHeight="false" outlineLevel="0" collapsed="false">
      <c r="E889" s="5"/>
      <c r="F889" s="1"/>
      <c r="H889" s="6"/>
      <c r="I889" s="7"/>
      <c r="J889" s="127" t="str">
        <f aca="false">RIGHT(C889,3)</f>
        <v/>
      </c>
      <c r="BC889" s="9"/>
      <c r="BD889" s="6"/>
    </row>
    <row r="890" customFormat="false" ht="15" hidden="false" customHeight="false" outlineLevel="0" collapsed="false">
      <c r="E890" s="5"/>
      <c r="F890" s="1"/>
      <c r="H890" s="6"/>
      <c r="I890" s="7"/>
      <c r="J890" s="127" t="str">
        <f aca="false">RIGHT(C890,3)</f>
        <v/>
      </c>
      <c r="BC890" s="9"/>
      <c r="BD890" s="6"/>
    </row>
    <row r="891" customFormat="false" ht="15" hidden="false" customHeight="false" outlineLevel="0" collapsed="false">
      <c r="E891" s="5"/>
      <c r="F891" s="1"/>
      <c r="H891" s="6"/>
      <c r="I891" s="7"/>
      <c r="J891" s="127" t="str">
        <f aca="false">RIGHT(C891,3)</f>
        <v/>
      </c>
      <c r="BC891" s="9"/>
      <c r="BD891" s="6"/>
    </row>
    <row r="892" customFormat="false" ht="15" hidden="false" customHeight="false" outlineLevel="0" collapsed="false">
      <c r="E892" s="5"/>
      <c r="F892" s="1"/>
      <c r="H892" s="6"/>
      <c r="I892" s="7"/>
      <c r="J892" s="127" t="str">
        <f aca="false">RIGHT(C892,3)</f>
        <v/>
      </c>
      <c r="BC892" s="9"/>
      <c r="BD892" s="6"/>
    </row>
    <row r="893" customFormat="false" ht="15" hidden="false" customHeight="false" outlineLevel="0" collapsed="false">
      <c r="E893" s="5"/>
      <c r="F893" s="1"/>
      <c r="H893" s="6"/>
      <c r="I893" s="7"/>
      <c r="J893" s="127" t="str">
        <f aca="false">RIGHT(C893,3)</f>
        <v/>
      </c>
      <c r="BC893" s="9"/>
      <c r="BD893" s="6"/>
    </row>
    <row r="894" customFormat="false" ht="15" hidden="false" customHeight="false" outlineLevel="0" collapsed="false">
      <c r="E894" s="5"/>
      <c r="F894" s="1"/>
      <c r="H894" s="6"/>
      <c r="I894" s="7"/>
      <c r="J894" s="127" t="str">
        <f aca="false">RIGHT(C894,3)</f>
        <v/>
      </c>
      <c r="BC894" s="9"/>
      <c r="BD894" s="6"/>
    </row>
    <row r="895" customFormat="false" ht="15" hidden="false" customHeight="false" outlineLevel="0" collapsed="false">
      <c r="E895" s="5"/>
      <c r="F895" s="1"/>
      <c r="H895" s="6"/>
      <c r="I895" s="7"/>
      <c r="J895" s="127" t="str">
        <f aca="false">RIGHT(C895,3)</f>
        <v/>
      </c>
      <c r="BC895" s="9"/>
      <c r="BD895" s="6"/>
    </row>
    <row r="896" customFormat="false" ht="15" hidden="false" customHeight="false" outlineLevel="0" collapsed="false">
      <c r="E896" s="5"/>
      <c r="F896" s="1"/>
      <c r="H896" s="6"/>
      <c r="I896" s="7"/>
      <c r="J896" s="127" t="str">
        <f aca="false">RIGHT(C896,3)</f>
        <v/>
      </c>
      <c r="BC896" s="9"/>
      <c r="BD896" s="6"/>
    </row>
    <row r="897" customFormat="false" ht="15" hidden="false" customHeight="false" outlineLevel="0" collapsed="false">
      <c r="E897" s="5"/>
      <c r="F897" s="1"/>
      <c r="H897" s="6"/>
      <c r="I897" s="7"/>
      <c r="J897" s="127" t="str">
        <f aca="false">RIGHT(C897,3)</f>
        <v/>
      </c>
      <c r="BC897" s="9"/>
      <c r="BD897" s="6"/>
    </row>
    <row r="898" customFormat="false" ht="15" hidden="false" customHeight="false" outlineLevel="0" collapsed="false">
      <c r="E898" s="5"/>
      <c r="F898" s="1"/>
      <c r="H898" s="6"/>
      <c r="I898" s="7"/>
      <c r="J898" s="127" t="str">
        <f aca="false">RIGHT(C898,3)</f>
        <v/>
      </c>
      <c r="BC898" s="9"/>
      <c r="BD898" s="6"/>
    </row>
    <row r="899" customFormat="false" ht="15" hidden="false" customHeight="false" outlineLevel="0" collapsed="false">
      <c r="E899" s="5"/>
      <c r="F899" s="1"/>
      <c r="H899" s="6"/>
      <c r="I899" s="7"/>
      <c r="J899" s="127" t="str">
        <f aca="false">RIGHT(C899,3)</f>
        <v/>
      </c>
      <c r="BC899" s="9"/>
      <c r="BD899" s="6"/>
    </row>
    <row r="900" customFormat="false" ht="15" hidden="false" customHeight="false" outlineLevel="0" collapsed="false">
      <c r="E900" s="5"/>
      <c r="F900" s="1"/>
      <c r="H900" s="6"/>
      <c r="I900" s="7"/>
      <c r="J900" s="127" t="str">
        <f aca="false">RIGHT(C900,3)</f>
        <v/>
      </c>
      <c r="BC900" s="9"/>
      <c r="BD900" s="6"/>
    </row>
    <row r="901" customFormat="false" ht="15" hidden="false" customHeight="false" outlineLevel="0" collapsed="false">
      <c r="E901" s="5"/>
      <c r="F901" s="1"/>
      <c r="H901" s="6"/>
      <c r="I901" s="7"/>
      <c r="J901" s="127" t="str">
        <f aca="false">RIGHT(C901,3)</f>
        <v/>
      </c>
      <c r="BC901" s="9"/>
      <c r="BD901" s="6"/>
    </row>
    <row r="902" customFormat="false" ht="15" hidden="false" customHeight="false" outlineLevel="0" collapsed="false">
      <c r="E902" s="5"/>
      <c r="F902" s="1"/>
      <c r="H902" s="6"/>
      <c r="I902" s="7"/>
      <c r="J902" s="127" t="str">
        <f aca="false">RIGHT(C902,3)</f>
        <v/>
      </c>
      <c r="BC902" s="9"/>
      <c r="BD902" s="6"/>
    </row>
    <row r="903" customFormat="false" ht="15" hidden="false" customHeight="false" outlineLevel="0" collapsed="false">
      <c r="E903" s="5"/>
      <c r="F903" s="1"/>
      <c r="H903" s="6"/>
      <c r="I903" s="7"/>
      <c r="J903" s="127" t="str">
        <f aca="false">RIGHT(C903,3)</f>
        <v/>
      </c>
      <c r="BC903" s="9"/>
      <c r="BD903" s="6"/>
    </row>
    <row r="904" customFormat="false" ht="15" hidden="false" customHeight="false" outlineLevel="0" collapsed="false">
      <c r="E904" s="5"/>
      <c r="F904" s="1"/>
      <c r="H904" s="6"/>
      <c r="I904" s="7"/>
      <c r="J904" s="127" t="str">
        <f aca="false">RIGHT(C904,3)</f>
        <v/>
      </c>
      <c r="BC904" s="9"/>
      <c r="BD904" s="6"/>
    </row>
    <row r="905" customFormat="false" ht="15" hidden="false" customHeight="false" outlineLevel="0" collapsed="false">
      <c r="E905" s="5"/>
      <c r="F905" s="1"/>
      <c r="H905" s="6"/>
      <c r="I905" s="7"/>
      <c r="J905" s="127" t="str">
        <f aca="false">RIGHT(C905,3)</f>
        <v/>
      </c>
      <c r="BC905" s="9"/>
      <c r="BD905" s="6"/>
    </row>
    <row r="906" customFormat="false" ht="15" hidden="false" customHeight="false" outlineLevel="0" collapsed="false">
      <c r="E906" s="5"/>
      <c r="F906" s="1"/>
      <c r="H906" s="6"/>
      <c r="I906" s="7"/>
      <c r="J906" s="127" t="str">
        <f aca="false">RIGHT(C906,3)</f>
        <v/>
      </c>
      <c r="BC906" s="9"/>
      <c r="BD906" s="6"/>
    </row>
    <row r="907" customFormat="false" ht="15" hidden="false" customHeight="false" outlineLevel="0" collapsed="false">
      <c r="E907" s="5"/>
      <c r="F907" s="1"/>
      <c r="H907" s="6"/>
      <c r="I907" s="7"/>
      <c r="J907" s="127" t="str">
        <f aca="false">RIGHT(C907,3)</f>
        <v/>
      </c>
      <c r="BC907" s="9"/>
      <c r="BD907" s="6"/>
    </row>
    <row r="908" customFormat="false" ht="15" hidden="false" customHeight="false" outlineLevel="0" collapsed="false">
      <c r="E908" s="5"/>
      <c r="F908" s="1"/>
      <c r="H908" s="6"/>
      <c r="I908" s="7"/>
      <c r="J908" s="127" t="str">
        <f aca="false">RIGHT(C908,3)</f>
        <v/>
      </c>
      <c r="BC908" s="9"/>
      <c r="BD908" s="6"/>
    </row>
    <row r="909" customFormat="false" ht="15" hidden="false" customHeight="false" outlineLevel="0" collapsed="false">
      <c r="E909" s="5"/>
      <c r="F909" s="1"/>
      <c r="H909" s="6"/>
      <c r="I909" s="7"/>
      <c r="J909" s="127" t="str">
        <f aca="false">RIGHT(C909,3)</f>
        <v/>
      </c>
      <c r="BC909" s="9"/>
      <c r="BD909" s="6"/>
    </row>
    <row r="910" customFormat="false" ht="15" hidden="false" customHeight="false" outlineLevel="0" collapsed="false">
      <c r="E910" s="5"/>
      <c r="F910" s="1"/>
      <c r="H910" s="6"/>
      <c r="I910" s="7"/>
      <c r="J910" s="127" t="str">
        <f aca="false">RIGHT(C910,3)</f>
        <v/>
      </c>
      <c r="BC910" s="9"/>
      <c r="BD910" s="6"/>
    </row>
    <row r="911" customFormat="false" ht="15" hidden="false" customHeight="false" outlineLevel="0" collapsed="false">
      <c r="E911" s="5"/>
      <c r="F911" s="1"/>
      <c r="H911" s="6"/>
      <c r="I911" s="7"/>
      <c r="J911" s="127" t="str">
        <f aca="false">RIGHT(C911,3)</f>
        <v/>
      </c>
      <c r="BC911" s="9"/>
      <c r="BD911" s="6"/>
    </row>
    <row r="912" customFormat="false" ht="15" hidden="false" customHeight="false" outlineLevel="0" collapsed="false">
      <c r="E912" s="5"/>
      <c r="F912" s="1"/>
      <c r="H912" s="6"/>
      <c r="I912" s="7"/>
      <c r="J912" s="127" t="str">
        <f aca="false">RIGHT(C912,3)</f>
        <v/>
      </c>
      <c r="BC912" s="9"/>
      <c r="BD912" s="6"/>
    </row>
    <row r="913" customFormat="false" ht="15" hidden="false" customHeight="false" outlineLevel="0" collapsed="false">
      <c r="E913" s="5"/>
      <c r="F913" s="1"/>
      <c r="H913" s="6"/>
      <c r="I913" s="7"/>
      <c r="J913" s="127" t="str">
        <f aca="false">RIGHT(C913,3)</f>
        <v/>
      </c>
      <c r="BC913" s="9"/>
      <c r="BD913" s="6"/>
    </row>
    <row r="914" customFormat="false" ht="15" hidden="false" customHeight="false" outlineLevel="0" collapsed="false">
      <c r="E914" s="5"/>
      <c r="F914" s="1"/>
      <c r="H914" s="6"/>
      <c r="I914" s="7"/>
      <c r="J914" s="127" t="str">
        <f aca="false">RIGHT(C914,3)</f>
        <v/>
      </c>
      <c r="BC914" s="9"/>
      <c r="BD914" s="6"/>
    </row>
    <row r="915" customFormat="false" ht="15" hidden="false" customHeight="false" outlineLevel="0" collapsed="false">
      <c r="E915" s="5"/>
      <c r="F915" s="1"/>
      <c r="H915" s="6"/>
      <c r="I915" s="7"/>
      <c r="J915" s="127" t="str">
        <f aca="false">RIGHT(C915,3)</f>
        <v/>
      </c>
      <c r="BC915" s="9"/>
      <c r="BD915" s="6"/>
    </row>
    <row r="916" customFormat="false" ht="15" hidden="false" customHeight="false" outlineLevel="0" collapsed="false">
      <c r="E916" s="5"/>
      <c r="F916" s="1"/>
      <c r="H916" s="6"/>
      <c r="I916" s="7"/>
      <c r="J916" s="127" t="str">
        <f aca="false">RIGHT(C916,3)</f>
        <v/>
      </c>
      <c r="BC916" s="9"/>
      <c r="BD916" s="6"/>
    </row>
    <row r="917" customFormat="false" ht="15" hidden="false" customHeight="false" outlineLevel="0" collapsed="false">
      <c r="E917" s="5"/>
      <c r="F917" s="1"/>
      <c r="H917" s="6"/>
      <c r="I917" s="7"/>
      <c r="J917" s="127" t="str">
        <f aca="false">RIGHT(C917,3)</f>
        <v/>
      </c>
      <c r="BC917" s="9"/>
      <c r="BD917" s="6"/>
    </row>
    <row r="918" customFormat="false" ht="15" hidden="false" customHeight="false" outlineLevel="0" collapsed="false">
      <c r="E918" s="5"/>
      <c r="F918" s="1"/>
      <c r="H918" s="6"/>
      <c r="I918" s="7"/>
      <c r="J918" s="127" t="str">
        <f aca="false">RIGHT(C918,3)</f>
        <v/>
      </c>
      <c r="BC918" s="9"/>
      <c r="BD918" s="6"/>
    </row>
    <row r="919" customFormat="false" ht="15" hidden="false" customHeight="false" outlineLevel="0" collapsed="false">
      <c r="E919" s="5"/>
      <c r="F919" s="1"/>
      <c r="H919" s="6"/>
      <c r="I919" s="7"/>
      <c r="J919" s="127" t="str">
        <f aca="false">RIGHT(C919,3)</f>
        <v/>
      </c>
      <c r="BC919" s="9"/>
      <c r="BD919" s="6"/>
    </row>
    <row r="920" customFormat="false" ht="15" hidden="false" customHeight="false" outlineLevel="0" collapsed="false">
      <c r="E920" s="5"/>
      <c r="F920" s="1"/>
      <c r="H920" s="6"/>
      <c r="I920" s="7"/>
      <c r="J920" s="127" t="str">
        <f aca="false">RIGHT(C920,3)</f>
        <v/>
      </c>
      <c r="BC920" s="9"/>
      <c r="BD920" s="6"/>
    </row>
    <row r="921" customFormat="false" ht="15" hidden="false" customHeight="false" outlineLevel="0" collapsed="false">
      <c r="E921" s="5"/>
      <c r="F921" s="1"/>
      <c r="H921" s="6"/>
      <c r="I921" s="7"/>
      <c r="J921" s="127" t="str">
        <f aca="false">RIGHT(C921,3)</f>
        <v/>
      </c>
      <c r="BC921" s="9"/>
      <c r="BD921" s="6"/>
    </row>
    <row r="922" customFormat="false" ht="15" hidden="false" customHeight="false" outlineLevel="0" collapsed="false">
      <c r="E922" s="5"/>
      <c r="F922" s="1"/>
      <c r="H922" s="6"/>
      <c r="I922" s="7"/>
      <c r="J922" s="127" t="str">
        <f aca="false">RIGHT(C922,3)</f>
        <v/>
      </c>
      <c r="BC922" s="9"/>
      <c r="BD922" s="6"/>
    </row>
    <row r="923" customFormat="false" ht="15" hidden="false" customHeight="false" outlineLevel="0" collapsed="false">
      <c r="E923" s="5"/>
      <c r="F923" s="1"/>
      <c r="H923" s="6"/>
      <c r="I923" s="7"/>
      <c r="J923" s="127" t="str">
        <f aca="false">RIGHT(C923,3)</f>
        <v/>
      </c>
      <c r="BC923" s="9"/>
      <c r="BD923" s="6"/>
    </row>
    <row r="924" customFormat="false" ht="15" hidden="false" customHeight="false" outlineLevel="0" collapsed="false">
      <c r="E924" s="5"/>
      <c r="F924" s="1"/>
      <c r="H924" s="6"/>
      <c r="I924" s="7"/>
      <c r="J924" s="127" t="str">
        <f aca="false">RIGHT(C924,3)</f>
        <v/>
      </c>
      <c r="BC924" s="9"/>
      <c r="BD924" s="6"/>
    </row>
    <row r="925" customFormat="false" ht="15" hidden="false" customHeight="false" outlineLevel="0" collapsed="false">
      <c r="E925" s="5"/>
      <c r="F925" s="1"/>
      <c r="H925" s="6"/>
      <c r="I925" s="7"/>
      <c r="J925" s="127" t="str">
        <f aca="false">RIGHT(C925,3)</f>
        <v/>
      </c>
      <c r="BC925" s="9"/>
      <c r="BD925" s="6"/>
    </row>
    <row r="926" customFormat="false" ht="15" hidden="false" customHeight="false" outlineLevel="0" collapsed="false">
      <c r="E926" s="5"/>
      <c r="F926" s="1"/>
      <c r="H926" s="6"/>
      <c r="I926" s="7"/>
      <c r="J926" s="127" t="str">
        <f aca="false">RIGHT(C926,3)</f>
        <v/>
      </c>
      <c r="BC926" s="9"/>
      <c r="BD926" s="6"/>
    </row>
    <row r="927" customFormat="false" ht="15" hidden="false" customHeight="false" outlineLevel="0" collapsed="false">
      <c r="E927" s="5"/>
      <c r="F927" s="1"/>
      <c r="H927" s="6"/>
      <c r="I927" s="7"/>
      <c r="J927" s="127" t="str">
        <f aca="false">RIGHT(C927,3)</f>
        <v/>
      </c>
      <c r="BC927" s="9"/>
      <c r="BD927" s="6"/>
    </row>
    <row r="928" customFormat="false" ht="15" hidden="false" customHeight="false" outlineLevel="0" collapsed="false">
      <c r="E928" s="5"/>
      <c r="F928" s="1"/>
      <c r="H928" s="6"/>
      <c r="I928" s="7"/>
      <c r="J928" s="127" t="str">
        <f aca="false">RIGHT(C928,3)</f>
        <v/>
      </c>
      <c r="BC928" s="9"/>
      <c r="BD928" s="6"/>
    </row>
    <row r="929" customFormat="false" ht="15" hidden="false" customHeight="false" outlineLevel="0" collapsed="false">
      <c r="E929" s="5"/>
      <c r="F929" s="1"/>
      <c r="H929" s="6"/>
      <c r="I929" s="7"/>
      <c r="J929" s="127" t="str">
        <f aca="false">RIGHT(C929,3)</f>
        <v/>
      </c>
      <c r="BC929" s="9"/>
      <c r="BD929" s="6"/>
    </row>
    <row r="930" customFormat="false" ht="15" hidden="false" customHeight="false" outlineLevel="0" collapsed="false">
      <c r="E930" s="5"/>
      <c r="F930" s="1"/>
      <c r="H930" s="6"/>
      <c r="I930" s="7"/>
      <c r="J930" s="127" t="str">
        <f aca="false">RIGHT(C930,3)</f>
        <v/>
      </c>
      <c r="BC930" s="9"/>
      <c r="BD930" s="6"/>
    </row>
    <row r="931" customFormat="false" ht="15" hidden="false" customHeight="false" outlineLevel="0" collapsed="false">
      <c r="E931" s="5"/>
      <c r="F931" s="1"/>
      <c r="H931" s="6"/>
      <c r="I931" s="7"/>
      <c r="J931" s="127" t="str">
        <f aca="false">RIGHT(C931,3)</f>
        <v/>
      </c>
      <c r="BC931" s="9"/>
      <c r="BD931" s="6"/>
    </row>
    <row r="932" customFormat="false" ht="15" hidden="false" customHeight="false" outlineLevel="0" collapsed="false">
      <c r="E932" s="5"/>
      <c r="F932" s="1"/>
      <c r="H932" s="6"/>
      <c r="I932" s="7"/>
      <c r="J932" s="127" t="str">
        <f aca="false">RIGHT(C932,3)</f>
        <v/>
      </c>
      <c r="BC932" s="9"/>
      <c r="BD932" s="6"/>
    </row>
    <row r="933" customFormat="false" ht="15" hidden="false" customHeight="false" outlineLevel="0" collapsed="false">
      <c r="E933" s="5"/>
      <c r="F933" s="1"/>
      <c r="H933" s="6"/>
      <c r="I933" s="7"/>
      <c r="J933" s="127" t="str">
        <f aca="false">RIGHT(C933,3)</f>
        <v/>
      </c>
      <c r="BC933" s="9"/>
      <c r="BD933" s="6"/>
    </row>
    <row r="934" customFormat="false" ht="15" hidden="false" customHeight="false" outlineLevel="0" collapsed="false">
      <c r="E934" s="5"/>
      <c r="F934" s="1"/>
      <c r="H934" s="6"/>
      <c r="I934" s="7"/>
      <c r="J934" s="127" t="str">
        <f aca="false">RIGHT(C934,3)</f>
        <v/>
      </c>
      <c r="BC934" s="9"/>
      <c r="BD934" s="6"/>
    </row>
    <row r="935" customFormat="false" ht="15" hidden="false" customHeight="false" outlineLevel="0" collapsed="false">
      <c r="E935" s="5"/>
      <c r="F935" s="1"/>
      <c r="H935" s="6"/>
      <c r="I935" s="7"/>
      <c r="J935" s="127" t="str">
        <f aca="false">RIGHT(C935,3)</f>
        <v/>
      </c>
      <c r="BC935" s="9"/>
      <c r="BD935" s="6"/>
    </row>
    <row r="936" customFormat="false" ht="15" hidden="false" customHeight="false" outlineLevel="0" collapsed="false">
      <c r="E936" s="5"/>
      <c r="F936" s="1"/>
      <c r="H936" s="6"/>
      <c r="I936" s="7"/>
      <c r="J936" s="127" t="str">
        <f aca="false">RIGHT(C936,3)</f>
        <v/>
      </c>
      <c r="BC936" s="9"/>
      <c r="BD936" s="6"/>
    </row>
    <row r="937" customFormat="false" ht="15" hidden="false" customHeight="false" outlineLevel="0" collapsed="false">
      <c r="E937" s="5"/>
      <c r="F937" s="1"/>
      <c r="H937" s="6"/>
      <c r="I937" s="7"/>
      <c r="J937" s="127" t="str">
        <f aca="false">RIGHT(C937,3)</f>
        <v/>
      </c>
      <c r="BC937" s="9"/>
      <c r="BD937" s="6"/>
    </row>
    <row r="938" customFormat="false" ht="15" hidden="false" customHeight="false" outlineLevel="0" collapsed="false">
      <c r="E938" s="5"/>
      <c r="F938" s="1"/>
      <c r="H938" s="6"/>
      <c r="I938" s="7"/>
      <c r="J938" s="127" t="str">
        <f aca="false">RIGHT(C938,3)</f>
        <v/>
      </c>
      <c r="BC938" s="9"/>
      <c r="BD938" s="6"/>
    </row>
    <row r="939" customFormat="false" ht="15" hidden="false" customHeight="false" outlineLevel="0" collapsed="false">
      <c r="E939" s="5"/>
      <c r="F939" s="1"/>
      <c r="H939" s="6"/>
      <c r="I939" s="7"/>
      <c r="J939" s="127" t="str">
        <f aca="false">RIGHT(C939,3)</f>
        <v/>
      </c>
      <c r="BC939" s="9"/>
      <c r="BD939" s="6"/>
    </row>
    <row r="940" customFormat="false" ht="15" hidden="false" customHeight="false" outlineLevel="0" collapsed="false">
      <c r="E940" s="5"/>
      <c r="F940" s="1"/>
      <c r="H940" s="6"/>
      <c r="I940" s="7"/>
      <c r="J940" s="127" t="str">
        <f aca="false">RIGHT(C940,3)</f>
        <v/>
      </c>
      <c r="BC940" s="9"/>
      <c r="BD940" s="6"/>
    </row>
    <row r="941" customFormat="false" ht="15" hidden="false" customHeight="false" outlineLevel="0" collapsed="false">
      <c r="E941" s="5"/>
      <c r="F941" s="1"/>
      <c r="H941" s="6"/>
      <c r="I941" s="7"/>
      <c r="J941" s="127" t="str">
        <f aca="false">RIGHT(C941,3)</f>
        <v/>
      </c>
      <c r="BC941" s="9"/>
      <c r="BD941" s="6"/>
    </row>
    <row r="942" customFormat="false" ht="15" hidden="false" customHeight="false" outlineLevel="0" collapsed="false">
      <c r="E942" s="5"/>
      <c r="F942" s="1"/>
      <c r="H942" s="6"/>
      <c r="I942" s="7"/>
      <c r="J942" s="127" t="str">
        <f aca="false">RIGHT(C942,3)</f>
        <v/>
      </c>
      <c r="BC942" s="9"/>
      <c r="BD942" s="6"/>
    </row>
    <row r="943" customFormat="false" ht="15" hidden="false" customHeight="false" outlineLevel="0" collapsed="false">
      <c r="E943" s="5"/>
      <c r="F943" s="1"/>
      <c r="H943" s="6"/>
      <c r="I943" s="7"/>
      <c r="J943" s="127" t="str">
        <f aca="false">RIGHT(C943,3)</f>
        <v/>
      </c>
      <c r="BC943" s="9"/>
      <c r="BD943" s="6"/>
    </row>
    <row r="944" customFormat="false" ht="15" hidden="false" customHeight="false" outlineLevel="0" collapsed="false">
      <c r="E944" s="5"/>
      <c r="F944" s="1"/>
      <c r="H944" s="6"/>
      <c r="I944" s="7"/>
      <c r="J944" s="127" t="str">
        <f aca="false">RIGHT(C944,3)</f>
        <v/>
      </c>
      <c r="BC944" s="9"/>
      <c r="BD944" s="6"/>
    </row>
    <row r="945" customFormat="false" ht="15" hidden="false" customHeight="false" outlineLevel="0" collapsed="false">
      <c r="E945" s="5"/>
      <c r="F945" s="1"/>
      <c r="H945" s="6"/>
      <c r="I945" s="7"/>
      <c r="J945" s="127" t="str">
        <f aca="false">RIGHT(C945,3)</f>
        <v/>
      </c>
      <c r="BC945" s="9"/>
      <c r="BD945" s="6"/>
    </row>
    <row r="946" customFormat="false" ht="15" hidden="false" customHeight="false" outlineLevel="0" collapsed="false">
      <c r="E946" s="5"/>
      <c r="F946" s="1"/>
      <c r="H946" s="6"/>
      <c r="I946" s="7"/>
      <c r="J946" s="127" t="str">
        <f aca="false">RIGHT(C946,3)</f>
        <v/>
      </c>
      <c r="BC946" s="9"/>
      <c r="BD946" s="6"/>
    </row>
    <row r="947" customFormat="false" ht="15" hidden="false" customHeight="false" outlineLevel="0" collapsed="false">
      <c r="E947" s="5"/>
      <c r="F947" s="1"/>
      <c r="H947" s="6"/>
      <c r="I947" s="7"/>
      <c r="J947" s="127" t="str">
        <f aca="false">RIGHT(C947,3)</f>
        <v/>
      </c>
      <c r="BC947" s="9"/>
      <c r="BD947" s="6"/>
    </row>
    <row r="948" customFormat="false" ht="15" hidden="false" customHeight="false" outlineLevel="0" collapsed="false">
      <c r="E948" s="5"/>
      <c r="F948" s="1"/>
      <c r="H948" s="6"/>
      <c r="I948" s="7"/>
      <c r="J948" s="127" t="str">
        <f aca="false">RIGHT(C948,3)</f>
        <v/>
      </c>
      <c r="BC948" s="9"/>
      <c r="BD948" s="6"/>
    </row>
    <row r="949" customFormat="false" ht="15" hidden="false" customHeight="false" outlineLevel="0" collapsed="false">
      <c r="E949" s="5"/>
      <c r="F949" s="1"/>
      <c r="H949" s="6"/>
      <c r="I949" s="7"/>
      <c r="J949" s="127" t="str">
        <f aca="false">RIGHT(C949,3)</f>
        <v/>
      </c>
      <c r="BC949" s="9"/>
      <c r="BD949" s="6"/>
    </row>
    <row r="950" customFormat="false" ht="15" hidden="false" customHeight="false" outlineLevel="0" collapsed="false">
      <c r="E950" s="5"/>
      <c r="F950" s="1"/>
      <c r="H950" s="6"/>
      <c r="I950" s="7"/>
      <c r="J950" s="127" t="str">
        <f aca="false">RIGHT(C950,3)</f>
        <v/>
      </c>
      <c r="BC950" s="9"/>
      <c r="BD950" s="6"/>
    </row>
    <row r="951" customFormat="false" ht="15" hidden="false" customHeight="false" outlineLevel="0" collapsed="false">
      <c r="E951" s="5"/>
      <c r="F951" s="1"/>
      <c r="H951" s="6"/>
      <c r="I951" s="7"/>
      <c r="J951" s="127" t="str">
        <f aca="false">RIGHT(C951,3)</f>
        <v/>
      </c>
      <c r="BC951" s="9"/>
      <c r="BD951" s="6"/>
    </row>
    <row r="952" customFormat="false" ht="15" hidden="false" customHeight="false" outlineLevel="0" collapsed="false">
      <c r="E952" s="5"/>
      <c r="F952" s="1"/>
      <c r="H952" s="6"/>
      <c r="I952" s="7"/>
      <c r="J952" s="127" t="str">
        <f aca="false">RIGHT(C952,3)</f>
        <v/>
      </c>
      <c r="BC952" s="9"/>
      <c r="BD952" s="6"/>
    </row>
    <row r="953" customFormat="false" ht="15" hidden="false" customHeight="false" outlineLevel="0" collapsed="false">
      <c r="E953" s="5"/>
      <c r="F953" s="1"/>
      <c r="H953" s="6"/>
      <c r="I953" s="7"/>
      <c r="J953" s="127" t="str">
        <f aca="false">RIGHT(C953,3)</f>
        <v/>
      </c>
      <c r="BC953" s="9"/>
      <c r="BD953" s="6"/>
    </row>
    <row r="954" customFormat="false" ht="15" hidden="false" customHeight="false" outlineLevel="0" collapsed="false">
      <c r="E954" s="5"/>
      <c r="F954" s="1"/>
      <c r="H954" s="6"/>
      <c r="I954" s="7"/>
      <c r="J954" s="127" t="str">
        <f aca="false">RIGHT(C954,3)</f>
        <v/>
      </c>
      <c r="BC954" s="9"/>
      <c r="BD954" s="6"/>
    </row>
    <row r="955" customFormat="false" ht="15" hidden="false" customHeight="false" outlineLevel="0" collapsed="false">
      <c r="E955" s="5"/>
      <c r="F955" s="1"/>
      <c r="H955" s="6"/>
      <c r="I955" s="7"/>
      <c r="J955" s="127" t="str">
        <f aca="false">RIGHT(C955,3)</f>
        <v/>
      </c>
      <c r="BC955" s="9"/>
      <c r="BD955" s="6"/>
    </row>
    <row r="956" customFormat="false" ht="15" hidden="false" customHeight="false" outlineLevel="0" collapsed="false">
      <c r="E956" s="5"/>
      <c r="F956" s="1"/>
      <c r="H956" s="6"/>
      <c r="I956" s="7"/>
      <c r="J956" s="127" t="str">
        <f aca="false">RIGHT(C956,3)</f>
        <v/>
      </c>
      <c r="BC956" s="9"/>
      <c r="BD956" s="6"/>
    </row>
    <row r="957" customFormat="false" ht="15" hidden="false" customHeight="false" outlineLevel="0" collapsed="false">
      <c r="E957" s="5"/>
      <c r="F957" s="1"/>
      <c r="H957" s="6"/>
      <c r="I957" s="7"/>
      <c r="J957" s="127" t="str">
        <f aca="false">RIGHT(C957,3)</f>
        <v/>
      </c>
      <c r="BC957" s="9"/>
      <c r="BD957" s="6"/>
    </row>
    <row r="958" customFormat="false" ht="15" hidden="false" customHeight="false" outlineLevel="0" collapsed="false">
      <c r="E958" s="5"/>
      <c r="F958" s="1"/>
      <c r="H958" s="6"/>
      <c r="I958" s="7"/>
      <c r="J958" s="127" t="str">
        <f aca="false">RIGHT(C958,3)</f>
        <v/>
      </c>
      <c r="BC958" s="9"/>
      <c r="BD958" s="6"/>
    </row>
    <row r="959" customFormat="false" ht="15" hidden="false" customHeight="false" outlineLevel="0" collapsed="false">
      <c r="E959" s="5"/>
      <c r="F959" s="1"/>
      <c r="H959" s="6"/>
      <c r="I959" s="7"/>
      <c r="J959" s="127" t="str">
        <f aca="false">RIGHT(C959,3)</f>
        <v/>
      </c>
      <c r="BC959" s="9"/>
      <c r="BD959" s="6"/>
    </row>
    <row r="960" customFormat="false" ht="15" hidden="false" customHeight="false" outlineLevel="0" collapsed="false">
      <c r="E960" s="5"/>
      <c r="F960" s="1"/>
      <c r="H960" s="6"/>
      <c r="I960" s="7"/>
      <c r="J960" s="127" t="str">
        <f aca="false">RIGHT(C960,3)</f>
        <v/>
      </c>
      <c r="BC960" s="9"/>
      <c r="BD960" s="6"/>
    </row>
    <row r="961" customFormat="false" ht="15" hidden="false" customHeight="false" outlineLevel="0" collapsed="false">
      <c r="E961" s="5"/>
      <c r="F961" s="1"/>
      <c r="H961" s="6"/>
      <c r="I961" s="7"/>
      <c r="J961" s="127" t="str">
        <f aca="false">RIGHT(C961,3)</f>
        <v/>
      </c>
      <c r="BC961" s="9"/>
      <c r="BD961" s="6"/>
    </row>
    <row r="962" customFormat="false" ht="15" hidden="false" customHeight="false" outlineLevel="0" collapsed="false">
      <c r="E962" s="5"/>
      <c r="F962" s="1"/>
      <c r="H962" s="6"/>
      <c r="I962" s="7"/>
      <c r="J962" s="127" t="str">
        <f aca="false">RIGHT(C962,3)</f>
        <v/>
      </c>
      <c r="BC962" s="9"/>
      <c r="BD962" s="6"/>
    </row>
    <row r="963" customFormat="false" ht="15" hidden="false" customHeight="false" outlineLevel="0" collapsed="false">
      <c r="E963" s="5"/>
      <c r="F963" s="1"/>
      <c r="H963" s="6"/>
      <c r="I963" s="7"/>
      <c r="J963" s="127" t="str">
        <f aca="false">RIGHT(C963,3)</f>
        <v/>
      </c>
      <c r="BC963" s="9"/>
      <c r="BD963" s="6"/>
    </row>
    <row r="964" customFormat="false" ht="15" hidden="false" customHeight="false" outlineLevel="0" collapsed="false">
      <c r="E964" s="5"/>
      <c r="F964" s="1"/>
      <c r="H964" s="6"/>
      <c r="I964" s="7"/>
      <c r="J964" s="127" t="str">
        <f aca="false">RIGHT(C964,3)</f>
        <v/>
      </c>
      <c r="BC964" s="9"/>
      <c r="BD964" s="6"/>
    </row>
    <row r="965" customFormat="false" ht="15" hidden="false" customHeight="false" outlineLevel="0" collapsed="false">
      <c r="E965" s="5"/>
      <c r="F965" s="1"/>
      <c r="H965" s="6"/>
      <c r="I965" s="7"/>
      <c r="J965" s="127" t="str">
        <f aca="false">RIGHT(C965,3)</f>
        <v/>
      </c>
      <c r="BC965" s="9"/>
      <c r="BD965" s="6"/>
    </row>
    <row r="966" customFormat="false" ht="15" hidden="false" customHeight="false" outlineLevel="0" collapsed="false">
      <c r="E966" s="5"/>
      <c r="F966" s="1"/>
      <c r="H966" s="6"/>
      <c r="I966" s="7"/>
      <c r="J966" s="127" t="str">
        <f aca="false">RIGHT(C966,3)</f>
        <v/>
      </c>
      <c r="BC966" s="9"/>
      <c r="BD966" s="6"/>
    </row>
    <row r="967" customFormat="false" ht="15" hidden="false" customHeight="false" outlineLevel="0" collapsed="false">
      <c r="E967" s="5"/>
      <c r="F967" s="1"/>
      <c r="H967" s="6"/>
      <c r="I967" s="7"/>
      <c r="J967" s="127" t="str">
        <f aca="false">RIGHT(C967,3)</f>
        <v/>
      </c>
      <c r="BC967" s="9"/>
      <c r="BD967" s="6"/>
    </row>
    <row r="968" customFormat="false" ht="15" hidden="false" customHeight="false" outlineLevel="0" collapsed="false">
      <c r="E968" s="5"/>
      <c r="F968" s="1"/>
      <c r="H968" s="6"/>
      <c r="I968" s="7"/>
      <c r="J968" s="127" t="str">
        <f aca="false">RIGHT(C968,3)</f>
        <v/>
      </c>
      <c r="BC968" s="9"/>
      <c r="BD968" s="6"/>
    </row>
    <row r="969" customFormat="false" ht="15" hidden="false" customHeight="false" outlineLevel="0" collapsed="false">
      <c r="E969" s="5"/>
      <c r="F969" s="1"/>
      <c r="H969" s="6"/>
      <c r="I969" s="7"/>
      <c r="J969" s="127" t="str">
        <f aca="false">RIGHT(C969,3)</f>
        <v/>
      </c>
      <c r="BC969" s="9"/>
      <c r="BD969" s="6"/>
    </row>
    <row r="970" customFormat="false" ht="15" hidden="false" customHeight="false" outlineLevel="0" collapsed="false">
      <c r="E970" s="5"/>
      <c r="F970" s="1"/>
      <c r="H970" s="6"/>
      <c r="I970" s="7"/>
      <c r="J970" s="127" t="str">
        <f aca="false">RIGHT(C970,3)</f>
        <v/>
      </c>
      <c r="BC970" s="9"/>
      <c r="BD970" s="6"/>
    </row>
    <row r="971" customFormat="false" ht="15" hidden="false" customHeight="false" outlineLevel="0" collapsed="false">
      <c r="E971" s="5"/>
      <c r="F971" s="1"/>
      <c r="H971" s="6"/>
      <c r="I971" s="7"/>
      <c r="J971" s="127" t="str">
        <f aca="false">RIGHT(C971,3)</f>
        <v/>
      </c>
      <c r="BC971" s="9"/>
      <c r="BD971" s="6"/>
    </row>
    <row r="972" customFormat="false" ht="15" hidden="false" customHeight="false" outlineLevel="0" collapsed="false">
      <c r="E972" s="5"/>
      <c r="F972" s="1"/>
      <c r="H972" s="6"/>
      <c r="I972" s="7"/>
      <c r="J972" s="127" t="str">
        <f aca="false">RIGHT(C972,3)</f>
        <v/>
      </c>
      <c r="BC972" s="9"/>
      <c r="BD972" s="6"/>
    </row>
    <row r="973" customFormat="false" ht="15" hidden="false" customHeight="false" outlineLevel="0" collapsed="false">
      <c r="E973" s="5"/>
      <c r="F973" s="1"/>
      <c r="H973" s="6"/>
      <c r="I973" s="7"/>
      <c r="J973" s="127" t="str">
        <f aca="false">RIGHT(C973,3)</f>
        <v/>
      </c>
      <c r="BC973" s="9"/>
      <c r="BD973" s="6"/>
    </row>
    <row r="974" customFormat="false" ht="15" hidden="false" customHeight="false" outlineLevel="0" collapsed="false">
      <c r="E974" s="5"/>
      <c r="F974" s="1"/>
      <c r="H974" s="6"/>
      <c r="I974" s="7"/>
      <c r="J974" s="127" t="str">
        <f aca="false">RIGHT(C974,3)</f>
        <v/>
      </c>
      <c r="BC974" s="9"/>
      <c r="BD974" s="6"/>
    </row>
    <row r="975" customFormat="false" ht="15" hidden="false" customHeight="false" outlineLevel="0" collapsed="false">
      <c r="E975" s="5"/>
      <c r="F975" s="1"/>
      <c r="H975" s="6"/>
      <c r="I975" s="7"/>
      <c r="J975" s="127" t="str">
        <f aca="false">RIGHT(C975,3)</f>
        <v/>
      </c>
      <c r="BC975" s="9"/>
      <c r="BD975" s="6"/>
    </row>
    <row r="976" customFormat="false" ht="15" hidden="false" customHeight="false" outlineLevel="0" collapsed="false">
      <c r="E976" s="5"/>
      <c r="F976" s="1"/>
      <c r="H976" s="6"/>
      <c r="I976" s="7"/>
      <c r="J976" s="127" t="str">
        <f aca="false">RIGHT(C976,3)</f>
        <v/>
      </c>
      <c r="BC976" s="9"/>
      <c r="BD976" s="6"/>
    </row>
    <row r="977" customFormat="false" ht="15" hidden="false" customHeight="false" outlineLevel="0" collapsed="false">
      <c r="E977" s="5"/>
      <c r="F977" s="1"/>
      <c r="H977" s="6"/>
      <c r="I977" s="7"/>
      <c r="J977" s="127" t="str">
        <f aca="false">RIGHT(C977,3)</f>
        <v/>
      </c>
      <c r="BC977" s="9"/>
      <c r="BD977" s="6"/>
    </row>
    <row r="978" customFormat="false" ht="15" hidden="false" customHeight="false" outlineLevel="0" collapsed="false">
      <c r="E978" s="5"/>
      <c r="F978" s="1"/>
      <c r="H978" s="6"/>
      <c r="I978" s="7"/>
      <c r="J978" s="127" t="str">
        <f aca="false">RIGHT(C978,3)</f>
        <v/>
      </c>
      <c r="BC978" s="9"/>
      <c r="BD978" s="6"/>
    </row>
    <row r="979" customFormat="false" ht="15" hidden="false" customHeight="false" outlineLevel="0" collapsed="false">
      <c r="E979" s="5"/>
      <c r="F979" s="1"/>
      <c r="H979" s="6"/>
      <c r="I979" s="7"/>
      <c r="J979" s="127" t="str">
        <f aca="false">RIGHT(C979,3)</f>
        <v/>
      </c>
      <c r="BC979" s="9"/>
      <c r="BD979" s="6"/>
    </row>
    <row r="980" customFormat="false" ht="15" hidden="false" customHeight="false" outlineLevel="0" collapsed="false">
      <c r="E980" s="5"/>
      <c r="F980" s="1"/>
      <c r="H980" s="6"/>
      <c r="I980" s="7"/>
      <c r="J980" s="127" t="str">
        <f aca="false">RIGHT(C980,3)</f>
        <v/>
      </c>
      <c r="BC980" s="9"/>
      <c r="BD980" s="6"/>
    </row>
    <row r="981" customFormat="false" ht="15" hidden="false" customHeight="false" outlineLevel="0" collapsed="false">
      <c r="E981" s="5"/>
      <c r="F981" s="1"/>
      <c r="H981" s="6"/>
      <c r="I981" s="7"/>
      <c r="J981" s="127" t="str">
        <f aca="false">RIGHT(C981,3)</f>
        <v/>
      </c>
      <c r="BC981" s="9"/>
      <c r="BD981" s="6"/>
    </row>
    <row r="982" customFormat="false" ht="15" hidden="false" customHeight="false" outlineLevel="0" collapsed="false">
      <c r="E982" s="5"/>
      <c r="F982" s="1"/>
      <c r="H982" s="6"/>
      <c r="I982" s="7"/>
      <c r="J982" s="127" t="str">
        <f aca="false">RIGHT(C982,3)</f>
        <v/>
      </c>
      <c r="BC982" s="9"/>
      <c r="BD982" s="6"/>
    </row>
    <row r="983" customFormat="false" ht="15" hidden="false" customHeight="false" outlineLevel="0" collapsed="false">
      <c r="E983" s="5"/>
      <c r="F983" s="1"/>
      <c r="H983" s="6"/>
      <c r="I983" s="7"/>
      <c r="J983" s="127" t="str">
        <f aca="false">RIGHT(C983,3)</f>
        <v/>
      </c>
      <c r="BC983" s="9"/>
      <c r="BD983" s="6"/>
    </row>
    <row r="984" customFormat="false" ht="15" hidden="false" customHeight="false" outlineLevel="0" collapsed="false">
      <c r="E984" s="5"/>
      <c r="F984" s="1"/>
      <c r="H984" s="6"/>
      <c r="I984" s="7"/>
      <c r="J984" s="127" t="str">
        <f aca="false">RIGHT(C984,3)</f>
        <v/>
      </c>
      <c r="BC984" s="9"/>
      <c r="BD984" s="6"/>
    </row>
    <row r="985" customFormat="false" ht="15" hidden="false" customHeight="false" outlineLevel="0" collapsed="false">
      <c r="E985" s="5"/>
      <c r="F985" s="1"/>
      <c r="H985" s="6"/>
      <c r="I985" s="7"/>
      <c r="J985" s="127" t="str">
        <f aca="false">RIGHT(C985,3)</f>
        <v/>
      </c>
      <c r="BC985" s="9"/>
      <c r="BD985" s="6"/>
    </row>
    <row r="986" customFormat="false" ht="15" hidden="false" customHeight="false" outlineLevel="0" collapsed="false">
      <c r="E986" s="5"/>
      <c r="F986" s="1"/>
      <c r="H986" s="6"/>
      <c r="I986" s="7"/>
      <c r="J986" s="127" t="str">
        <f aca="false">RIGHT(C986,3)</f>
        <v/>
      </c>
      <c r="BC986" s="9"/>
      <c r="BD986" s="6"/>
    </row>
    <row r="987" customFormat="false" ht="15" hidden="false" customHeight="false" outlineLevel="0" collapsed="false">
      <c r="E987" s="5"/>
      <c r="F987" s="1"/>
      <c r="H987" s="6"/>
      <c r="I987" s="7"/>
      <c r="J987" s="127" t="str">
        <f aca="false">RIGHT(C987,3)</f>
        <v/>
      </c>
      <c r="BC987" s="9"/>
      <c r="BD987" s="6"/>
    </row>
    <row r="988" customFormat="false" ht="15" hidden="false" customHeight="false" outlineLevel="0" collapsed="false">
      <c r="E988" s="5"/>
      <c r="F988" s="1"/>
      <c r="H988" s="6"/>
      <c r="I988" s="7"/>
      <c r="J988" s="127" t="str">
        <f aca="false">RIGHT(C988,3)</f>
        <v/>
      </c>
      <c r="BC988" s="9"/>
      <c r="BD988" s="6"/>
    </row>
    <row r="989" customFormat="false" ht="15" hidden="false" customHeight="false" outlineLevel="0" collapsed="false">
      <c r="E989" s="5"/>
      <c r="F989" s="1"/>
      <c r="H989" s="6"/>
      <c r="I989" s="7"/>
      <c r="J989" s="127" t="str">
        <f aca="false">RIGHT(C989,3)</f>
        <v/>
      </c>
      <c r="BC989" s="9"/>
      <c r="BD989" s="6"/>
    </row>
    <row r="990" customFormat="false" ht="15" hidden="false" customHeight="false" outlineLevel="0" collapsed="false">
      <c r="E990" s="5"/>
      <c r="F990" s="1"/>
      <c r="H990" s="6"/>
      <c r="I990" s="7"/>
      <c r="J990" s="127" t="str">
        <f aca="false">RIGHT(C990,3)</f>
        <v/>
      </c>
      <c r="BC990" s="9"/>
      <c r="BD990" s="6"/>
    </row>
    <row r="991" customFormat="false" ht="15" hidden="false" customHeight="false" outlineLevel="0" collapsed="false">
      <c r="E991" s="5"/>
      <c r="F991" s="1"/>
      <c r="H991" s="6"/>
      <c r="I991" s="7"/>
      <c r="J991" s="127" t="str">
        <f aca="false">RIGHT(C991,3)</f>
        <v/>
      </c>
      <c r="BC991" s="9"/>
      <c r="BD991" s="6"/>
    </row>
    <row r="992" customFormat="false" ht="15" hidden="false" customHeight="false" outlineLevel="0" collapsed="false">
      <c r="E992" s="5"/>
      <c r="F992" s="1"/>
      <c r="H992" s="6"/>
      <c r="I992" s="7"/>
      <c r="J992" s="127" t="str">
        <f aca="false">RIGHT(C992,3)</f>
        <v/>
      </c>
      <c r="BC992" s="9"/>
      <c r="BD992" s="6"/>
    </row>
    <row r="993" customFormat="false" ht="15" hidden="false" customHeight="false" outlineLevel="0" collapsed="false">
      <c r="E993" s="5"/>
      <c r="F993" s="1"/>
      <c r="H993" s="6"/>
      <c r="I993" s="7"/>
      <c r="J993" s="127" t="str">
        <f aca="false">RIGHT(C993,3)</f>
        <v/>
      </c>
      <c r="BC993" s="9"/>
      <c r="BD993" s="6"/>
    </row>
    <row r="994" customFormat="false" ht="15" hidden="false" customHeight="false" outlineLevel="0" collapsed="false">
      <c r="E994" s="5"/>
      <c r="F994" s="1"/>
      <c r="H994" s="6"/>
      <c r="I994" s="7"/>
      <c r="J994" s="127" t="str">
        <f aca="false">RIGHT(C994,3)</f>
        <v/>
      </c>
      <c r="BC994" s="9"/>
      <c r="BD994" s="6"/>
    </row>
    <row r="995" customFormat="false" ht="15" hidden="false" customHeight="false" outlineLevel="0" collapsed="false">
      <c r="E995" s="5"/>
      <c r="F995" s="1"/>
      <c r="H995" s="6"/>
      <c r="I995" s="7"/>
      <c r="J995" s="127" t="str">
        <f aca="false">RIGHT(C995,3)</f>
        <v/>
      </c>
      <c r="BC995" s="9"/>
      <c r="BD995" s="6"/>
    </row>
    <row r="996" customFormat="false" ht="15" hidden="false" customHeight="false" outlineLevel="0" collapsed="false">
      <c r="E996" s="5"/>
      <c r="F996" s="1"/>
      <c r="H996" s="6"/>
      <c r="I996" s="7"/>
      <c r="J996" s="127" t="str">
        <f aca="false">RIGHT(C996,3)</f>
        <v/>
      </c>
      <c r="BC996" s="9"/>
      <c r="BD996" s="6"/>
    </row>
    <row r="997" customFormat="false" ht="15" hidden="false" customHeight="false" outlineLevel="0" collapsed="false">
      <c r="E997" s="5"/>
      <c r="F997" s="1"/>
      <c r="H997" s="6"/>
      <c r="I997" s="7"/>
      <c r="J997" s="127" t="str">
        <f aca="false">RIGHT(C997,3)</f>
        <v/>
      </c>
      <c r="BC997" s="9"/>
      <c r="BD997" s="6"/>
    </row>
    <row r="998" customFormat="false" ht="15" hidden="false" customHeight="false" outlineLevel="0" collapsed="false">
      <c r="E998" s="5"/>
      <c r="F998" s="1"/>
      <c r="H998" s="6"/>
      <c r="I998" s="7"/>
      <c r="J998" s="127" t="str">
        <f aca="false">RIGHT(C998,3)</f>
        <v/>
      </c>
      <c r="BC998" s="9"/>
      <c r="BD998" s="6"/>
    </row>
    <row r="999" customFormat="false" ht="15" hidden="false" customHeight="false" outlineLevel="0" collapsed="false">
      <c r="E999" s="5"/>
      <c r="F999" s="1"/>
      <c r="H999" s="6"/>
      <c r="I999" s="7"/>
      <c r="J999" s="127" t="str">
        <f aca="false">RIGHT(C999,3)</f>
        <v/>
      </c>
      <c r="BC999" s="9"/>
      <c r="BD999" s="6"/>
    </row>
    <row r="1000" customFormat="false" ht="15" hidden="false" customHeight="false" outlineLevel="0" collapsed="false">
      <c r="E1000" s="5"/>
      <c r="F1000" s="1"/>
      <c r="H1000" s="6"/>
      <c r="I1000" s="7"/>
      <c r="J1000" s="127" t="str">
        <f aca="false">RIGHT(C1000,3)</f>
        <v/>
      </c>
      <c r="BC1000" s="9"/>
      <c r="BD1000" s="6"/>
    </row>
    <row r="1001" customFormat="false" ht="15" hidden="false" customHeight="false" outlineLevel="0" collapsed="false">
      <c r="E1001" s="5"/>
      <c r="F1001" s="1"/>
      <c r="H1001" s="6"/>
      <c r="I1001" s="7"/>
      <c r="J1001" s="127" t="str">
        <f aca="false">RIGHT(C1001,3)</f>
        <v/>
      </c>
      <c r="BC1001" s="9"/>
      <c r="BD1001" s="6"/>
    </row>
    <row r="1002" customFormat="false" ht="15" hidden="false" customHeight="false" outlineLevel="0" collapsed="false">
      <c r="E1002" s="5"/>
      <c r="F1002" s="1"/>
      <c r="H1002" s="6"/>
      <c r="I1002" s="7"/>
      <c r="J1002" s="127" t="str">
        <f aca="false">RIGHT(C1002,3)</f>
        <v/>
      </c>
      <c r="BC1002" s="9"/>
      <c r="BD1002" s="6"/>
    </row>
    <row r="1003" customFormat="false" ht="15" hidden="false" customHeight="false" outlineLevel="0" collapsed="false">
      <c r="E1003" s="5"/>
      <c r="F1003" s="1"/>
      <c r="H1003" s="6"/>
      <c r="I1003" s="7"/>
      <c r="J1003" s="127" t="str">
        <f aca="false">RIGHT(C1003,3)</f>
        <v/>
      </c>
      <c r="BC1003" s="9"/>
      <c r="BD1003" s="6"/>
    </row>
    <row r="1004" customFormat="false" ht="15" hidden="false" customHeight="false" outlineLevel="0" collapsed="false">
      <c r="E1004" s="5"/>
      <c r="F1004" s="1"/>
      <c r="H1004" s="6"/>
      <c r="I1004" s="7"/>
      <c r="J1004" s="127" t="str">
        <f aca="false">RIGHT(C1004,3)</f>
        <v/>
      </c>
      <c r="BC1004" s="9"/>
      <c r="BD1004" s="6"/>
    </row>
  </sheetData>
  <mergeCells count="14">
    <mergeCell ref="A1:C1"/>
    <mergeCell ref="H1:I1"/>
    <mergeCell ref="A2:C2"/>
    <mergeCell ref="H2:I2"/>
    <mergeCell ref="A3:C3"/>
    <mergeCell ref="H3:I3"/>
    <mergeCell ref="A4:C4"/>
    <mergeCell ref="A5:C5"/>
    <mergeCell ref="A7:I7"/>
    <mergeCell ref="A8:I8"/>
    <mergeCell ref="A9:I9"/>
    <mergeCell ref="A10:I10"/>
    <mergeCell ref="A13:C13"/>
    <mergeCell ref="G18:H18"/>
  </mergeCells>
  <conditionalFormatting sqref="F76:F346,E47:E75">
    <cfRule type="cellIs" priority="2" operator="between" aboveAverage="0" equalAverage="0" bottom="0" percent="0" rank="0" text="" dxfId="0">
      <formula>60</formula>
      <formula>120</formula>
    </cfRule>
    <cfRule type="cellIs" priority="3" operator="greaterThan" aboveAverage="0" equalAverage="0" bottom="0" percent="0" rank="0" text="" dxfId="1">
      <formula>120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146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85" zoomScaleNormal="85" zoomScalePageLayoutView="100" workbookViewId="0">
      <selection pane="topLeft" activeCell="E25" activeCellId="0" sqref="E25"/>
    </sheetView>
  </sheetViews>
  <sheetFormatPr defaultRowHeight="12.75"/>
  <cols>
    <col collapsed="false" hidden="false" max="1" min="1" style="0" width="9.13265306122449"/>
    <col collapsed="false" hidden="false" max="2" min="2" style="0" width="13.4081632653061"/>
    <col collapsed="false" hidden="false" max="3" min="3" style="0" width="48.0918367346939"/>
    <col collapsed="false" hidden="false" max="4" min="4" style="0" width="28.8265306122449"/>
    <col collapsed="false" hidden="false" max="5" min="5" style="0" width="16.2704081632653"/>
    <col collapsed="false" hidden="false" max="6" min="6" style="0" width="16.6938775510204"/>
    <col collapsed="false" hidden="false" max="7" min="7" style="0" width="13.2755102040816"/>
    <col collapsed="false" hidden="false" max="8" min="8" style="0" width="15.2704081632653"/>
    <col collapsed="false" hidden="false" max="9" min="9" style="0" width="69.3520408163265"/>
    <col collapsed="false" hidden="false" max="10" min="10" style="0" width="40.5255102040816"/>
    <col collapsed="false" hidden="false" max="1025" min="11" style="0" width="9.13265306122449"/>
  </cols>
  <sheetData>
    <row r="1" customFormat="false" ht="18.75" hidden="false" customHeight="true" outlineLevel="0" collapsed="false">
      <c r="A1" s="10" t="s">
        <v>0</v>
      </c>
      <c r="B1" s="10"/>
      <c r="C1" s="10"/>
      <c r="D1" s="11"/>
      <c r="E1" s="11"/>
      <c r="F1" s="12"/>
      <c r="H1" s="13" t="s">
        <v>1</v>
      </c>
      <c r="I1" s="13"/>
      <c r="J1" s="14"/>
      <c r="K1" s="15"/>
      <c r="L1" s="15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customFormat="false" ht="18.75" hidden="false" customHeight="false" outlineLevel="0" collapsed="false">
      <c r="A2" s="17" t="s">
        <v>2</v>
      </c>
      <c r="B2" s="17"/>
      <c r="C2" s="17"/>
      <c r="D2" s="18"/>
      <c r="E2" s="18"/>
      <c r="F2" s="12"/>
      <c r="H2" s="19" t="s">
        <v>3</v>
      </c>
      <c r="I2" s="19"/>
      <c r="J2" s="20"/>
      <c r="K2" s="15"/>
      <c r="L2" s="15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customFormat="false" ht="9.75" hidden="false" customHeight="true" outlineLevel="0" collapsed="false">
      <c r="A3" s="17" t="s">
        <v>4</v>
      </c>
      <c r="B3" s="17"/>
      <c r="C3" s="17"/>
      <c r="D3" s="21"/>
      <c r="E3" s="21"/>
      <c r="F3" s="12"/>
      <c r="H3" s="22" t="s">
        <v>5</v>
      </c>
      <c r="I3" s="22"/>
      <c r="J3" s="23"/>
      <c r="K3" s="15"/>
      <c r="L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="28" customFormat="true" ht="18.75" hidden="false" customHeight="true" outlineLevel="0" collapsed="false">
      <c r="A4" s="10" t="s">
        <v>6</v>
      </c>
      <c r="B4" s="10"/>
      <c r="C4" s="10"/>
      <c r="D4" s="11"/>
      <c r="E4" s="11"/>
      <c r="F4" s="24" t="s">
        <v>7</v>
      </c>
      <c r="G4" s="25"/>
      <c r="H4" s="26"/>
      <c r="I4" s="27" t="str">
        <f aca="true">"Hà nội, ngày "&amp;DAY(TODAY())&amp;" tháng "&amp;MONTH(TODAY())&amp;" năm "&amp;YEAR(TODAY())</f>
        <v>Hà nội, ngày 12 tháng 5 năm 2016</v>
      </c>
      <c r="K4" s="10"/>
      <c r="L4" s="10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</row>
    <row r="5" s="28" customFormat="true" ht="16.5" hidden="false" customHeight="false" outlineLevel="0" collapsed="false">
      <c r="A5" s="10" t="s">
        <v>8</v>
      </c>
      <c r="B5" s="10"/>
      <c r="C5" s="10"/>
      <c r="D5" s="11"/>
      <c r="E5" s="24"/>
      <c r="F5" s="24"/>
      <c r="H5" s="29"/>
      <c r="I5" s="29"/>
      <c r="J5" s="30"/>
      <c r="K5" s="31"/>
      <c r="L5" s="31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</row>
    <row r="6" s="28" customFormat="true" ht="18.75" hidden="false" customHeight="false" outlineLevel="0" collapsed="false">
      <c r="A6" s="32"/>
      <c r="D6" s="11"/>
      <c r="E6" s="24"/>
      <c r="F6" s="24"/>
      <c r="J6" s="30"/>
      <c r="K6" s="31"/>
      <c r="L6" s="31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</row>
    <row r="7" s="36" customFormat="true" ht="20.25" hidden="false" customHeight="false" outlineLevel="0" collapsed="false">
      <c r="A7" s="33" t="s">
        <v>9</v>
      </c>
      <c r="B7" s="33"/>
      <c r="C7" s="33"/>
      <c r="D7" s="33"/>
      <c r="E7" s="33"/>
      <c r="F7" s="33"/>
      <c r="G7" s="33"/>
      <c r="H7" s="33"/>
      <c r="I7" s="33"/>
      <c r="J7" s="34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</row>
    <row r="8" s="36" customFormat="true" ht="20.25" hidden="false" customHeight="false" outlineLevel="0" collapsed="false">
      <c r="A8" s="37" t="s">
        <v>127</v>
      </c>
      <c r="B8" s="37"/>
      <c r="C8" s="37"/>
      <c r="D8" s="37"/>
      <c r="E8" s="37"/>
      <c r="F8" s="37"/>
      <c r="G8" s="37"/>
      <c r="H8" s="37"/>
      <c r="I8" s="37"/>
      <c r="J8" s="34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</row>
    <row r="9" s="41" customFormat="true" ht="16.5" hidden="false" customHeight="true" outlineLevel="0" collapsed="false">
      <c r="A9" s="38" t="str">
        <f aca="true">"Báo cáo tình hình hệ thống của mạng Vinaphone 2G từ 00h00  đến 24h00 ngày "&amp;(DAY(TODAY()-1)&amp;"/"&amp;MONTH(TODAY()-1)&amp;"/"&amp;YEAR(TODAY()-1))</f>
        <v>Báo cáo tình hình hệ thống của mạng Vinaphone 2G từ 00h00  đến 24h00 ngày 11/5/2016</v>
      </c>
      <c r="B9" s="38"/>
      <c r="C9" s="38"/>
      <c r="D9" s="38"/>
      <c r="E9" s="38"/>
      <c r="F9" s="38"/>
      <c r="G9" s="38"/>
      <c r="H9" s="38"/>
      <c r="I9" s="38"/>
      <c r="J9" s="39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</row>
    <row r="10" s="41" customFormat="true" ht="18" hidden="false" customHeight="true" outlineLevel="0" collapsed="false">
      <c r="A10" s="38" t="s">
        <v>11</v>
      </c>
      <c r="B10" s="38"/>
      <c r="C10" s="38"/>
      <c r="D10" s="38"/>
      <c r="E10" s="38"/>
      <c r="F10" s="38"/>
      <c r="G10" s="38"/>
      <c r="H10" s="38"/>
      <c r="I10" s="38"/>
      <c r="J10" s="39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</row>
    <row r="11" customFormat="false" ht="15.75" hidden="false" customHeight="false" outlineLevel="0" collapsed="false">
      <c r="A11" s="42"/>
      <c r="B11" s="43"/>
      <c r="C11" s="44"/>
      <c r="D11" s="42"/>
      <c r="E11" s="45"/>
      <c r="F11" s="46"/>
      <c r="G11" s="46"/>
      <c r="H11" s="46"/>
      <c r="I11" s="46"/>
    </row>
    <row r="12" s="41" customFormat="true" ht="15.75" hidden="false" customHeight="false" outlineLevel="0" collapsed="false">
      <c r="A12" s="42"/>
      <c r="B12" s="43"/>
      <c r="C12" s="44"/>
      <c r="D12" s="42"/>
      <c r="E12" s="45"/>
      <c r="F12" s="46"/>
      <c r="G12" s="46"/>
      <c r="H12" s="46"/>
      <c r="I12" s="46"/>
      <c r="J12" s="52"/>
      <c r="L12" s="51"/>
    </row>
    <row r="13" s="41" customFormat="true" ht="12.75" hidden="false" customHeight="false" outlineLevel="0" collapsed="false">
      <c r="A13" s="47" t="s">
        <v>12</v>
      </c>
      <c r="B13" s="47"/>
      <c r="C13" s="47"/>
      <c r="D13" s="48" t="n">
        <f aca="false">E25</f>
        <v>2595</v>
      </c>
      <c r="E13" s="49" t="s">
        <v>13</v>
      </c>
      <c r="F13" s="50"/>
      <c r="G13" s="51"/>
      <c r="H13" s="51"/>
      <c r="I13" s="40"/>
      <c r="J13" s="52"/>
    </row>
    <row r="14" s="41" customFormat="true" ht="15.75" hidden="false" customHeight="false" outlineLevel="0" collapsed="false">
      <c r="A14" s="53" t="s">
        <v>14</v>
      </c>
      <c r="B14" s="54"/>
      <c r="C14" s="55"/>
      <c r="D14" s="56" t="n">
        <f aca="false">G25</f>
        <v>32</v>
      </c>
      <c r="E14" s="49" t="s">
        <v>15</v>
      </c>
      <c r="F14" s="56"/>
      <c r="G14" s="57"/>
      <c r="H14" s="58"/>
      <c r="I14" s="58"/>
      <c r="J14" s="52"/>
    </row>
    <row r="15" s="41" customFormat="true" ht="12.75" hidden="false" customHeight="false" outlineLevel="0" collapsed="false">
      <c r="A15" s="59"/>
      <c r="B15" s="60"/>
      <c r="C15" s="61"/>
      <c r="D15" s="56"/>
      <c r="E15" s="62"/>
      <c r="F15" s="63"/>
      <c r="G15" s="63"/>
      <c r="H15" s="63"/>
      <c r="I15" s="58"/>
      <c r="J15" s="52"/>
    </row>
    <row r="16" s="41" customFormat="true" ht="15.75" hidden="false" customHeight="false" outlineLevel="0" collapsed="false">
      <c r="A16" s="53" t="s">
        <v>16</v>
      </c>
      <c r="B16" s="54"/>
      <c r="C16" s="55"/>
      <c r="D16" s="58"/>
      <c r="E16" s="49"/>
      <c r="F16" s="64"/>
      <c r="G16" s="64"/>
      <c r="H16" s="64"/>
      <c r="I16" s="58"/>
      <c r="J16" s="52"/>
      <c r="N16" s="57"/>
    </row>
    <row r="17" s="74" customFormat="true" ht="27" hidden="false" customHeight="true" outlineLevel="0" collapsed="false">
      <c r="A17" s="53"/>
      <c r="B17" s="54"/>
      <c r="C17" s="55"/>
      <c r="D17" s="58"/>
      <c r="E17" s="49"/>
      <c r="F17" s="64"/>
      <c r="G17" s="64"/>
      <c r="H17" s="64"/>
      <c r="I17" s="58"/>
      <c r="J17" s="72"/>
    </row>
    <row r="18" s="41" customFormat="true" ht="12.75" hidden="false" customHeight="false" outlineLevel="0" collapsed="false">
      <c r="A18" s="65"/>
      <c r="B18" s="66"/>
      <c r="C18" s="67" t="s">
        <v>17</v>
      </c>
      <c r="D18" s="68" t="s">
        <v>18</v>
      </c>
      <c r="E18" s="69" t="s">
        <v>19</v>
      </c>
      <c r="F18" s="70" t="s">
        <v>20</v>
      </c>
      <c r="G18" s="70" t="s">
        <v>20</v>
      </c>
      <c r="H18" s="70"/>
      <c r="I18" s="71"/>
      <c r="J18" s="52"/>
    </row>
    <row r="19" s="41" customFormat="true" ht="12.75" hidden="false" customHeight="false" outlineLevel="0" collapsed="false">
      <c r="A19" s="53"/>
      <c r="B19" s="54"/>
      <c r="C19" s="75" t="s">
        <v>21</v>
      </c>
      <c r="D19" s="76" t="n">
        <f aca="false">E19/D13</f>
        <v>0</v>
      </c>
      <c r="E19" s="77" t="n">
        <f aca="false">SUMIF(H$1:H$983040,"=0",G$1:G$983040)</f>
        <v>0</v>
      </c>
      <c r="F19" s="78" t="s">
        <v>13</v>
      </c>
      <c r="G19" s="79" t="n">
        <f aca="false">COUNTIF(H$1:H$983040,"=0")</f>
        <v>0</v>
      </c>
      <c r="H19" s="79" t="s">
        <v>15</v>
      </c>
      <c r="I19" s="58"/>
      <c r="J19" s="8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</row>
    <row r="20" s="41" customFormat="true" ht="12.75" hidden="false" customHeight="false" outlineLevel="0" collapsed="false">
      <c r="A20" s="53"/>
      <c r="B20" s="54"/>
      <c r="C20" s="75" t="s">
        <v>22</v>
      </c>
      <c r="D20" s="76" t="n">
        <f aca="false">E20/D13</f>
        <v>0.167630057803468</v>
      </c>
      <c r="E20" s="77" t="n">
        <f aca="false">SUMIF(H$1:H$983040,"=1",G$1:G$983040)</f>
        <v>435</v>
      </c>
      <c r="F20" s="78" t="s">
        <v>13</v>
      </c>
      <c r="G20" s="79" t="n">
        <f aca="false">COUNTIF(H$1:H$983040,"=1")</f>
        <v>14</v>
      </c>
      <c r="H20" s="79" t="s">
        <v>15</v>
      </c>
      <c r="I20" s="58"/>
      <c r="J20" s="8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</row>
    <row r="21" s="41" customFormat="true" ht="12.75" hidden="false" customHeight="false" outlineLevel="0" collapsed="false">
      <c r="A21" s="53"/>
      <c r="B21" s="54"/>
      <c r="C21" s="75" t="s">
        <v>23</v>
      </c>
      <c r="D21" s="76" t="n">
        <f aca="false">E21/D13</f>
        <v>0</v>
      </c>
      <c r="E21" s="77" t="n">
        <f aca="false">SUMIF(H$1:H$983040,"=2",G$1:G$983040)</f>
        <v>0</v>
      </c>
      <c r="F21" s="78" t="s">
        <v>13</v>
      </c>
      <c r="G21" s="79" t="n">
        <f aca="false">COUNTIF(H$1:H$983040,"=2")</f>
        <v>0</v>
      </c>
      <c r="H21" s="79" t="s">
        <v>15</v>
      </c>
      <c r="I21" s="58"/>
      <c r="J21" s="8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</row>
    <row r="22" s="41" customFormat="true" ht="12.75" hidden="false" customHeight="false" outlineLevel="0" collapsed="false">
      <c r="A22" s="55"/>
      <c r="B22" s="54"/>
      <c r="C22" s="82" t="s">
        <v>25</v>
      </c>
      <c r="D22" s="76" t="n">
        <f aca="false">E22/D13</f>
        <v>0.810789980732177</v>
      </c>
      <c r="E22" s="77" t="n">
        <f aca="false">SUMIF(H$1:H$983040,"=5",G$1:G$983040)</f>
        <v>2104</v>
      </c>
      <c r="F22" s="78" t="s">
        <v>13</v>
      </c>
      <c r="G22" s="79" t="n">
        <f aca="false">COUNTIF(H$1:H$983040,"=5")</f>
        <v>16</v>
      </c>
      <c r="H22" s="79" t="s">
        <v>15</v>
      </c>
      <c r="I22" s="58"/>
      <c r="J22" s="8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</row>
    <row r="23" s="41" customFormat="true" ht="12.75" hidden="false" customHeight="false" outlineLevel="0" collapsed="false">
      <c r="A23" s="55"/>
      <c r="B23" s="54"/>
      <c r="C23" s="75" t="s">
        <v>26</v>
      </c>
      <c r="D23" s="76" t="n">
        <f aca="false">E23/D13</f>
        <v>0.0215799614643545</v>
      </c>
      <c r="E23" s="77" t="n">
        <f aca="false">SUMIF(H$1:H$983040,"=3",G$1:G$983040)</f>
        <v>56</v>
      </c>
      <c r="F23" s="78" t="s">
        <v>13</v>
      </c>
      <c r="G23" s="79" t="n">
        <f aca="false">COUNTIF(H$1:H$983040,"=3")</f>
        <v>2</v>
      </c>
      <c r="H23" s="79" t="s">
        <v>15</v>
      </c>
      <c r="I23" s="58"/>
      <c r="J23" s="8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</row>
    <row r="24" s="41" customFormat="true" ht="12.75" hidden="false" customHeight="false" outlineLevel="0" collapsed="false">
      <c r="A24" s="55"/>
      <c r="B24" s="54"/>
      <c r="C24" s="75" t="s">
        <v>27</v>
      </c>
      <c r="D24" s="76" t="n">
        <f aca="false">E24/D13</f>
        <v>0</v>
      </c>
      <c r="E24" s="77" t="n">
        <f aca="false">SUMIF(H$1:H$983040,"=4",G$1:G$983040)</f>
        <v>0</v>
      </c>
      <c r="F24" s="78" t="s">
        <v>13</v>
      </c>
      <c r="G24" s="79" t="n">
        <f aca="false">COUNTIF(H$1:H$983040,"=4")</f>
        <v>0</v>
      </c>
      <c r="H24" s="79" t="s">
        <v>15</v>
      </c>
      <c r="I24" s="58"/>
      <c r="J24" s="8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</row>
    <row r="25" s="41" customFormat="true" ht="12.75" hidden="false" customHeight="false" outlineLevel="0" collapsed="false">
      <c r="A25" s="55"/>
      <c r="B25" s="54"/>
      <c r="C25" s="75" t="s">
        <v>28</v>
      </c>
      <c r="D25" s="83" t="n">
        <f aca="false">SUM(D19:D24)</f>
        <v>1</v>
      </c>
      <c r="E25" s="77" t="n">
        <f aca="false">SUM(E19:E24)</f>
        <v>2595</v>
      </c>
      <c r="F25" s="78" t="s">
        <v>13</v>
      </c>
      <c r="G25" s="79" t="n">
        <f aca="false">SUM(G19:G24)</f>
        <v>32</v>
      </c>
      <c r="H25" s="79" t="s">
        <v>15</v>
      </c>
      <c r="I25" s="58"/>
      <c r="J25" s="8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</row>
    <row r="26" s="41" customFormat="true" ht="12.75" hidden="false" customHeight="false" outlineLevel="0" collapsed="false">
      <c r="A26" s="84"/>
      <c r="B26" s="85"/>
      <c r="C26" s="84"/>
      <c r="D26" s="72"/>
      <c r="E26" s="86"/>
      <c r="F26" s="52"/>
      <c r="G26" s="58"/>
      <c r="H26" s="58"/>
      <c r="I26" s="58"/>
      <c r="J26" s="8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</row>
    <row r="27" s="41" customFormat="true" ht="12.75" hidden="false" customHeight="false" outlineLevel="0" collapsed="false">
      <c r="A27" s="55"/>
      <c r="B27" s="54"/>
      <c r="C27" s="55"/>
      <c r="D27" s="87"/>
      <c r="E27" s="49"/>
      <c r="F27" s="88"/>
      <c r="G27" s="58"/>
      <c r="H27" s="58"/>
      <c r="I27" s="58"/>
      <c r="J27" s="8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</row>
    <row r="28" s="41" customFormat="true" ht="12.75" hidden="false" customHeight="false" outlineLevel="0" collapsed="false">
      <c r="A28" s="47" t="s">
        <v>29</v>
      </c>
      <c r="B28" s="54"/>
      <c r="C28" s="55"/>
      <c r="D28" s="89"/>
      <c r="E28" s="49"/>
      <c r="F28" s="88"/>
      <c r="G28" s="58"/>
      <c r="H28" s="58"/>
      <c r="I28" s="58"/>
      <c r="J28" s="8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</row>
    <row r="29" s="40" customFormat="true" ht="12.75" hidden="false" customHeight="false" outlineLevel="0" collapsed="false">
      <c r="A29" s="55"/>
      <c r="B29" s="54"/>
      <c r="C29" s="55"/>
      <c r="D29" s="58"/>
      <c r="E29" s="49"/>
      <c r="F29" s="58"/>
      <c r="G29" s="58"/>
      <c r="H29" s="58"/>
      <c r="I29" s="58"/>
    </row>
    <row r="30" s="40" customFormat="true" ht="12.75" hidden="false" customHeight="true" outlineLevel="0" collapsed="false">
      <c r="A30" s="47" t="s">
        <v>30</v>
      </c>
      <c r="B30" s="90"/>
      <c r="C30" s="47"/>
      <c r="D30" s="91"/>
      <c r="E30" s="90"/>
      <c r="F30" s="92"/>
      <c r="G30" s="93"/>
      <c r="H30" s="93"/>
      <c r="I30" s="50"/>
    </row>
    <row r="31" s="40" customFormat="true" ht="12.75" hidden="false" customHeight="true" outlineLevel="0" collapsed="false">
      <c r="A31" s="47"/>
      <c r="B31" s="91"/>
      <c r="C31" s="47"/>
      <c r="D31" s="91"/>
      <c r="E31" s="90"/>
      <c r="F31" s="92"/>
      <c r="G31" s="93"/>
      <c r="H31" s="93"/>
      <c r="I31" s="50"/>
    </row>
    <row r="32" s="40" customFormat="true" ht="12.75" hidden="false" customHeight="true" outlineLevel="0" collapsed="false">
      <c r="A32" s="47"/>
      <c r="B32" s="91"/>
      <c r="C32" s="90"/>
      <c r="D32" s="92"/>
      <c r="E32" s="93"/>
      <c r="F32" s="93"/>
      <c r="G32" s="50"/>
      <c r="H32" s="94"/>
      <c r="I32" s="80"/>
    </row>
    <row r="33" s="40" customFormat="true" ht="12.75" hidden="false" customHeight="true" outlineLevel="0" collapsed="false">
      <c r="A33" s="47"/>
      <c r="B33" s="91"/>
      <c r="C33" s="90"/>
      <c r="D33" s="92"/>
      <c r="E33" s="93"/>
      <c r="F33" s="93"/>
      <c r="G33" s="50"/>
      <c r="H33" s="94"/>
      <c r="I33" s="80"/>
    </row>
    <row r="34" s="40" customFormat="true" ht="12.75" hidden="false" customHeight="true" outlineLevel="0" collapsed="false">
      <c r="A34" s="47"/>
      <c r="B34" s="91"/>
      <c r="C34" s="90"/>
      <c r="D34" s="92"/>
      <c r="E34" s="93"/>
      <c r="F34" s="93"/>
      <c r="G34" s="50"/>
      <c r="H34" s="94"/>
      <c r="I34" s="80"/>
    </row>
    <row r="35" s="40" customFormat="true" ht="12.75" hidden="false" customHeight="true" outlineLevel="0" collapsed="false">
      <c r="A35" s="47" t="s">
        <v>31</v>
      </c>
      <c r="B35" s="97"/>
      <c r="D35" s="94"/>
      <c r="E35" s="98"/>
      <c r="F35" s="99"/>
      <c r="G35" s="100"/>
      <c r="H35" s="101"/>
      <c r="I35" s="80"/>
    </row>
    <row r="36" s="40" customFormat="true" ht="14.25" hidden="false" customHeight="true" outlineLevel="0" collapsed="false">
      <c r="A36" s="47"/>
      <c r="B36" s="97"/>
      <c r="C36" s="100"/>
      <c r="D36" s="80"/>
      <c r="E36" s="102"/>
      <c r="F36" s="103"/>
      <c r="G36" s="98"/>
      <c r="H36" s="104"/>
      <c r="I36" s="105"/>
      <c r="J36" s="80"/>
    </row>
    <row r="37" s="40" customFormat="true" ht="15.75" hidden="false" customHeight="false" outlineLevel="0" collapsed="false">
      <c r="A37" s="47"/>
      <c r="B37" s="97"/>
      <c r="C37" s="100"/>
      <c r="D37" s="80"/>
      <c r="E37" s="102"/>
      <c r="F37" s="103"/>
      <c r="G37" s="98"/>
      <c r="H37" s="104"/>
      <c r="I37" s="105"/>
      <c r="J37" s="80"/>
    </row>
    <row r="38" s="40" customFormat="true" ht="15.75" hidden="false" customHeight="false" outlineLevel="0" collapsed="false">
      <c r="A38" s="47"/>
      <c r="B38" s="97"/>
      <c r="C38" s="100"/>
      <c r="D38" s="80"/>
      <c r="E38" s="102"/>
      <c r="F38" s="103"/>
      <c r="G38" s="98"/>
      <c r="H38" s="104"/>
      <c r="I38" s="105"/>
      <c r="J38" s="80"/>
    </row>
    <row r="39" s="96" customFormat="true" ht="17.25" hidden="false" customHeight="true" outlineLevel="0" collapsed="false">
      <c r="A39" s="106" t="s">
        <v>32</v>
      </c>
      <c r="B39" s="97"/>
      <c r="C39" s="100"/>
      <c r="D39" s="80"/>
      <c r="E39" s="102"/>
      <c r="F39" s="103"/>
      <c r="G39" s="98"/>
      <c r="H39" s="40"/>
      <c r="I39" s="107" t="s">
        <v>33</v>
      </c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95"/>
    </row>
    <row r="40" s="41" customFormat="true" ht="14.25" hidden="false" customHeight="true" outlineLevel="0" collapsed="false">
      <c r="A40" s="108" t="s">
        <v>34</v>
      </c>
      <c r="C40" s="90"/>
      <c r="D40" s="80"/>
      <c r="E40" s="100"/>
      <c r="F40" s="99"/>
      <c r="G40" s="98"/>
      <c r="H40" s="51"/>
      <c r="I40" s="109"/>
      <c r="J40" s="8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</row>
    <row r="41" s="41" customFormat="true" ht="15.75" hidden="false" customHeight="false" outlineLevel="0" collapsed="false">
      <c r="A41" s="108" t="s">
        <v>35</v>
      </c>
      <c r="C41" s="84"/>
      <c r="D41" s="94"/>
      <c r="E41" s="110"/>
      <c r="F41" s="99"/>
      <c r="G41" s="98"/>
      <c r="I41" s="111"/>
      <c r="J41" s="112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</row>
    <row r="42" s="41" customFormat="true" ht="12.75" hidden="false" customHeight="false" outlineLevel="0" collapsed="false">
      <c r="A42" s="80"/>
      <c r="B42" s="85"/>
      <c r="C42" s="84"/>
      <c r="D42" s="94"/>
      <c r="E42" s="113"/>
      <c r="F42" s="98"/>
      <c r="G42" s="98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</row>
    <row r="43" s="41" customFormat="true" ht="14.25" hidden="false" customHeight="false" outlineLevel="0" collapsed="false">
      <c r="A43" s="50"/>
      <c r="B43" s="85"/>
      <c r="C43" s="84"/>
      <c r="D43" s="100"/>
      <c r="E43" s="113"/>
      <c r="F43" s="98"/>
      <c r="G43" s="98"/>
      <c r="H43" s="98"/>
      <c r="I43" s="114" t="s">
        <v>36</v>
      </c>
      <c r="J43" s="8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</row>
    <row r="44" s="41" customFormat="true" ht="12.75" hidden="false" customHeight="false" outlineLevel="0" collapsed="false">
      <c r="A44" s="80"/>
      <c r="B44" s="85"/>
      <c r="C44" s="84"/>
      <c r="D44" s="94"/>
      <c r="E44" s="113"/>
      <c r="F44" s="98"/>
      <c r="G44" s="98"/>
      <c r="I44" s="80"/>
      <c r="J44" s="8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</row>
    <row r="45" s="133" customFormat="true" ht="27" hidden="false" customHeight="true" outlineLevel="0" collapsed="false">
      <c r="A45" s="115" t="s">
        <v>37</v>
      </c>
      <c r="B45" s="116" t="s">
        <v>38</v>
      </c>
      <c r="C45" s="117" t="s">
        <v>128</v>
      </c>
      <c r="D45" s="117" t="s">
        <v>129</v>
      </c>
      <c r="E45" s="118" t="s">
        <v>41</v>
      </c>
      <c r="F45" s="119" t="s">
        <v>42</v>
      </c>
      <c r="G45" s="117" t="s">
        <v>43</v>
      </c>
      <c r="H45" s="120" t="s">
        <v>44</v>
      </c>
      <c r="I45" s="115" t="s">
        <v>45</v>
      </c>
      <c r="J45" s="130" t="s">
        <v>47</v>
      </c>
      <c r="K45" s="131"/>
      <c r="L45" s="131"/>
      <c r="M45" s="132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</row>
    <row r="46" customFormat="false" ht="15.75" hidden="false" customHeight="false" outlineLevel="0" collapsed="false">
      <c r="A46" s="134" t="s">
        <v>48</v>
      </c>
      <c r="B46" s="135" t="n">
        <v>42492</v>
      </c>
      <c r="C46" s="134" t="s">
        <v>130</v>
      </c>
      <c r="D46" s="134" t="s">
        <v>131</v>
      </c>
      <c r="E46" s="136" t="n">
        <v>0.989560185185185</v>
      </c>
      <c r="F46" s="136" t="n">
        <v>0.999305555555556</v>
      </c>
      <c r="G46" s="137" t="n">
        <v>15</v>
      </c>
      <c r="H46" s="134" t="s">
        <v>52</v>
      </c>
      <c r="I46" s="134" t="s">
        <v>76</v>
      </c>
      <c r="J46" s="127" t="str">
        <f aca="false">RIGHT(C46,3)</f>
        <v>TVH</v>
      </c>
      <c r="K46" s="127"/>
      <c r="L46" s="127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5"/>
      <c r="BD46" s="125"/>
    </row>
    <row r="47" customFormat="false" ht="15.75" hidden="false" customHeight="false" outlineLevel="0" collapsed="false">
      <c r="A47" s="134" t="s">
        <v>48</v>
      </c>
      <c r="B47" s="135" t="n">
        <v>42492</v>
      </c>
      <c r="C47" s="134" t="s">
        <v>132</v>
      </c>
      <c r="D47" s="134" t="s">
        <v>133</v>
      </c>
      <c r="E47" s="136" t="n">
        <v>0.982974537037037</v>
      </c>
      <c r="F47" s="136" t="n">
        <v>0.999305555555556</v>
      </c>
      <c r="G47" s="137" t="n">
        <v>24</v>
      </c>
      <c r="H47" s="134" t="s">
        <v>58</v>
      </c>
      <c r="I47" s="134" t="s">
        <v>96</v>
      </c>
      <c r="J47" s="127" t="str">
        <f aca="false">RIGHT(C47,3)</f>
        <v>VLG</v>
      </c>
      <c r="K47" s="127"/>
      <c r="L47" s="127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</row>
    <row r="48" customFormat="false" ht="15.75" hidden="false" customHeight="false" outlineLevel="0" collapsed="false">
      <c r="A48" s="134" t="s">
        <v>48</v>
      </c>
      <c r="B48" s="135" t="n">
        <v>42492</v>
      </c>
      <c r="C48" s="134" t="s">
        <v>134</v>
      </c>
      <c r="D48" s="134" t="s">
        <v>135</v>
      </c>
      <c r="E48" s="136" t="n">
        <v>0.662650462962963</v>
      </c>
      <c r="F48" s="136" t="n">
        <v>0.67962962962963</v>
      </c>
      <c r="G48" s="137" t="n">
        <v>24</v>
      </c>
      <c r="H48" s="134" t="s">
        <v>52</v>
      </c>
      <c r="I48" s="134" t="s">
        <v>76</v>
      </c>
      <c r="J48" s="127" t="str">
        <f aca="false">RIGHT(C48,3)</f>
        <v>STG</v>
      </c>
      <c r="K48" s="127"/>
      <c r="L48" s="127"/>
      <c r="AS48" s="125"/>
      <c r="AT48" s="125"/>
      <c r="AU48" s="125"/>
      <c r="AV48" s="125"/>
      <c r="AW48" s="125"/>
      <c r="AX48" s="125"/>
      <c r="AY48" s="125"/>
      <c r="AZ48" s="125"/>
      <c r="BA48" s="125"/>
      <c r="BB48" s="125"/>
      <c r="BC48" s="125"/>
      <c r="BD48" s="125"/>
    </row>
    <row r="49" customFormat="false" ht="15.75" hidden="false" customHeight="false" outlineLevel="0" collapsed="false">
      <c r="A49" s="134" t="s">
        <v>48</v>
      </c>
      <c r="B49" s="135" t="n">
        <v>42492</v>
      </c>
      <c r="C49" s="134" t="s">
        <v>136</v>
      </c>
      <c r="D49" s="134" t="s">
        <v>131</v>
      </c>
      <c r="E49" s="136" t="n">
        <v>0.53162037037037</v>
      </c>
      <c r="F49" s="136" t="n">
        <v>0.715266203703704</v>
      </c>
      <c r="G49" s="137" t="n">
        <v>264</v>
      </c>
      <c r="H49" s="134" t="s">
        <v>58</v>
      </c>
      <c r="I49" s="134" t="s">
        <v>79</v>
      </c>
      <c r="J49" s="127" t="str">
        <f aca="false">RIGHT(C49,3)</f>
        <v>TVH</v>
      </c>
      <c r="K49" s="127"/>
      <c r="L49" s="127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</row>
    <row r="50" customFormat="false" ht="15.75" hidden="false" customHeight="false" outlineLevel="0" collapsed="false">
      <c r="A50" s="134" t="s">
        <v>48</v>
      </c>
      <c r="B50" s="135" t="n">
        <v>42492</v>
      </c>
      <c r="C50" s="134" t="s">
        <v>137</v>
      </c>
      <c r="D50" s="134" t="s">
        <v>135</v>
      </c>
      <c r="E50" s="136" t="n">
        <v>0.42099537037037</v>
      </c>
      <c r="F50" s="136" t="n">
        <v>0.687222222222222</v>
      </c>
      <c r="G50" s="137" t="n">
        <v>383</v>
      </c>
      <c r="H50" s="134" t="s">
        <v>58</v>
      </c>
      <c r="I50" s="134" t="s">
        <v>96</v>
      </c>
      <c r="J50" s="127" t="str">
        <f aca="false">RIGHT(C50,3)</f>
        <v>STG</v>
      </c>
      <c r="K50" s="127"/>
      <c r="L50" s="127"/>
      <c r="AS50" s="125"/>
      <c r="AT50" s="125"/>
      <c r="AU50" s="125"/>
      <c r="AV50" s="125"/>
      <c r="AW50" s="125"/>
      <c r="AX50" s="125"/>
      <c r="AY50" s="125"/>
      <c r="AZ50" s="125"/>
      <c r="BA50" s="125"/>
      <c r="BB50" s="125"/>
      <c r="BC50" s="125"/>
      <c r="BD50" s="125"/>
    </row>
    <row r="51" customFormat="false" ht="15.75" hidden="false" customHeight="false" outlineLevel="0" collapsed="false">
      <c r="A51" s="134" t="s">
        <v>48</v>
      </c>
      <c r="B51" s="135" t="n">
        <v>42492</v>
      </c>
      <c r="C51" s="134" t="s">
        <v>138</v>
      </c>
      <c r="D51" s="134" t="s">
        <v>133</v>
      </c>
      <c r="E51" s="136" t="n">
        <v>0.339050925925926</v>
      </c>
      <c r="F51" s="136" t="n">
        <v>0.378912037037037</v>
      </c>
      <c r="G51" s="137" t="n">
        <v>57</v>
      </c>
      <c r="H51" s="134" t="s">
        <v>52</v>
      </c>
      <c r="I51" s="134" t="s">
        <v>76</v>
      </c>
      <c r="J51" s="127" t="str">
        <f aca="false">RIGHT(C51,3)</f>
        <v>VLG</v>
      </c>
      <c r="K51" s="127"/>
      <c r="L51" s="127"/>
      <c r="AS51" s="125"/>
      <c r="AT51" s="125"/>
      <c r="AU51" s="125"/>
      <c r="AV51" s="125"/>
      <c r="AW51" s="125"/>
      <c r="AX51" s="125"/>
      <c r="AY51" s="125"/>
      <c r="AZ51" s="125"/>
      <c r="BA51" s="125"/>
      <c r="BB51" s="125"/>
      <c r="BC51" s="125"/>
      <c r="BD51" s="125"/>
    </row>
    <row r="52" customFormat="false" ht="15" hidden="false" customHeight="false" outlineLevel="0" collapsed="false">
      <c r="A52" s="138" t="s">
        <v>48</v>
      </c>
      <c r="B52" s="135" t="n">
        <v>42492</v>
      </c>
      <c r="C52" s="138" t="s">
        <v>139</v>
      </c>
      <c r="D52" s="138" t="s">
        <v>140</v>
      </c>
      <c r="E52" s="139" t="n">
        <v>0.796053240740741</v>
      </c>
      <c r="F52" s="139" t="n">
        <v>0.826875</v>
      </c>
      <c r="G52" s="140" t="n">
        <v>44</v>
      </c>
      <c r="H52" s="138" t="s">
        <v>52</v>
      </c>
      <c r="I52" s="138" t="s">
        <v>76</v>
      </c>
      <c r="J52" s="127" t="str">
        <f aca="false">RIGHT(C52,3)</f>
        <v>LDG</v>
      </c>
      <c r="K52" s="127"/>
      <c r="L52" s="127"/>
    </row>
    <row r="53" customFormat="false" ht="15" hidden="false" customHeight="false" outlineLevel="0" collapsed="false">
      <c r="A53" s="138" t="s">
        <v>48</v>
      </c>
      <c r="B53" s="135" t="n">
        <v>42492</v>
      </c>
      <c r="C53" s="138" t="s">
        <v>141</v>
      </c>
      <c r="D53" s="138" t="s">
        <v>142</v>
      </c>
      <c r="E53" s="139" t="n">
        <v>0.775520833333333</v>
      </c>
      <c r="F53" s="139" t="n">
        <v>0.784502314814815</v>
      </c>
      <c r="G53" s="140" t="n">
        <v>13</v>
      </c>
      <c r="H53" s="138" t="s">
        <v>52</v>
      </c>
      <c r="I53" s="138" t="s">
        <v>76</v>
      </c>
      <c r="J53" s="127" t="str">
        <f aca="false">RIGHT(C53,3)</f>
        <v>TNH</v>
      </c>
      <c r="K53" s="127"/>
      <c r="L53" s="127"/>
    </row>
    <row r="54" customFormat="false" ht="15" hidden="false" customHeight="false" outlineLevel="0" collapsed="false">
      <c r="A54" s="138" t="s">
        <v>48</v>
      </c>
      <c r="B54" s="135" t="n">
        <v>42492</v>
      </c>
      <c r="C54" s="138" t="s">
        <v>143</v>
      </c>
      <c r="D54" s="138" t="s">
        <v>142</v>
      </c>
      <c r="E54" s="139" t="n">
        <v>0.670543981481481</v>
      </c>
      <c r="F54" s="139" t="n">
        <v>0.694282407407407</v>
      </c>
      <c r="G54" s="140" t="n">
        <v>34</v>
      </c>
      <c r="H54" s="138" t="s">
        <v>52</v>
      </c>
      <c r="I54" s="138" t="s">
        <v>76</v>
      </c>
      <c r="J54" s="127" t="str">
        <f aca="false">RIGHT(C54,3)</f>
        <v>TNH</v>
      </c>
      <c r="K54" s="127"/>
      <c r="L54" s="127"/>
    </row>
    <row r="55" customFormat="false" ht="15" hidden="false" customHeight="false" outlineLevel="0" collapsed="false">
      <c r="A55" s="138" t="s">
        <v>48</v>
      </c>
      <c r="B55" s="135" t="n">
        <v>42492</v>
      </c>
      <c r="C55" s="138" t="s">
        <v>144</v>
      </c>
      <c r="D55" s="138" t="s">
        <v>142</v>
      </c>
      <c r="E55" s="139" t="n">
        <v>0.641967592592593</v>
      </c>
      <c r="F55" s="139" t="n">
        <v>0.654259259259259</v>
      </c>
      <c r="G55" s="140" t="n">
        <v>18</v>
      </c>
      <c r="H55" s="138" t="s">
        <v>52</v>
      </c>
      <c r="I55" s="138" t="s">
        <v>76</v>
      </c>
      <c r="J55" s="127" t="str">
        <f aca="false">RIGHT(C55,3)</f>
        <v>TNH</v>
      </c>
      <c r="K55" s="127"/>
      <c r="L55" s="127"/>
    </row>
    <row r="56" customFormat="false" ht="15" hidden="false" customHeight="false" outlineLevel="0" collapsed="false">
      <c r="A56" s="138" t="s">
        <v>48</v>
      </c>
      <c r="B56" s="135" t="n">
        <v>42492</v>
      </c>
      <c r="C56" s="138" t="s">
        <v>145</v>
      </c>
      <c r="D56" s="138" t="s">
        <v>146</v>
      </c>
      <c r="E56" s="139" t="n">
        <v>0.417083333333333</v>
      </c>
      <c r="F56" s="139" t="n">
        <v>0.437731481481482</v>
      </c>
      <c r="G56" s="140" t="n">
        <v>30</v>
      </c>
      <c r="H56" s="138" t="s">
        <v>52</v>
      </c>
      <c r="I56" s="138" t="s">
        <v>76</v>
      </c>
      <c r="J56" s="127" t="str">
        <f aca="false">RIGHT(C56,3)</f>
        <v>BTN</v>
      </c>
      <c r="K56" s="127"/>
      <c r="L56" s="127"/>
    </row>
    <row r="57" customFormat="false" ht="15" hidden="false" customHeight="false" outlineLevel="0" collapsed="false">
      <c r="A57" s="138" t="s">
        <v>48</v>
      </c>
      <c r="B57" s="135" t="n">
        <v>42492</v>
      </c>
      <c r="C57" s="138" t="s">
        <v>147</v>
      </c>
      <c r="D57" s="138" t="s">
        <v>146</v>
      </c>
      <c r="E57" s="139" t="n">
        <v>0.417071759259259</v>
      </c>
      <c r="F57" s="139" t="n">
        <v>0.437847222222222</v>
      </c>
      <c r="G57" s="140" t="n">
        <v>30</v>
      </c>
      <c r="H57" s="138" t="s">
        <v>52</v>
      </c>
      <c r="I57" s="138" t="s">
        <v>76</v>
      </c>
      <c r="J57" s="127" t="str">
        <f aca="false">RIGHT(C57,3)</f>
        <v>BTN</v>
      </c>
      <c r="K57" s="127"/>
      <c r="L57" s="127"/>
    </row>
    <row r="58" customFormat="false" ht="15" hidden="false" customHeight="false" outlineLevel="0" collapsed="false">
      <c r="A58" s="138" t="s">
        <v>48</v>
      </c>
      <c r="B58" s="135" t="n">
        <v>42492</v>
      </c>
      <c r="C58" s="138" t="s">
        <v>148</v>
      </c>
      <c r="D58" s="138" t="s">
        <v>146</v>
      </c>
      <c r="E58" s="139" t="n">
        <v>0.417071759259259</v>
      </c>
      <c r="F58" s="139" t="n">
        <v>0.437789351851852</v>
      </c>
      <c r="G58" s="140" t="n">
        <v>30</v>
      </c>
      <c r="H58" s="138" t="s">
        <v>52</v>
      </c>
      <c r="I58" s="138" t="s">
        <v>76</v>
      </c>
      <c r="J58" s="127" t="str">
        <f aca="false">RIGHT(C58,3)</f>
        <v>BTN</v>
      </c>
      <c r="K58" s="127"/>
      <c r="L58" s="127"/>
    </row>
    <row r="59" customFormat="false" ht="15" hidden="false" customHeight="false" outlineLevel="0" collapsed="false">
      <c r="A59" s="138" t="s">
        <v>48</v>
      </c>
      <c r="B59" s="135" t="n">
        <v>42492</v>
      </c>
      <c r="C59" s="138" t="s">
        <v>149</v>
      </c>
      <c r="D59" s="138" t="s">
        <v>140</v>
      </c>
      <c r="E59" s="139" t="n">
        <v>0.138506944444444</v>
      </c>
      <c r="F59" s="139" t="n">
        <v>0.380451388888889</v>
      </c>
      <c r="G59" s="140" t="n">
        <v>348</v>
      </c>
      <c r="H59" s="138" t="s">
        <v>58</v>
      </c>
      <c r="I59" s="138" t="s">
        <v>79</v>
      </c>
      <c r="J59" s="127" t="str">
        <f aca="false">RIGHT(C59,3)</f>
        <v>LDG</v>
      </c>
      <c r="K59" s="127"/>
      <c r="L59" s="127"/>
    </row>
    <row r="60" customFormat="false" ht="15" hidden="false" customHeight="false" outlineLevel="0" collapsed="false">
      <c r="A60" s="138" t="s">
        <v>48</v>
      </c>
      <c r="B60" s="135" t="n">
        <v>42492</v>
      </c>
      <c r="C60" s="138" t="s">
        <v>150</v>
      </c>
      <c r="D60" s="138" t="s">
        <v>140</v>
      </c>
      <c r="E60" s="139" t="n">
        <v>0.138136574074074</v>
      </c>
      <c r="F60" s="139" t="n">
        <v>0.363587962962963</v>
      </c>
      <c r="G60" s="140" t="n">
        <v>325</v>
      </c>
      <c r="H60" s="138" t="s">
        <v>58</v>
      </c>
      <c r="I60" s="138" t="s">
        <v>79</v>
      </c>
      <c r="J60" s="127" t="str">
        <f aca="false">RIGHT(C60,3)</f>
        <v>LDG</v>
      </c>
      <c r="K60" s="127"/>
      <c r="L60" s="127"/>
    </row>
    <row r="61" customFormat="false" ht="15" hidden="false" customHeight="false" outlineLevel="0" collapsed="false">
      <c r="A61" s="141" t="s">
        <v>48</v>
      </c>
      <c r="B61" s="142" t="s">
        <v>49</v>
      </c>
      <c r="C61" s="141" t="s">
        <v>151</v>
      </c>
      <c r="D61" s="143" t="s">
        <v>152</v>
      </c>
      <c r="E61" s="144" t="n">
        <v>0.929560185185185</v>
      </c>
      <c r="F61" s="144" t="n">
        <v>0.999988425925926</v>
      </c>
      <c r="G61" s="145" t="n">
        <v>101</v>
      </c>
      <c r="H61" s="141" t="n">
        <v>5</v>
      </c>
      <c r="I61" s="141" t="s">
        <v>96</v>
      </c>
      <c r="J61" s="127" t="str">
        <f aca="false">RIGHT(C61,3)</f>
        <v>HCM</v>
      </c>
      <c r="K61" s="127"/>
      <c r="L61" s="127"/>
    </row>
    <row r="62" customFormat="false" ht="15" hidden="false" customHeight="false" outlineLevel="0" collapsed="false">
      <c r="A62" s="141" t="s">
        <v>48</v>
      </c>
      <c r="B62" s="142" t="s">
        <v>49</v>
      </c>
      <c r="C62" s="141" t="s">
        <v>153</v>
      </c>
      <c r="D62" s="143" t="s">
        <v>152</v>
      </c>
      <c r="E62" s="144" t="n">
        <v>0.927708333333333</v>
      </c>
      <c r="F62" s="144" t="n">
        <v>0.999988425925926</v>
      </c>
      <c r="G62" s="145" t="n">
        <v>104</v>
      </c>
      <c r="H62" s="141" t="n">
        <v>5</v>
      </c>
      <c r="I62" s="141" t="s">
        <v>96</v>
      </c>
      <c r="J62" s="127" t="str">
        <f aca="false">RIGHT(C62,3)</f>
        <v>HCM</v>
      </c>
      <c r="K62" s="127"/>
      <c r="L62" s="127"/>
    </row>
    <row r="63" customFormat="false" ht="15" hidden="false" customHeight="false" outlineLevel="0" collapsed="false">
      <c r="A63" s="141" t="s">
        <v>48</v>
      </c>
      <c r="B63" s="142" t="s">
        <v>49</v>
      </c>
      <c r="C63" s="141" t="s">
        <v>154</v>
      </c>
      <c r="D63" s="143" t="s">
        <v>155</v>
      </c>
      <c r="E63" s="144" t="n">
        <v>0.915543981481481</v>
      </c>
      <c r="F63" s="144" t="n">
        <v>0.936342592592593</v>
      </c>
      <c r="G63" s="145" t="n">
        <v>30</v>
      </c>
      <c r="H63" s="141" t="n">
        <v>1</v>
      </c>
      <c r="I63" s="141" t="s">
        <v>76</v>
      </c>
      <c r="J63" s="127" t="str">
        <f aca="false">RIGHT(C63,3)</f>
        <v>DTP</v>
      </c>
      <c r="K63" s="127"/>
      <c r="L63" s="127"/>
    </row>
    <row r="64" customFormat="false" ht="15" hidden="false" customHeight="false" outlineLevel="0" collapsed="false">
      <c r="A64" s="141" t="s">
        <v>48</v>
      </c>
      <c r="B64" s="142" t="s">
        <v>49</v>
      </c>
      <c r="C64" s="141" t="s">
        <v>156</v>
      </c>
      <c r="D64" s="143" t="s">
        <v>157</v>
      </c>
      <c r="E64" s="144" t="n">
        <v>0.89193287037037</v>
      </c>
      <c r="F64" s="144" t="n">
        <v>0.90443287037037</v>
      </c>
      <c r="G64" s="145" t="n">
        <v>18</v>
      </c>
      <c r="H64" s="141" t="n">
        <v>3</v>
      </c>
      <c r="I64" s="141" t="s">
        <v>102</v>
      </c>
      <c r="J64" s="127" t="str">
        <f aca="false">RIGHT(C64,3)</f>
        <v>HCM</v>
      </c>
      <c r="K64" s="127"/>
      <c r="L64" s="127"/>
    </row>
    <row r="65" customFormat="false" ht="15" hidden="false" customHeight="false" outlineLevel="0" collapsed="false">
      <c r="A65" s="141" t="s">
        <v>48</v>
      </c>
      <c r="B65" s="142" t="s">
        <v>49</v>
      </c>
      <c r="C65" s="141" t="s">
        <v>154</v>
      </c>
      <c r="D65" s="143" t="s">
        <v>155</v>
      </c>
      <c r="E65" s="144" t="n">
        <v>0.804861111111111</v>
      </c>
      <c r="F65" s="144" t="n">
        <v>0.820381944444444</v>
      </c>
      <c r="G65" s="145" t="n">
        <v>22</v>
      </c>
      <c r="H65" s="141" t="n">
        <v>1</v>
      </c>
      <c r="I65" s="141" t="s">
        <v>76</v>
      </c>
      <c r="J65" s="127" t="str">
        <f aca="false">RIGHT(C65,3)</f>
        <v>DTP</v>
      </c>
      <c r="K65" s="127"/>
      <c r="L65" s="127"/>
    </row>
    <row r="66" customFormat="false" ht="15" hidden="false" customHeight="false" outlineLevel="0" collapsed="false">
      <c r="A66" s="141" t="s">
        <v>48</v>
      </c>
      <c r="B66" s="142" t="s">
        <v>49</v>
      </c>
      <c r="C66" s="141" t="s">
        <v>158</v>
      </c>
      <c r="D66" s="143" t="s">
        <v>159</v>
      </c>
      <c r="E66" s="144" t="n">
        <v>0.800671296296296</v>
      </c>
      <c r="F66" s="144" t="n">
        <v>0.820092592592593</v>
      </c>
      <c r="G66" s="145" t="n">
        <v>28</v>
      </c>
      <c r="H66" s="141" t="n">
        <v>5</v>
      </c>
      <c r="I66" s="141" t="s">
        <v>160</v>
      </c>
      <c r="J66" s="127" t="str">
        <f aca="false">RIGHT(C66,3)</f>
        <v>CMU</v>
      </c>
      <c r="K66" s="127"/>
      <c r="L66" s="127"/>
    </row>
    <row r="67" customFormat="false" ht="15" hidden="false" customHeight="false" outlineLevel="0" collapsed="false">
      <c r="A67" s="141" t="s">
        <v>48</v>
      </c>
      <c r="B67" s="142" t="s">
        <v>49</v>
      </c>
      <c r="C67" s="141" t="s">
        <v>161</v>
      </c>
      <c r="D67" s="143" t="s">
        <v>159</v>
      </c>
      <c r="E67" s="144" t="n">
        <v>0.796354166666667</v>
      </c>
      <c r="F67" s="144" t="n">
        <v>0.820127314814815</v>
      </c>
      <c r="G67" s="145" t="n">
        <v>34</v>
      </c>
      <c r="H67" s="141" t="n">
        <v>5</v>
      </c>
      <c r="I67" s="141" t="s">
        <v>160</v>
      </c>
      <c r="J67" s="127" t="str">
        <f aca="false">RIGHT(C67,3)</f>
        <v>CMU</v>
      </c>
      <c r="K67" s="127"/>
      <c r="L67" s="127"/>
    </row>
    <row r="68" customFormat="false" ht="15" hidden="false" customHeight="false" outlineLevel="0" collapsed="false">
      <c r="A68" s="141" t="s">
        <v>48</v>
      </c>
      <c r="B68" s="142" t="s">
        <v>49</v>
      </c>
      <c r="C68" s="141" t="s">
        <v>162</v>
      </c>
      <c r="D68" s="143" t="s">
        <v>159</v>
      </c>
      <c r="E68" s="144" t="n">
        <v>0.796342592592593</v>
      </c>
      <c r="F68" s="144" t="n">
        <v>0.820115740740741</v>
      </c>
      <c r="G68" s="145" t="n">
        <v>34</v>
      </c>
      <c r="H68" s="141" t="n">
        <v>5</v>
      </c>
      <c r="I68" s="141" t="s">
        <v>160</v>
      </c>
      <c r="J68" s="127" t="str">
        <f aca="false">RIGHT(C68,3)</f>
        <v>CMU</v>
      </c>
      <c r="K68" s="127"/>
      <c r="L68" s="127"/>
    </row>
    <row r="69" customFormat="false" ht="15" hidden="false" customHeight="false" outlineLevel="0" collapsed="false">
      <c r="A69" s="141" t="s">
        <v>48</v>
      </c>
      <c r="B69" s="142" t="s">
        <v>49</v>
      </c>
      <c r="C69" s="141" t="s">
        <v>163</v>
      </c>
      <c r="D69" s="143" t="s">
        <v>159</v>
      </c>
      <c r="E69" s="144" t="n">
        <v>0.796331018518518</v>
      </c>
      <c r="F69" s="144" t="n">
        <v>0.820115740740741</v>
      </c>
      <c r="G69" s="145" t="n">
        <v>34</v>
      </c>
      <c r="H69" s="141" t="n">
        <v>5</v>
      </c>
      <c r="I69" s="141" t="s">
        <v>160</v>
      </c>
      <c r="J69" s="127" t="str">
        <f aca="false">RIGHT(C69,3)</f>
        <v>CMU</v>
      </c>
      <c r="K69" s="127"/>
      <c r="L69" s="127"/>
    </row>
    <row r="70" customFormat="false" ht="15" hidden="false" customHeight="false" outlineLevel="0" collapsed="false">
      <c r="A70" s="141" t="s">
        <v>48</v>
      </c>
      <c r="B70" s="142" t="s">
        <v>49</v>
      </c>
      <c r="C70" s="141" t="s">
        <v>164</v>
      </c>
      <c r="D70" s="143" t="s">
        <v>159</v>
      </c>
      <c r="E70" s="144" t="n">
        <v>0.796319444444444</v>
      </c>
      <c r="F70" s="144" t="n">
        <v>0.830960648148148</v>
      </c>
      <c r="G70" s="145" t="n">
        <v>50</v>
      </c>
      <c r="H70" s="141" t="n">
        <v>5</v>
      </c>
      <c r="I70" s="141" t="s">
        <v>160</v>
      </c>
      <c r="J70" s="127" t="str">
        <f aca="false">RIGHT(C70,3)</f>
        <v>CMU</v>
      </c>
      <c r="K70" s="127"/>
      <c r="L70" s="127"/>
    </row>
    <row r="71" customFormat="false" ht="15" hidden="false" customHeight="false" outlineLevel="0" collapsed="false">
      <c r="A71" s="141" t="s">
        <v>48</v>
      </c>
      <c r="B71" s="142" t="s">
        <v>49</v>
      </c>
      <c r="C71" s="141" t="s">
        <v>165</v>
      </c>
      <c r="D71" s="143" t="s">
        <v>159</v>
      </c>
      <c r="E71" s="144" t="n">
        <v>0.79630787037037</v>
      </c>
      <c r="F71" s="144" t="n">
        <v>0.820092592592593</v>
      </c>
      <c r="G71" s="145" t="n">
        <v>34</v>
      </c>
      <c r="H71" s="141" t="n">
        <v>5</v>
      </c>
      <c r="I71" s="141" t="s">
        <v>160</v>
      </c>
      <c r="J71" s="127" t="str">
        <f aca="false">RIGHT(C71,3)</f>
        <v>CMU</v>
      </c>
      <c r="K71" s="127"/>
      <c r="L71" s="127"/>
    </row>
    <row r="72" customFormat="false" ht="15" hidden="false" customHeight="false" outlineLevel="0" collapsed="false">
      <c r="A72" s="141" t="s">
        <v>48</v>
      </c>
      <c r="B72" s="142" t="s">
        <v>49</v>
      </c>
      <c r="C72" s="141" t="s">
        <v>166</v>
      </c>
      <c r="D72" s="143" t="s">
        <v>159</v>
      </c>
      <c r="E72" s="144" t="n">
        <v>0.79630787037037</v>
      </c>
      <c r="F72" s="144" t="n">
        <v>0.820092592592593</v>
      </c>
      <c r="G72" s="145" t="n">
        <v>34</v>
      </c>
      <c r="H72" s="141" t="n">
        <v>5</v>
      </c>
      <c r="I72" s="141" t="s">
        <v>160</v>
      </c>
      <c r="J72" s="127" t="str">
        <f aca="false">RIGHT(C72,3)</f>
        <v>CMU</v>
      </c>
      <c r="K72" s="127"/>
      <c r="L72" s="127"/>
    </row>
    <row r="73" customFormat="false" ht="15" hidden="false" customHeight="false" outlineLevel="0" collapsed="false">
      <c r="A73" s="141" t="s">
        <v>48</v>
      </c>
      <c r="B73" s="142" t="s">
        <v>49</v>
      </c>
      <c r="C73" s="141" t="s">
        <v>167</v>
      </c>
      <c r="D73" s="143" t="s">
        <v>168</v>
      </c>
      <c r="E73" s="144" t="n">
        <v>0.731828703703704</v>
      </c>
      <c r="F73" s="144" t="n">
        <v>0.744131944444444</v>
      </c>
      <c r="G73" s="145" t="n">
        <v>18</v>
      </c>
      <c r="H73" s="141" t="n">
        <v>1</v>
      </c>
      <c r="I73" s="141" t="s">
        <v>169</v>
      </c>
      <c r="J73" s="127" t="str">
        <f aca="false">RIGHT(C73,3)</f>
        <v>CMU</v>
      </c>
      <c r="K73" s="127"/>
      <c r="L73" s="127"/>
    </row>
    <row r="74" customFormat="false" ht="15" hidden="false" customHeight="false" outlineLevel="0" collapsed="false">
      <c r="A74" s="141" t="s">
        <v>48</v>
      </c>
      <c r="B74" s="142" t="s">
        <v>49</v>
      </c>
      <c r="C74" s="141" t="s">
        <v>154</v>
      </c>
      <c r="D74" s="143" t="s">
        <v>155</v>
      </c>
      <c r="E74" s="144" t="n">
        <v>0.726782407407407</v>
      </c>
      <c r="F74" s="144" t="n">
        <v>0.775196759259259</v>
      </c>
      <c r="G74" s="145" t="n">
        <v>70</v>
      </c>
      <c r="H74" s="141" t="n">
        <v>1</v>
      </c>
      <c r="I74" s="141" t="s">
        <v>76</v>
      </c>
      <c r="J74" s="127" t="str">
        <f aca="false">RIGHT(C74,3)</f>
        <v>DTP</v>
      </c>
      <c r="K74" s="127"/>
      <c r="L74" s="127"/>
    </row>
    <row r="75" customFormat="false" ht="15" hidden="false" customHeight="false" outlineLevel="0" collapsed="false">
      <c r="A75" s="141" t="s">
        <v>48</v>
      </c>
      <c r="B75" s="142" t="s">
        <v>49</v>
      </c>
      <c r="C75" s="141" t="s">
        <v>170</v>
      </c>
      <c r="D75" s="143" t="s">
        <v>171</v>
      </c>
      <c r="E75" s="144" t="n">
        <v>0.688263888888889</v>
      </c>
      <c r="F75" s="144" t="n">
        <v>0.725243055555556</v>
      </c>
      <c r="G75" s="145" t="n">
        <v>53</v>
      </c>
      <c r="H75" s="141" t="n">
        <v>8</v>
      </c>
      <c r="I75" s="141" t="s">
        <v>172</v>
      </c>
      <c r="J75" s="127" t="str">
        <f aca="false">RIGHT(C75,3)</f>
        <v>HCM</v>
      </c>
      <c r="K75" s="127"/>
      <c r="L75" s="127"/>
    </row>
    <row r="76" customFormat="false" ht="15" hidden="false" customHeight="false" outlineLevel="0" collapsed="false">
      <c r="A76" s="141" t="s">
        <v>48</v>
      </c>
      <c r="B76" s="142" t="s">
        <v>49</v>
      </c>
      <c r="C76" s="141" t="s">
        <v>173</v>
      </c>
      <c r="D76" s="143" t="s">
        <v>174</v>
      </c>
      <c r="E76" s="144" t="n">
        <v>0.683252314814815</v>
      </c>
      <c r="F76" s="144" t="n">
        <v>0.85</v>
      </c>
      <c r="G76" s="145" t="n">
        <v>240</v>
      </c>
      <c r="H76" s="141" t="n">
        <v>5</v>
      </c>
      <c r="I76" s="141" t="s">
        <v>79</v>
      </c>
      <c r="J76" s="127" t="str">
        <f aca="false">RIGHT(C76,3)</f>
        <v>DNI</v>
      </c>
      <c r="K76" s="127"/>
      <c r="L76" s="127"/>
    </row>
    <row r="77" customFormat="false" ht="15" hidden="false" customHeight="false" outlineLevel="0" collapsed="false">
      <c r="A77" s="141" t="s">
        <v>48</v>
      </c>
      <c r="B77" s="142" t="s">
        <v>49</v>
      </c>
      <c r="C77" s="141" t="s">
        <v>175</v>
      </c>
      <c r="D77" s="143" t="s">
        <v>176</v>
      </c>
      <c r="E77" s="144" t="n">
        <v>0.680960648148148</v>
      </c>
      <c r="F77" s="144" t="n">
        <v>0.707118055555556</v>
      </c>
      <c r="G77" s="145" t="n">
        <v>38</v>
      </c>
      <c r="H77" s="141" t="n">
        <v>3</v>
      </c>
      <c r="I77" s="141" t="s">
        <v>177</v>
      </c>
      <c r="J77" s="127" t="str">
        <f aca="false">RIGHT(C77,3)</f>
        <v>HCM</v>
      </c>
      <c r="K77" s="127"/>
      <c r="L77" s="127"/>
    </row>
    <row r="78" customFormat="false" ht="15" hidden="false" customHeight="false" outlineLevel="0" collapsed="false">
      <c r="A78" s="141" t="s">
        <v>48</v>
      </c>
      <c r="B78" s="142" t="s">
        <v>49</v>
      </c>
      <c r="C78" s="141" t="s">
        <v>178</v>
      </c>
      <c r="D78" s="143" t="s">
        <v>171</v>
      </c>
      <c r="E78" s="144" t="n">
        <v>0.618923611111111</v>
      </c>
      <c r="F78" s="144" t="n">
        <v>0.665439814814815</v>
      </c>
      <c r="G78" s="145" t="n">
        <v>67</v>
      </c>
      <c r="H78" s="141" t="n">
        <v>5</v>
      </c>
      <c r="I78" s="141" t="s">
        <v>179</v>
      </c>
      <c r="J78" s="127" t="str">
        <f aca="false">RIGHT(C78,3)</f>
        <v>HCM</v>
      </c>
      <c r="K78" s="127"/>
      <c r="L78" s="127"/>
    </row>
    <row r="79" customFormat="false" ht="15" hidden="false" customHeight="false" outlineLevel="0" collapsed="false">
      <c r="A79" s="141"/>
      <c r="B79" s="142"/>
      <c r="C79" s="141"/>
      <c r="D79" s="143"/>
      <c r="E79" s="144"/>
      <c r="F79" s="144"/>
      <c r="G79" s="145"/>
      <c r="H79" s="141"/>
      <c r="I79" s="141"/>
      <c r="J79" s="127"/>
      <c r="K79" s="127"/>
      <c r="L79" s="127"/>
    </row>
    <row r="80" customFormat="false" ht="15" hidden="false" customHeight="false" outlineLevel="0" collapsed="false">
      <c r="A80" s="141"/>
      <c r="B80" s="142"/>
      <c r="C80" s="141"/>
      <c r="D80" s="143"/>
      <c r="E80" s="144"/>
      <c r="F80" s="144"/>
      <c r="G80" s="145"/>
      <c r="H80" s="141"/>
      <c r="I80" s="141"/>
      <c r="J80" s="127"/>
      <c r="K80" s="127"/>
      <c r="L80" s="127"/>
    </row>
    <row r="81" customFormat="false" ht="15" hidden="false" customHeight="false" outlineLevel="0" collapsed="false">
      <c r="A81" s="141"/>
      <c r="B81" s="142"/>
      <c r="C81" s="141"/>
      <c r="D81" s="143"/>
      <c r="E81" s="144"/>
      <c r="F81" s="144"/>
      <c r="G81" s="145"/>
      <c r="H81" s="141"/>
      <c r="I81" s="141"/>
      <c r="J81" s="127"/>
      <c r="K81" s="127"/>
      <c r="L81" s="127"/>
    </row>
    <row r="82" customFormat="false" ht="15" hidden="false" customHeight="false" outlineLevel="0" collapsed="false">
      <c r="A82" s="141"/>
      <c r="B82" s="142"/>
      <c r="C82" s="141"/>
      <c r="D82" s="143"/>
      <c r="E82" s="144"/>
      <c r="F82" s="144"/>
      <c r="G82" s="145"/>
      <c r="H82" s="141"/>
      <c r="I82" s="141"/>
      <c r="J82" s="127"/>
      <c r="K82" s="127"/>
      <c r="L82" s="127"/>
    </row>
    <row r="83" customFormat="false" ht="15" hidden="false" customHeight="false" outlineLevel="0" collapsed="false">
      <c r="A83" s="141"/>
      <c r="B83" s="142"/>
      <c r="C83" s="141"/>
      <c r="D83" s="143"/>
      <c r="E83" s="144"/>
      <c r="F83" s="144"/>
      <c r="G83" s="145"/>
      <c r="H83" s="141"/>
      <c r="I83" s="141"/>
      <c r="J83" s="127"/>
      <c r="K83" s="127"/>
      <c r="L83" s="127"/>
    </row>
    <row r="84" customFormat="false" ht="15" hidden="false" customHeight="false" outlineLevel="0" collapsed="false">
      <c r="A84" s="141"/>
      <c r="B84" s="142"/>
      <c r="C84" s="141"/>
      <c r="D84" s="143"/>
      <c r="E84" s="144"/>
      <c r="F84" s="144"/>
      <c r="G84" s="145"/>
      <c r="H84" s="141"/>
      <c r="I84" s="141"/>
      <c r="J84" s="127"/>
      <c r="K84" s="127"/>
      <c r="L84" s="127"/>
    </row>
    <row r="85" customFormat="false" ht="15" hidden="false" customHeight="false" outlineLevel="0" collapsed="false">
      <c r="A85" s="141"/>
      <c r="B85" s="142"/>
      <c r="C85" s="141"/>
      <c r="D85" s="143"/>
      <c r="E85" s="144"/>
      <c r="F85" s="144"/>
      <c r="G85" s="145"/>
      <c r="H85" s="141"/>
      <c r="I85" s="141"/>
      <c r="J85" s="127"/>
      <c r="K85" s="127"/>
      <c r="L85" s="127"/>
    </row>
    <row r="86" customFormat="false" ht="15" hidden="false" customHeight="false" outlineLevel="0" collapsed="false">
      <c r="A86" s="141"/>
      <c r="B86" s="142"/>
      <c r="C86" s="141"/>
      <c r="D86" s="143"/>
      <c r="E86" s="144"/>
      <c r="F86" s="144"/>
      <c r="G86" s="145"/>
      <c r="H86" s="141"/>
      <c r="I86" s="141"/>
      <c r="J86" s="127"/>
      <c r="K86" s="127"/>
      <c r="L86" s="127"/>
    </row>
    <row r="87" customFormat="false" ht="15" hidden="false" customHeight="false" outlineLevel="0" collapsed="false">
      <c r="A87" s="141"/>
      <c r="B87" s="142"/>
      <c r="C87" s="141"/>
      <c r="D87" s="143"/>
      <c r="E87" s="144"/>
      <c r="F87" s="144"/>
      <c r="G87" s="145"/>
      <c r="H87" s="141"/>
      <c r="I87" s="141"/>
      <c r="J87" s="127"/>
      <c r="K87" s="127"/>
      <c r="L87" s="127"/>
    </row>
    <row r="88" customFormat="false" ht="15" hidden="false" customHeight="false" outlineLevel="0" collapsed="false">
      <c r="A88" s="141"/>
      <c r="B88" s="142"/>
      <c r="C88" s="141"/>
      <c r="D88" s="143"/>
      <c r="E88" s="144"/>
      <c r="F88" s="144"/>
      <c r="G88" s="145"/>
      <c r="H88" s="141"/>
      <c r="I88" s="141"/>
      <c r="J88" s="127"/>
      <c r="K88" s="127"/>
      <c r="L88" s="127"/>
    </row>
    <row r="89" customFormat="false" ht="15" hidden="false" customHeight="false" outlineLevel="0" collapsed="false">
      <c r="A89" s="141"/>
      <c r="B89" s="142"/>
      <c r="C89" s="141"/>
      <c r="D89" s="143"/>
      <c r="E89" s="144"/>
      <c r="F89" s="144"/>
      <c r="G89" s="145"/>
      <c r="H89" s="141"/>
      <c r="I89" s="141"/>
      <c r="J89" s="127"/>
      <c r="K89" s="127"/>
      <c r="L89" s="127"/>
    </row>
    <row r="90" customFormat="false" ht="15" hidden="false" customHeight="false" outlineLevel="0" collapsed="false">
      <c r="A90" s="141"/>
      <c r="B90" s="142"/>
      <c r="C90" s="141"/>
      <c r="D90" s="143"/>
      <c r="E90" s="144"/>
      <c r="F90" s="144"/>
      <c r="G90" s="145"/>
      <c r="H90" s="141"/>
      <c r="I90" s="141"/>
      <c r="J90" s="127"/>
      <c r="K90" s="127"/>
      <c r="L90" s="127"/>
    </row>
    <row r="91" customFormat="false" ht="15" hidden="false" customHeight="false" outlineLevel="0" collapsed="false">
      <c r="A91" s="141"/>
      <c r="B91" s="142"/>
      <c r="C91" s="141"/>
      <c r="D91" s="143"/>
      <c r="E91" s="144"/>
      <c r="F91" s="144"/>
      <c r="G91" s="145"/>
      <c r="H91" s="141"/>
      <c r="I91" s="141"/>
      <c r="J91" s="127"/>
      <c r="K91" s="127"/>
      <c r="L91" s="127"/>
    </row>
    <row r="92" customFormat="false" ht="15" hidden="false" customHeight="false" outlineLevel="0" collapsed="false">
      <c r="A92" s="141"/>
      <c r="B92" s="142"/>
      <c r="C92" s="141"/>
      <c r="D92" s="143"/>
      <c r="E92" s="144"/>
      <c r="F92" s="144"/>
      <c r="G92" s="145"/>
      <c r="H92" s="141"/>
      <c r="I92" s="141"/>
      <c r="J92" s="127"/>
      <c r="K92" s="127"/>
      <c r="L92" s="127"/>
    </row>
    <row r="93" customFormat="false" ht="15" hidden="false" customHeight="false" outlineLevel="0" collapsed="false">
      <c r="A93" s="141"/>
      <c r="B93" s="142"/>
      <c r="C93" s="141"/>
      <c r="D93" s="143"/>
      <c r="E93" s="144"/>
      <c r="F93" s="144"/>
      <c r="G93" s="145"/>
      <c r="H93" s="141"/>
      <c r="I93" s="141"/>
      <c r="J93" s="127"/>
      <c r="K93" s="127"/>
      <c r="L93" s="127"/>
    </row>
    <row r="94" customFormat="false" ht="15" hidden="false" customHeight="false" outlineLevel="0" collapsed="false">
      <c r="A94" s="141"/>
      <c r="B94" s="142"/>
      <c r="C94" s="141"/>
      <c r="D94" s="143"/>
      <c r="E94" s="144"/>
      <c r="F94" s="144"/>
      <c r="G94" s="145"/>
      <c r="H94" s="141"/>
      <c r="I94" s="141"/>
      <c r="J94" s="127"/>
      <c r="K94" s="127"/>
      <c r="L94" s="127"/>
    </row>
    <row r="95" customFormat="false" ht="15" hidden="false" customHeight="false" outlineLevel="0" collapsed="false">
      <c r="A95" s="141"/>
      <c r="B95" s="142"/>
      <c r="C95" s="141"/>
      <c r="D95" s="143"/>
      <c r="E95" s="144"/>
      <c r="F95" s="144"/>
      <c r="G95" s="145"/>
      <c r="H95" s="141"/>
      <c r="I95" s="141"/>
      <c r="J95" s="127"/>
      <c r="K95" s="127"/>
      <c r="L95" s="127"/>
    </row>
    <row r="96" customFormat="false" ht="15" hidden="false" customHeight="false" outlineLevel="0" collapsed="false">
      <c r="A96" s="141"/>
      <c r="B96" s="142"/>
      <c r="C96" s="141"/>
      <c r="D96" s="143"/>
      <c r="E96" s="144"/>
      <c r="F96" s="144"/>
      <c r="G96" s="145"/>
      <c r="H96" s="141"/>
      <c r="I96" s="141"/>
      <c r="J96" s="127"/>
      <c r="K96" s="127"/>
      <c r="L96" s="127"/>
    </row>
    <row r="97" customFormat="false" ht="15" hidden="false" customHeight="false" outlineLevel="0" collapsed="false">
      <c r="A97" s="141"/>
      <c r="B97" s="142"/>
      <c r="C97" s="141"/>
      <c r="D97" s="143"/>
      <c r="E97" s="144"/>
      <c r="F97" s="144"/>
      <c r="G97" s="145"/>
      <c r="H97" s="141"/>
      <c r="I97" s="141"/>
      <c r="J97" s="127"/>
      <c r="K97" s="127"/>
      <c r="L97" s="127"/>
    </row>
    <row r="98" customFormat="false" ht="15" hidden="false" customHeight="false" outlineLevel="0" collapsed="false">
      <c r="A98" s="141"/>
      <c r="B98" s="142"/>
      <c r="C98" s="141"/>
      <c r="D98" s="143"/>
      <c r="E98" s="144"/>
      <c r="F98" s="144"/>
      <c r="G98" s="145"/>
      <c r="H98" s="141"/>
      <c r="I98" s="141"/>
      <c r="J98" s="127"/>
      <c r="K98" s="127"/>
      <c r="L98" s="127"/>
    </row>
    <row r="99" customFormat="false" ht="15" hidden="false" customHeight="false" outlineLevel="0" collapsed="false">
      <c r="A99" s="141"/>
      <c r="B99" s="142"/>
      <c r="C99" s="141"/>
      <c r="D99" s="143"/>
      <c r="E99" s="144"/>
      <c r="F99" s="144"/>
      <c r="G99" s="145"/>
      <c r="H99" s="141"/>
      <c r="I99" s="141"/>
      <c r="J99" s="127"/>
      <c r="K99" s="127"/>
      <c r="L99" s="127"/>
    </row>
    <row r="100" customFormat="false" ht="15" hidden="false" customHeight="false" outlineLevel="0" collapsed="false">
      <c r="A100" s="141"/>
      <c r="B100" s="142"/>
      <c r="C100" s="141"/>
      <c r="D100" s="143"/>
      <c r="E100" s="144"/>
      <c r="F100" s="144"/>
      <c r="G100" s="145"/>
      <c r="H100" s="141"/>
      <c r="I100" s="141"/>
      <c r="J100" s="127"/>
      <c r="K100" s="127"/>
      <c r="L100" s="127"/>
    </row>
    <row r="101" customFormat="false" ht="15" hidden="false" customHeight="false" outlineLevel="0" collapsed="false">
      <c r="A101" s="141"/>
      <c r="B101" s="142"/>
      <c r="C101" s="141"/>
      <c r="D101" s="143"/>
      <c r="E101" s="144"/>
      <c r="F101" s="144"/>
      <c r="G101" s="145"/>
      <c r="H101" s="141"/>
      <c r="I101" s="141"/>
      <c r="J101" s="127"/>
      <c r="K101" s="127"/>
      <c r="L101" s="127"/>
    </row>
    <row r="102" customFormat="false" ht="15" hidden="false" customHeight="false" outlineLevel="0" collapsed="false">
      <c r="A102" s="141"/>
      <c r="B102" s="142"/>
      <c r="C102" s="141"/>
      <c r="D102" s="143"/>
      <c r="E102" s="144"/>
      <c r="F102" s="144"/>
      <c r="G102" s="145"/>
      <c r="H102" s="141"/>
      <c r="I102" s="141"/>
      <c r="J102" s="127"/>
      <c r="K102" s="127"/>
      <c r="L102" s="127"/>
    </row>
    <row r="103" customFormat="false" ht="15" hidden="false" customHeight="false" outlineLevel="0" collapsed="false">
      <c r="A103" s="141"/>
      <c r="B103" s="142"/>
      <c r="C103" s="141"/>
      <c r="D103" s="143"/>
      <c r="E103" s="144"/>
      <c r="F103" s="144"/>
      <c r="G103" s="145"/>
      <c r="H103" s="141"/>
      <c r="I103" s="141"/>
      <c r="J103" s="127"/>
      <c r="K103" s="127"/>
      <c r="L103" s="127"/>
    </row>
    <row r="104" customFormat="false" ht="15" hidden="false" customHeight="false" outlineLevel="0" collapsed="false">
      <c r="A104" s="141"/>
      <c r="B104" s="142"/>
      <c r="C104" s="141"/>
      <c r="D104" s="143"/>
      <c r="E104" s="144"/>
      <c r="F104" s="144"/>
      <c r="G104" s="145"/>
      <c r="H104" s="141"/>
      <c r="I104" s="141"/>
      <c r="J104" s="127"/>
      <c r="K104" s="127"/>
      <c r="L104" s="127"/>
    </row>
    <row r="105" customFormat="false" ht="15" hidden="false" customHeight="false" outlineLevel="0" collapsed="false">
      <c r="A105" s="141"/>
      <c r="B105" s="142"/>
      <c r="C105" s="141"/>
      <c r="D105" s="143"/>
      <c r="E105" s="144"/>
      <c r="F105" s="144"/>
      <c r="G105" s="145"/>
      <c r="H105" s="141"/>
      <c r="I105" s="141"/>
      <c r="J105" s="127"/>
      <c r="K105" s="127"/>
      <c r="L105" s="127"/>
    </row>
    <row r="106" customFormat="false" ht="15" hidden="false" customHeight="false" outlineLevel="0" collapsed="false">
      <c r="A106" s="141"/>
      <c r="B106" s="142"/>
      <c r="C106" s="141"/>
      <c r="D106" s="143"/>
      <c r="E106" s="144"/>
      <c r="F106" s="144"/>
      <c r="G106" s="145"/>
      <c r="H106" s="141"/>
      <c r="I106" s="141"/>
      <c r="J106" s="127"/>
      <c r="K106" s="127"/>
      <c r="L106" s="127"/>
    </row>
    <row r="107" customFormat="false" ht="15" hidden="false" customHeight="false" outlineLevel="0" collapsed="false">
      <c r="A107" s="141"/>
      <c r="B107" s="142"/>
      <c r="C107" s="141"/>
      <c r="D107" s="143"/>
      <c r="E107" s="144"/>
      <c r="F107" s="144"/>
      <c r="G107" s="145"/>
      <c r="H107" s="141"/>
      <c r="I107" s="141"/>
      <c r="J107" s="127"/>
      <c r="K107" s="127"/>
      <c r="L107" s="127"/>
    </row>
    <row r="108" customFormat="false" ht="15" hidden="false" customHeight="false" outlineLevel="0" collapsed="false">
      <c r="A108" s="141"/>
      <c r="B108" s="142"/>
      <c r="C108" s="141"/>
      <c r="D108" s="143"/>
      <c r="E108" s="144"/>
      <c r="F108" s="144"/>
      <c r="G108" s="145"/>
      <c r="H108" s="141"/>
      <c r="I108" s="141"/>
      <c r="J108" s="127"/>
      <c r="K108" s="127"/>
      <c r="L108" s="127"/>
    </row>
    <row r="109" customFormat="false" ht="15" hidden="false" customHeight="false" outlineLevel="0" collapsed="false">
      <c r="A109" s="141"/>
      <c r="B109" s="142"/>
      <c r="C109" s="141"/>
      <c r="D109" s="143"/>
      <c r="E109" s="144"/>
      <c r="F109" s="144"/>
      <c r="G109" s="145"/>
      <c r="H109" s="141"/>
      <c r="I109" s="141"/>
      <c r="J109" s="127"/>
      <c r="K109" s="127"/>
      <c r="L109" s="127"/>
    </row>
    <row r="110" customFormat="false" ht="15" hidden="false" customHeight="false" outlineLevel="0" collapsed="false">
      <c r="A110" s="141"/>
      <c r="B110" s="142"/>
      <c r="C110" s="141"/>
      <c r="D110" s="143"/>
      <c r="E110" s="144"/>
      <c r="F110" s="144"/>
      <c r="G110" s="145"/>
      <c r="H110" s="141"/>
      <c r="I110" s="141"/>
      <c r="J110" s="127"/>
      <c r="K110" s="127"/>
      <c r="L110" s="127"/>
    </row>
    <row r="111" customFormat="false" ht="15" hidden="false" customHeight="false" outlineLevel="0" collapsed="false">
      <c r="A111" s="141"/>
      <c r="B111" s="142"/>
      <c r="C111" s="141"/>
      <c r="D111" s="143"/>
      <c r="E111" s="144"/>
      <c r="F111" s="144"/>
      <c r="G111" s="145"/>
      <c r="H111" s="141"/>
      <c r="I111" s="141"/>
      <c r="J111" s="127"/>
      <c r="K111" s="127"/>
      <c r="L111" s="127"/>
    </row>
    <row r="112" customFormat="false" ht="15" hidden="false" customHeight="false" outlineLevel="0" collapsed="false">
      <c r="A112" s="141"/>
      <c r="B112" s="142"/>
      <c r="C112" s="141"/>
      <c r="D112" s="143"/>
      <c r="E112" s="144"/>
      <c r="F112" s="144"/>
      <c r="G112" s="145"/>
      <c r="H112" s="141"/>
      <c r="I112" s="141"/>
      <c r="J112" s="127"/>
      <c r="K112" s="127"/>
      <c r="L112" s="127"/>
    </row>
    <row r="113" customFormat="false" ht="15" hidden="false" customHeight="false" outlineLevel="0" collapsed="false">
      <c r="A113" s="141"/>
      <c r="B113" s="142"/>
      <c r="C113" s="141"/>
      <c r="D113" s="143"/>
      <c r="E113" s="144"/>
      <c r="F113" s="144"/>
      <c r="G113" s="145"/>
      <c r="H113" s="141"/>
      <c r="I113" s="141"/>
      <c r="J113" s="127"/>
      <c r="K113" s="127"/>
      <c r="L113" s="127"/>
    </row>
    <row r="114" customFormat="false" ht="15" hidden="false" customHeight="false" outlineLevel="0" collapsed="false">
      <c r="A114" s="141"/>
      <c r="B114" s="142"/>
      <c r="C114" s="141"/>
      <c r="D114" s="143"/>
      <c r="E114" s="144"/>
      <c r="F114" s="144"/>
      <c r="G114" s="145"/>
      <c r="H114" s="141"/>
      <c r="I114" s="141"/>
      <c r="J114" s="127"/>
      <c r="K114" s="127"/>
      <c r="L114" s="127"/>
    </row>
    <row r="115" customFormat="false" ht="15" hidden="false" customHeight="false" outlineLevel="0" collapsed="false">
      <c r="A115" s="141"/>
      <c r="B115" s="142"/>
      <c r="C115" s="141"/>
      <c r="D115" s="143"/>
      <c r="E115" s="144"/>
      <c r="F115" s="144"/>
      <c r="G115" s="145"/>
      <c r="H115" s="141"/>
      <c r="I115" s="141"/>
      <c r="J115" s="127"/>
      <c r="K115" s="127"/>
      <c r="L115" s="127"/>
    </row>
    <row r="116" customFormat="false" ht="15" hidden="false" customHeight="false" outlineLevel="0" collapsed="false">
      <c r="A116" s="141"/>
      <c r="B116" s="142"/>
      <c r="C116" s="141"/>
      <c r="D116" s="143"/>
      <c r="E116" s="144"/>
      <c r="F116" s="144"/>
      <c r="G116" s="145"/>
      <c r="H116" s="141"/>
      <c r="I116" s="141"/>
      <c r="J116" s="127"/>
      <c r="K116" s="127"/>
      <c r="L116" s="127"/>
    </row>
    <row r="117" customFormat="false" ht="15" hidden="false" customHeight="false" outlineLevel="0" collapsed="false">
      <c r="A117" s="141"/>
      <c r="B117" s="142"/>
      <c r="C117" s="141"/>
      <c r="D117" s="143"/>
      <c r="E117" s="144"/>
      <c r="F117" s="144"/>
      <c r="G117" s="145"/>
      <c r="H117" s="141"/>
      <c r="I117" s="141"/>
      <c r="J117" s="127"/>
      <c r="K117" s="127"/>
      <c r="L117" s="127"/>
    </row>
    <row r="118" customFormat="false" ht="15" hidden="false" customHeight="false" outlineLevel="0" collapsed="false">
      <c r="A118" s="141"/>
      <c r="B118" s="142"/>
      <c r="C118" s="141"/>
      <c r="D118" s="143"/>
      <c r="E118" s="144"/>
      <c r="F118" s="144"/>
      <c r="G118" s="145"/>
      <c r="H118" s="141"/>
      <c r="I118" s="141"/>
      <c r="J118" s="127"/>
      <c r="K118" s="127"/>
      <c r="L118" s="127"/>
    </row>
    <row r="119" customFormat="false" ht="15" hidden="false" customHeight="false" outlineLevel="0" collapsed="false">
      <c r="A119" s="141"/>
      <c r="B119" s="142"/>
      <c r="C119" s="141"/>
      <c r="D119" s="143"/>
      <c r="E119" s="144"/>
      <c r="F119" s="144"/>
      <c r="G119" s="145"/>
      <c r="H119" s="141"/>
      <c r="I119" s="141"/>
      <c r="J119" s="127"/>
      <c r="K119" s="127"/>
      <c r="L119" s="127"/>
    </row>
    <row r="120" customFormat="false" ht="15" hidden="false" customHeight="false" outlineLevel="0" collapsed="false">
      <c r="A120" s="141"/>
      <c r="B120" s="142"/>
      <c r="C120" s="141"/>
      <c r="D120" s="143"/>
      <c r="E120" s="144"/>
      <c r="F120" s="144"/>
      <c r="G120" s="145"/>
      <c r="H120" s="141"/>
      <c r="I120" s="141"/>
      <c r="J120" s="127"/>
      <c r="K120" s="127"/>
      <c r="L120" s="127"/>
    </row>
    <row r="121" customFormat="false" ht="15" hidden="false" customHeight="false" outlineLevel="0" collapsed="false">
      <c r="A121" s="141"/>
      <c r="B121" s="142"/>
      <c r="C121" s="141"/>
      <c r="D121" s="143"/>
      <c r="E121" s="144"/>
      <c r="F121" s="144"/>
      <c r="G121" s="145"/>
      <c r="H121" s="141"/>
      <c r="I121" s="141"/>
      <c r="J121" s="127"/>
      <c r="K121" s="127"/>
      <c r="L121" s="127"/>
    </row>
    <row r="122" customFormat="false" ht="15" hidden="false" customHeight="false" outlineLevel="0" collapsed="false">
      <c r="A122" s="141"/>
      <c r="B122" s="142"/>
      <c r="C122" s="141"/>
      <c r="D122" s="143"/>
      <c r="E122" s="144"/>
      <c r="F122" s="144"/>
      <c r="G122" s="145"/>
      <c r="H122" s="141"/>
      <c r="I122" s="141"/>
      <c r="J122" s="127"/>
      <c r="K122" s="127"/>
      <c r="L122" s="127"/>
    </row>
    <row r="123" customFormat="false" ht="15" hidden="false" customHeight="false" outlineLevel="0" collapsed="false">
      <c r="A123" s="141"/>
      <c r="B123" s="142"/>
      <c r="C123" s="141"/>
      <c r="D123" s="143"/>
      <c r="E123" s="144"/>
      <c r="F123" s="144"/>
      <c r="G123" s="145"/>
      <c r="H123" s="141"/>
      <c r="I123" s="141"/>
      <c r="J123" s="127"/>
      <c r="K123" s="127"/>
      <c r="L123" s="127"/>
    </row>
    <row r="124" customFormat="false" ht="15" hidden="false" customHeight="false" outlineLevel="0" collapsed="false">
      <c r="A124" s="141"/>
      <c r="B124" s="142"/>
      <c r="C124" s="141"/>
      <c r="D124" s="143"/>
      <c r="E124" s="144"/>
      <c r="F124" s="144"/>
      <c r="G124" s="145"/>
      <c r="H124" s="141"/>
      <c r="I124" s="141"/>
      <c r="J124" s="127"/>
      <c r="K124" s="127"/>
      <c r="L124" s="127"/>
    </row>
    <row r="125" customFormat="false" ht="15" hidden="false" customHeight="false" outlineLevel="0" collapsed="false">
      <c r="A125" s="141"/>
      <c r="B125" s="142"/>
      <c r="C125" s="141"/>
      <c r="D125" s="143"/>
      <c r="E125" s="144"/>
      <c r="F125" s="144"/>
      <c r="G125" s="145"/>
      <c r="H125" s="141"/>
      <c r="I125" s="141"/>
      <c r="J125" s="127"/>
      <c r="K125" s="127"/>
      <c r="L125" s="127"/>
    </row>
    <row r="126" customFormat="false" ht="15" hidden="false" customHeight="false" outlineLevel="0" collapsed="false">
      <c r="A126" s="141"/>
      <c r="B126" s="142"/>
      <c r="C126" s="141"/>
      <c r="D126" s="143"/>
      <c r="E126" s="144"/>
      <c r="F126" s="144"/>
      <c r="G126" s="145"/>
      <c r="H126" s="141"/>
      <c r="I126" s="141"/>
      <c r="J126" s="127"/>
      <c r="K126" s="127"/>
      <c r="L126" s="127"/>
    </row>
    <row r="127" customFormat="false" ht="15" hidden="false" customHeight="false" outlineLevel="0" collapsed="false">
      <c r="A127" s="141"/>
      <c r="B127" s="142"/>
      <c r="C127" s="141"/>
      <c r="D127" s="143"/>
      <c r="E127" s="144"/>
      <c r="F127" s="144"/>
      <c r="G127" s="145"/>
      <c r="H127" s="141"/>
      <c r="I127" s="141"/>
      <c r="J127" s="127"/>
      <c r="K127" s="127"/>
      <c r="L127" s="127"/>
    </row>
    <row r="128" customFormat="false" ht="15" hidden="false" customHeight="false" outlineLevel="0" collapsed="false">
      <c r="A128" s="141"/>
      <c r="B128" s="142"/>
      <c r="C128" s="141"/>
      <c r="D128" s="143"/>
      <c r="E128" s="144"/>
      <c r="F128" s="144"/>
      <c r="G128" s="145"/>
      <c r="H128" s="141"/>
      <c r="I128" s="141"/>
      <c r="J128" s="127"/>
      <c r="K128" s="127"/>
      <c r="L128" s="127"/>
    </row>
    <row r="129" customFormat="false" ht="15" hidden="false" customHeight="false" outlineLevel="0" collapsed="false">
      <c r="A129" s="141"/>
      <c r="B129" s="142"/>
      <c r="C129" s="141"/>
      <c r="D129" s="143"/>
      <c r="E129" s="144"/>
      <c r="F129" s="144"/>
      <c r="G129" s="145"/>
      <c r="H129" s="141"/>
      <c r="I129" s="141"/>
      <c r="J129" s="127"/>
      <c r="K129" s="127"/>
      <c r="L129" s="127"/>
    </row>
    <row r="130" customFormat="false" ht="15" hidden="false" customHeight="false" outlineLevel="0" collapsed="false">
      <c r="A130" s="141"/>
      <c r="B130" s="142"/>
      <c r="C130" s="141"/>
      <c r="D130" s="143"/>
      <c r="E130" s="144"/>
      <c r="F130" s="144"/>
      <c r="G130" s="145"/>
      <c r="H130" s="141"/>
      <c r="I130" s="141"/>
      <c r="J130" s="127"/>
      <c r="K130" s="127"/>
      <c r="L130" s="127"/>
    </row>
    <row r="131" customFormat="false" ht="15" hidden="false" customHeight="false" outlineLevel="0" collapsed="false">
      <c r="A131" s="138"/>
      <c r="B131" s="138"/>
      <c r="C131" s="138"/>
      <c r="D131" s="138"/>
      <c r="E131" s="139"/>
      <c r="F131" s="139"/>
      <c r="G131" s="140"/>
      <c r="H131" s="138"/>
      <c r="I131" s="138"/>
      <c r="J131" s="127"/>
      <c r="K131" s="127"/>
      <c r="L131" s="127"/>
    </row>
    <row r="132" customFormat="false" ht="15" hidden="false" customHeight="false" outlineLevel="0" collapsed="false">
      <c r="A132" s="138"/>
      <c r="B132" s="138"/>
      <c r="C132" s="138"/>
      <c r="D132" s="138"/>
      <c r="E132" s="139"/>
      <c r="F132" s="139"/>
      <c r="G132" s="140"/>
      <c r="H132" s="138"/>
      <c r="I132" s="138"/>
      <c r="J132" s="127"/>
      <c r="K132" s="127"/>
      <c r="L132" s="127"/>
    </row>
    <row r="133" customFormat="false" ht="15" hidden="false" customHeight="false" outlineLevel="0" collapsed="false">
      <c r="A133" s="138"/>
      <c r="B133" s="138"/>
      <c r="C133" s="138"/>
      <c r="D133" s="138"/>
      <c r="E133" s="139"/>
      <c r="F133" s="139"/>
      <c r="G133" s="140"/>
      <c r="H133" s="138"/>
      <c r="I133" s="138"/>
      <c r="J133" s="127"/>
      <c r="K133" s="127"/>
      <c r="L133" s="127"/>
    </row>
    <row r="134" customFormat="false" ht="15" hidden="false" customHeight="false" outlineLevel="0" collapsed="false">
      <c r="A134" s="138"/>
      <c r="B134" s="138"/>
      <c r="C134" s="138"/>
      <c r="D134" s="138"/>
      <c r="E134" s="139"/>
      <c r="F134" s="139"/>
      <c r="G134" s="140"/>
      <c r="H134" s="138"/>
      <c r="I134" s="138"/>
      <c r="J134" s="127"/>
      <c r="K134" s="127"/>
      <c r="L134" s="127"/>
    </row>
    <row r="135" customFormat="false" ht="15" hidden="false" customHeight="false" outlineLevel="0" collapsed="false">
      <c r="A135" s="138"/>
      <c r="B135" s="138"/>
      <c r="C135" s="138"/>
      <c r="D135" s="138"/>
      <c r="E135" s="139"/>
      <c r="F135" s="139"/>
      <c r="G135" s="140"/>
      <c r="H135" s="138"/>
      <c r="I135" s="138"/>
      <c r="J135" s="127"/>
      <c r="K135" s="127"/>
      <c r="L135" s="127"/>
    </row>
    <row r="136" customFormat="false" ht="15" hidden="false" customHeight="false" outlineLevel="0" collapsed="false">
      <c r="A136" s="138"/>
      <c r="B136" s="138"/>
      <c r="C136" s="138"/>
      <c r="D136" s="138"/>
      <c r="E136" s="139"/>
      <c r="F136" s="139"/>
      <c r="G136" s="140"/>
      <c r="H136" s="138"/>
      <c r="I136" s="138"/>
      <c r="J136" s="127"/>
      <c r="K136" s="127"/>
      <c r="L136" s="127"/>
    </row>
    <row r="137" customFormat="false" ht="15" hidden="false" customHeight="false" outlineLevel="0" collapsed="false">
      <c r="A137" s="141"/>
      <c r="B137" s="142"/>
      <c r="C137" s="141"/>
      <c r="D137" s="143"/>
      <c r="E137" s="144"/>
      <c r="F137" s="144"/>
      <c r="G137" s="145"/>
      <c r="H137" s="141"/>
      <c r="I137" s="141"/>
      <c r="J137" s="127"/>
      <c r="K137" s="127"/>
      <c r="L137" s="127"/>
    </row>
    <row r="138" customFormat="false" ht="15" hidden="false" customHeight="false" outlineLevel="0" collapsed="false">
      <c r="A138" s="141"/>
      <c r="B138" s="142"/>
      <c r="C138" s="141"/>
      <c r="D138" s="143"/>
      <c r="E138" s="144"/>
      <c r="F138" s="144"/>
      <c r="G138" s="145"/>
      <c r="H138" s="141"/>
      <c r="I138" s="141"/>
      <c r="J138" s="127"/>
      <c r="K138" s="127"/>
      <c r="L138" s="127"/>
    </row>
    <row r="139" customFormat="false" ht="15" hidden="false" customHeight="false" outlineLevel="0" collapsed="false">
      <c r="A139" s="141"/>
      <c r="B139" s="142"/>
      <c r="C139" s="141"/>
      <c r="D139" s="143"/>
      <c r="E139" s="144"/>
      <c r="F139" s="144"/>
      <c r="G139" s="145"/>
      <c r="H139" s="141"/>
      <c r="I139" s="141"/>
      <c r="J139" s="127"/>
      <c r="K139" s="127"/>
      <c r="L139" s="127"/>
    </row>
    <row r="140" customFormat="false" ht="15" hidden="false" customHeight="false" outlineLevel="0" collapsed="false">
      <c r="A140" s="141"/>
      <c r="B140" s="142"/>
      <c r="C140" s="141"/>
      <c r="D140" s="143"/>
      <c r="E140" s="144"/>
      <c r="F140" s="144"/>
      <c r="G140" s="145"/>
      <c r="H140" s="141"/>
      <c r="I140" s="141"/>
      <c r="J140" s="127"/>
      <c r="K140" s="127"/>
      <c r="L140" s="127"/>
    </row>
    <row r="141" customFormat="false" ht="15" hidden="false" customHeight="false" outlineLevel="0" collapsed="false">
      <c r="A141" s="141"/>
      <c r="B141" s="142"/>
      <c r="C141" s="141"/>
      <c r="D141" s="143"/>
      <c r="E141" s="144"/>
      <c r="F141" s="144"/>
      <c r="G141" s="145"/>
      <c r="H141" s="141"/>
      <c r="I141" s="141"/>
      <c r="J141" s="127"/>
      <c r="K141" s="127"/>
      <c r="L141" s="127"/>
    </row>
    <row r="142" customFormat="false" ht="15" hidden="false" customHeight="false" outlineLevel="0" collapsed="false">
      <c r="A142" s="141"/>
      <c r="B142" s="142"/>
      <c r="C142" s="141"/>
      <c r="D142" s="143"/>
      <c r="E142" s="144"/>
      <c r="F142" s="144"/>
      <c r="G142" s="145"/>
      <c r="H142" s="141"/>
      <c r="I142" s="141"/>
      <c r="J142" s="127"/>
      <c r="K142" s="127"/>
      <c r="L142" s="127"/>
    </row>
    <row r="143" customFormat="false" ht="15" hidden="false" customHeight="false" outlineLevel="0" collapsed="false">
      <c r="A143" s="141"/>
      <c r="B143" s="142"/>
      <c r="C143" s="141"/>
      <c r="D143" s="143"/>
      <c r="E143" s="144"/>
      <c r="F143" s="144"/>
      <c r="G143" s="145"/>
      <c r="H143" s="141"/>
      <c r="I143" s="141"/>
      <c r="J143" s="127"/>
      <c r="K143" s="127"/>
      <c r="L143" s="127"/>
    </row>
    <row r="144" customFormat="false" ht="15" hidden="false" customHeight="false" outlineLevel="0" collapsed="false">
      <c r="A144" s="141"/>
      <c r="B144" s="142"/>
      <c r="C144" s="141"/>
      <c r="D144" s="143"/>
      <c r="E144" s="144"/>
      <c r="F144" s="144"/>
      <c r="G144" s="145"/>
      <c r="H144" s="141"/>
      <c r="I144" s="141"/>
      <c r="J144" s="127"/>
      <c r="K144" s="127"/>
      <c r="L144" s="127"/>
    </row>
    <row r="145" customFormat="false" ht="15" hidden="false" customHeight="false" outlineLevel="0" collapsed="false">
      <c r="A145" s="141"/>
      <c r="B145" s="142"/>
      <c r="C145" s="141"/>
      <c r="D145" s="143"/>
      <c r="E145" s="144"/>
      <c r="F145" s="144"/>
      <c r="G145" s="145"/>
      <c r="H145" s="141"/>
      <c r="I145" s="141"/>
      <c r="J145" s="127"/>
      <c r="K145" s="127"/>
      <c r="L145" s="127"/>
    </row>
    <row r="146" customFormat="false" ht="15" hidden="false" customHeight="false" outlineLevel="0" collapsed="false">
      <c r="A146" s="141"/>
      <c r="B146" s="142"/>
      <c r="C146" s="141"/>
      <c r="D146" s="143"/>
      <c r="E146" s="144"/>
      <c r="F146" s="144"/>
      <c r="G146" s="145"/>
      <c r="H146" s="141"/>
      <c r="I146" s="141"/>
      <c r="J146" s="127"/>
      <c r="K146" s="127"/>
      <c r="L146" s="127"/>
    </row>
  </sheetData>
  <mergeCells count="14">
    <mergeCell ref="A1:C1"/>
    <mergeCell ref="H1:I1"/>
    <mergeCell ref="A2:C2"/>
    <mergeCell ref="H2:I2"/>
    <mergeCell ref="A3:C3"/>
    <mergeCell ref="H3:I3"/>
    <mergeCell ref="A4:C4"/>
    <mergeCell ref="A5:C5"/>
    <mergeCell ref="A7:I7"/>
    <mergeCell ref="A8:I8"/>
    <mergeCell ref="A9:I9"/>
    <mergeCell ref="A10:I10"/>
    <mergeCell ref="A13:C13"/>
    <mergeCell ref="G18:H18"/>
  </mergeCells>
  <conditionalFormatting sqref="G46:G65536">
    <cfRule type="cellIs" priority="2" operator="between" aboveAverage="0" equalAverage="0" bottom="0" percent="0" rank="0" text="" dxfId="0">
      <formula>60</formula>
      <formula>120</formula>
    </cfRule>
    <cfRule type="cellIs" priority="3" operator="greaterThan" aboveAverage="0" equalAverage="0" bottom="0" percent="0" rank="0" text="" dxfId="1">
      <formula>120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132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46" activeCellId="0" sqref="A46"/>
    </sheetView>
  </sheetViews>
  <sheetFormatPr defaultRowHeight="12.75"/>
  <cols>
    <col collapsed="false" hidden="false" max="1" min="1" style="0" width="9.13265306122449"/>
    <col collapsed="false" hidden="false" max="2" min="2" style="0" width="13.4081632653061"/>
    <col collapsed="false" hidden="false" max="3" min="3" style="0" width="48.0918367346939"/>
    <col collapsed="false" hidden="false" max="4" min="4" style="0" width="28.8265306122449"/>
    <col collapsed="false" hidden="false" max="5" min="5" style="0" width="16.2704081632653"/>
    <col collapsed="false" hidden="false" max="6" min="6" style="0" width="16.6938775510204"/>
    <col collapsed="false" hidden="false" max="7" min="7" style="0" width="13.2755102040816"/>
    <col collapsed="false" hidden="false" max="8" min="8" style="0" width="15.2704081632653"/>
    <col collapsed="false" hidden="false" max="9" min="9" style="0" width="78.7704081632653"/>
    <col collapsed="false" hidden="false" max="10" min="10" style="0" width="40.5255102040816"/>
    <col collapsed="false" hidden="false" max="1025" min="11" style="0" width="9.13265306122449"/>
  </cols>
  <sheetData>
    <row r="1" customFormat="false" ht="18.75" hidden="false" customHeight="true" outlineLevel="0" collapsed="false">
      <c r="A1" s="10" t="s">
        <v>0</v>
      </c>
      <c r="B1" s="10"/>
      <c r="C1" s="10"/>
      <c r="D1" s="11"/>
      <c r="E1" s="11"/>
      <c r="F1" s="12"/>
      <c r="H1" s="13" t="s">
        <v>1</v>
      </c>
      <c r="I1" s="13"/>
      <c r="J1" s="14"/>
      <c r="K1" s="15"/>
      <c r="L1" s="15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customFormat="false" ht="18.75" hidden="false" customHeight="false" outlineLevel="0" collapsed="false">
      <c r="A2" s="17" t="s">
        <v>2</v>
      </c>
      <c r="B2" s="17"/>
      <c r="C2" s="17"/>
      <c r="D2" s="18"/>
      <c r="E2" s="18"/>
      <c r="F2" s="12"/>
      <c r="H2" s="19" t="s">
        <v>3</v>
      </c>
      <c r="I2" s="19"/>
      <c r="J2" s="20"/>
      <c r="K2" s="15"/>
      <c r="L2" s="15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customFormat="false" ht="9.75" hidden="false" customHeight="true" outlineLevel="0" collapsed="false">
      <c r="A3" s="17" t="s">
        <v>4</v>
      </c>
      <c r="B3" s="17"/>
      <c r="C3" s="17"/>
      <c r="D3" s="21"/>
      <c r="E3" s="21"/>
      <c r="F3" s="12"/>
      <c r="H3" s="22" t="s">
        <v>5</v>
      </c>
      <c r="I3" s="22"/>
      <c r="J3" s="23"/>
      <c r="K3" s="15"/>
      <c r="L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="28" customFormat="true" ht="18.75" hidden="false" customHeight="true" outlineLevel="0" collapsed="false">
      <c r="A4" s="10" t="s">
        <v>6</v>
      </c>
      <c r="B4" s="10"/>
      <c r="C4" s="10"/>
      <c r="D4" s="11"/>
      <c r="E4" s="11"/>
      <c r="F4" s="24" t="s">
        <v>7</v>
      </c>
      <c r="G4" s="25"/>
      <c r="H4" s="26"/>
      <c r="I4" s="27" t="str">
        <f aca="true">"Hà nội, ngày "&amp;DAY(TODAY())&amp;" tháng "&amp;MONTH(TODAY())&amp;" năm "&amp;YEAR(TODAY())</f>
        <v>Hà nội, ngày 12 tháng 5 năm 2016</v>
      </c>
      <c r="K4" s="10"/>
      <c r="L4" s="10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</row>
    <row r="5" s="28" customFormat="true" ht="16.5" hidden="false" customHeight="false" outlineLevel="0" collapsed="false">
      <c r="A5" s="10" t="s">
        <v>8</v>
      </c>
      <c r="B5" s="10"/>
      <c r="C5" s="10"/>
      <c r="D5" s="11"/>
      <c r="E5" s="24"/>
      <c r="F5" s="24"/>
      <c r="H5" s="29"/>
      <c r="I5" s="29"/>
      <c r="J5" s="30"/>
      <c r="K5" s="31"/>
      <c r="L5" s="31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</row>
    <row r="6" s="28" customFormat="true" ht="18.75" hidden="false" customHeight="false" outlineLevel="0" collapsed="false">
      <c r="A6" s="32"/>
      <c r="D6" s="11"/>
      <c r="E6" s="24"/>
      <c r="F6" s="24"/>
      <c r="J6" s="30"/>
      <c r="K6" s="31"/>
      <c r="L6" s="31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</row>
    <row r="7" s="36" customFormat="true" ht="20.25" hidden="false" customHeight="false" outlineLevel="0" collapsed="false">
      <c r="A7" s="33" t="s">
        <v>9</v>
      </c>
      <c r="B7" s="33"/>
      <c r="C7" s="33"/>
      <c r="D7" s="33"/>
      <c r="E7" s="33"/>
      <c r="F7" s="33"/>
      <c r="G7" s="33"/>
      <c r="H7" s="33"/>
      <c r="I7" s="33"/>
      <c r="J7" s="34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</row>
    <row r="8" s="36" customFormat="true" ht="20.25" hidden="false" customHeight="false" outlineLevel="0" collapsed="false">
      <c r="A8" s="37" t="s">
        <v>127</v>
      </c>
      <c r="B8" s="37"/>
      <c r="C8" s="37"/>
      <c r="D8" s="37"/>
      <c r="E8" s="37"/>
      <c r="F8" s="37"/>
      <c r="G8" s="37"/>
      <c r="H8" s="37"/>
      <c r="I8" s="37"/>
      <c r="J8" s="34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</row>
    <row r="9" s="41" customFormat="true" ht="16.5" hidden="false" customHeight="true" outlineLevel="0" collapsed="false">
      <c r="A9" s="38" t="str">
        <f aca="true">"Báo cáo tình hình hệ thống của mạng Vinaphone 4G từ 00h00  đến 24h00 ngày "&amp;(DAY(TODAY()-1)&amp;"/"&amp;MONTH(TODAY()-1)&amp;"/"&amp;YEAR(TODAY()-1))</f>
        <v>Báo cáo tình hình hệ thống của mạng Vinaphone 4G từ 00h00  đến 24h00 ngày 11/5/2016</v>
      </c>
      <c r="B9" s="38"/>
      <c r="C9" s="38"/>
      <c r="D9" s="38"/>
      <c r="E9" s="38"/>
      <c r="F9" s="38"/>
      <c r="G9" s="38"/>
      <c r="H9" s="38"/>
      <c r="I9" s="38"/>
      <c r="J9" s="39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</row>
    <row r="10" s="41" customFormat="true" ht="18" hidden="false" customHeight="true" outlineLevel="0" collapsed="false">
      <c r="A10" s="38" t="s">
        <v>11</v>
      </c>
      <c r="B10" s="38"/>
      <c r="C10" s="38"/>
      <c r="D10" s="38"/>
      <c r="E10" s="38"/>
      <c r="F10" s="38"/>
      <c r="G10" s="38"/>
      <c r="H10" s="38"/>
      <c r="I10" s="38"/>
      <c r="J10" s="39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</row>
    <row r="11" customFormat="false" ht="15.75" hidden="false" customHeight="false" outlineLevel="0" collapsed="false">
      <c r="A11" s="42"/>
      <c r="B11" s="43"/>
      <c r="C11" s="44"/>
      <c r="D11" s="42"/>
      <c r="E11" s="45"/>
      <c r="F11" s="46"/>
      <c r="G11" s="46"/>
      <c r="H11" s="46"/>
      <c r="I11" s="46"/>
    </row>
    <row r="12" s="41" customFormat="true" ht="15.75" hidden="false" customHeight="false" outlineLevel="0" collapsed="false">
      <c r="A12" s="42"/>
      <c r="B12" s="43"/>
      <c r="C12" s="44"/>
      <c r="D12" s="42"/>
      <c r="E12" s="45"/>
      <c r="F12" s="46"/>
      <c r="G12" s="46"/>
      <c r="H12" s="46"/>
      <c r="I12" s="46"/>
      <c r="J12" s="52"/>
      <c r="L12" s="51"/>
    </row>
    <row r="13" s="41" customFormat="true" ht="12.75" hidden="false" customHeight="false" outlineLevel="0" collapsed="false">
      <c r="A13" s="47" t="s">
        <v>12</v>
      </c>
      <c r="B13" s="47"/>
      <c r="C13" s="47"/>
      <c r="D13" s="48" t="n">
        <f aca="false">E25</f>
        <v>0</v>
      </c>
      <c r="E13" s="49" t="s">
        <v>13</v>
      </c>
      <c r="F13" s="50"/>
      <c r="G13" s="51"/>
      <c r="H13" s="51"/>
      <c r="I13" s="40"/>
      <c r="J13" s="52"/>
    </row>
    <row r="14" s="41" customFormat="true" ht="15.75" hidden="false" customHeight="false" outlineLevel="0" collapsed="false">
      <c r="A14" s="53" t="s">
        <v>14</v>
      </c>
      <c r="B14" s="54"/>
      <c r="C14" s="55"/>
      <c r="D14" s="56" t="n">
        <f aca="false">G25</f>
        <v>0</v>
      </c>
      <c r="E14" s="49" t="s">
        <v>15</v>
      </c>
      <c r="F14" s="56"/>
      <c r="G14" s="57"/>
      <c r="H14" s="58"/>
      <c r="I14" s="58"/>
      <c r="J14" s="52"/>
    </row>
    <row r="15" s="41" customFormat="true" ht="12.75" hidden="false" customHeight="false" outlineLevel="0" collapsed="false">
      <c r="A15" s="59"/>
      <c r="B15" s="60"/>
      <c r="C15" s="61"/>
      <c r="D15" s="56"/>
      <c r="E15" s="62"/>
      <c r="F15" s="63"/>
      <c r="G15" s="63"/>
      <c r="H15" s="63"/>
      <c r="I15" s="58"/>
      <c r="J15" s="52"/>
    </row>
    <row r="16" s="41" customFormat="true" ht="15.75" hidden="false" customHeight="false" outlineLevel="0" collapsed="false">
      <c r="A16" s="53" t="s">
        <v>16</v>
      </c>
      <c r="B16" s="54"/>
      <c r="C16" s="55"/>
      <c r="D16" s="58"/>
      <c r="E16" s="49"/>
      <c r="F16" s="64"/>
      <c r="G16" s="64"/>
      <c r="H16" s="64"/>
      <c r="I16" s="58"/>
      <c r="J16" s="52"/>
      <c r="N16" s="57"/>
    </row>
    <row r="17" s="74" customFormat="true" ht="27" hidden="false" customHeight="true" outlineLevel="0" collapsed="false">
      <c r="A17" s="53"/>
      <c r="B17" s="54"/>
      <c r="C17" s="55"/>
      <c r="D17" s="58"/>
      <c r="E17" s="49"/>
      <c r="F17" s="64"/>
      <c r="G17" s="64"/>
      <c r="H17" s="64"/>
      <c r="I17" s="58"/>
      <c r="J17" s="72"/>
    </row>
    <row r="18" s="41" customFormat="true" ht="12.75" hidden="false" customHeight="false" outlineLevel="0" collapsed="false">
      <c r="A18" s="65"/>
      <c r="B18" s="66"/>
      <c r="C18" s="67" t="s">
        <v>17</v>
      </c>
      <c r="D18" s="68" t="s">
        <v>18</v>
      </c>
      <c r="E18" s="69" t="s">
        <v>19</v>
      </c>
      <c r="F18" s="70" t="s">
        <v>20</v>
      </c>
      <c r="G18" s="70" t="s">
        <v>20</v>
      </c>
      <c r="H18" s="70"/>
      <c r="I18" s="71"/>
      <c r="J18" s="52"/>
    </row>
    <row r="19" s="41" customFormat="true" ht="12.75" hidden="false" customHeight="false" outlineLevel="0" collapsed="false">
      <c r="A19" s="53"/>
      <c r="B19" s="54"/>
      <c r="C19" s="75" t="s">
        <v>21</v>
      </c>
      <c r="D19" s="76" t="e">
        <f aca="false">E19/D13</f>
        <v>#DIV/0!</v>
      </c>
      <c r="E19" s="77" t="n">
        <f aca="false">SUMIF(H$1:H$983040,"=0",G$1:G$983040)</f>
        <v>0</v>
      </c>
      <c r="F19" s="78" t="s">
        <v>13</v>
      </c>
      <c r="G19" s="79" t="n">
        <f aca="false">COUNTIF(H$1:H$983040,"=0")</f>
        <v>0</v>
      </c>
      <c r="H19" s="79" t="s">
        <v>15</v>
      </c>
      <c r="I19" s="58"/>
      <c r="J19" s="8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</row>
    <row r="20" s="41" customFormat="true" ht="12.75" hidden="false" customHeight="false" outlineLevel="0" collapsed="false">
      <c r="A20" s="53"/>
      <c r="B20" s="54"/>
      <c r="C20" s="75" t="s">
        <v>22</v>
      </c>
      <c r="D20" s="76" t="e">
        <f aca="false">E20/D13</f>
        <v>#DIV/0!</v>
      </c>
      <c r="E20" s="77" t="n">
        <f aca="false">SUMIF(H$1:H$983040,"=1",G$1:G$983040)</f>
        <v>0</v>
      </c>
      <c r="F20" s="78" t="s">
        <v>13</v>
      </c>
      <c r="G20" s="79" t="n">
        <f aca="false">COUNTIF(H$1:H$983040,"=1")</f>
        <v>0</v>
      </c>
      <c r="H20" s="79" t="s">
        <v>15</v>
      </c>
      <c r="I20" s="58"/>
      <c r="J20" s="8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</row>
    <row r="21" s="41" customFormat="true" ht="12.75" hidden="false" customHeight="false" outlineLevel="0" collapsed="false">
      <c r="A21" s="53"/>
      <c r="B21" s="54"/>
      <c r="C21" s="75" t="s">
        <v>23</v>
      </c>
      <c r="D21" s="76" t="e">
        <f aca="false">E21/D13</f>
        <v>#DIV/0!</v>
      </c>
      <c r="E21" s="77" t="n">
        <f aca="false">SUMIF(H$1:H$983040,"=2",G$1:G$983040)</f>
        <v>0</v>
      </c>
      <c r="F21" s="78" t="s">
        <v>13</v>
      </c>
      <c r="G21" s="79" t="n">
        <f aca="false">COUNTIF(H$1:H$983040,"=2")</f>
        <v>0</v>
      </c>
      <c r="H21" s="79" t="s">
        <v>15</v>
      </c>
      <c r="I21" s="58"/>
      <c r="J21" s="8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</row>
    <row r="22" s="41" customFormat="true" ht="12.75" hidden="false" customHeight="false" outlineLevel="0" collapsed="false">
      <c r="A22" s="55"/>
      <c r="B22" s="54"/>
      <c r="C22" s="82" t="s">
        <v>25</v>
      </c>
      <c r="D22" s="76" t="e">
        <f aca="false">E22/D13</f>
        <v>#DIV/0!</v>
      </c>
      <c r="E22" s="77" t="n">
        <f aca="false">SUMIF(H$1:H$983040,"=5",G$1:G$983040)</f>
        <v>0</v>
      </c>
      <c r="F22" s="78" t="s">
        <v>13</v>
      </c>
      <c r="G22" s="79" t="n">
        <f aca="false">COUNTIF(H$1:H$983040,"=5")</f>
        <v>0</v>
      </c>
      <c r="H22" s="79" t="s">
        <v>15</v>
      </c>
      <c r="I22" s="58"/>
      <c r="J22" s="8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</row>
    <row r="23" s="41" customFormat="true" ht="12.75" hidden="false" customHeight="false" outlineLevel="0" collapsed="false">
      <c r="A23" s="55"/>
      <c r="B23" s="54"/>
      <c r="C23" s="75" t="s">
        <v>26</v>
      </c>
      <c r="D23" s="76" t="e">
        <f aca="false">E23/D13</f>
        <v>#DIV/0!</v>
      </c>
      <c r="E23" s="77" t="n">
        <f aca="false">SUMIF(H$1:H$983040,"=3",G$1:G$983040)</f>
        <v>0</v>
      </c>
      <c r="F23" s="78" t="s">
        <v>13</v>
      </c>
      <c r="G23" s="79" t="n">
        <f aca="false">COUNTIF(H$1:H$983040,"=3")</f>
        <v>0</v>
      </c>
      <c r="H23" s="79" t="s">
        <v>15</v>
      </c>
      <c r="I23" s="58"/>
      <c r="J23" s="8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</row>
    <row r="24" s="41" customFormat="true" ht="12.75" hidden="false" customHeight="false" outlineLevel="0" collapsed="false">
      <c r="A24" s="55"/>
      <c r="B24" s="54"/>
      <c r="C24" s="75" t="s">
        <v>27</v>
      </c>
      <c r="D24" s="76" t="e">
        <f aca="false">E24/D13</f>
        <v>#DIV/0!</v>
      </c>
      <c r="E24" s="77" t="n">
        <f aca="false">SUMIF(H$1:H$983040,"=4",G$1:G$983040)</f>
        <v>0</v>
      </c>
      <c r="F24" s="78" t="s">
        <v>13</v>
      </c>
      <c r="G24" s="79" t="n">
        <f aca="false">COUNTIF(H$1:H$983040,"=4")</f>
        <v>0</v>
      </c>
      <c r="H24" s="79" t="s">
        <v>15</v>
      </c>
      <c r="I24" s="58"/>
      <c r="J24" s="8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</row>
    <row r="25" s="41" customFormat="true" ht="12.75" hidden="false" customHeight="false" outlineLevel="0" collapsed="false">
      <c r="A25" s="55"/>
      <c r="B25" s="54"/>
      <c r="C25" s="75" t="s">
        <v>28</v>
      </c>
      <c r="D25" s="83" t="e">
        <f aca="false">SUM(D19:D24)</f>
        <v>#DIV/0!</v>
      </c>
      <c r="E25" s="77" t="n">
        <f aca="false">SUM(E19:E24)</f>
        <v>0</v>
      </c>
      <c r="F25" s="78" t="s">
        <v>13</v>
      </c>
      <c r="G25" s="79" t="n">
        <f aca="false">SUM(G19:G24)</f>
        <v>0</v>
      </c>
      <c r="H25" s="79" t="s">
        <v>15</v>
      </c>
      <c r="I25" s="58"/>
      <c r="J25" s="8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</row>
    <row r="26" s="41" customFormat="true" ht="12.75" hidden="false" customHeight="false" outlineLevel="0" collapsed="false">
      <c r="A26" s="84"/>
      <c r="B26" s="85"/>
      <c r="C26" s="84"/>
      <c r="D26" s="72"/>
      <c r="E26" s="86"/>
      <c r="F26" s="52"/>
      <c r="G26" s="58"/>
      <c r="H26" s="58"/>
      <c r="I26" s="58"/>
      <c r="J26" s="8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</row>
    <row r="27" s="41" customFormat="true" ht="12.75" hidden="false" customHeight="false" outlineLevel="0" collapsed="false">
      <c r="A27" s="55"/>
      <c r="B27" s="54"/>
      <c r="C27" s="55"/>
      <c r="D27" s="87"/>
      <c r="E27" s="49"/>
      <c r="F27" s="88"/>
      <c r="G27" s="58"/>
      <c r="H27" s="58"/>
      <c r="I27" s="58"/>
      <c r="J27" s="8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</row>
    <row r="28" s="41" customFormat="true" ht="12.75" hidden="false" customHeight="false" outlineLevel="0" collapsed="false">
      <c r="A28" s="47" t="s">
        <v>29</v>
      </c>
      <c r="B28" s="54"/>
      <c r="C28" s="55"/>
      <c r="D28" s="89"/>
      <c r="E28" s="49"/>
      <c r="F28" s="88"/>
      <c r="G28" s="58"/>
      <c r="H28" s="58"/>
      <c r="I28" s="58"/>
      <c r="J28" s="8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</row>
    <row r="29" s="40" customFormat="true" ht="12.75" hidden="false" customHeight="false" outlineLevel="0" collapsed="false">
      <c r="A29" s="55"/>
      <c r="B29" s="54"/>
      <c r="C29" s="55"/>
      <c r="D29" s="58"/>
      <c r="E29" s="49"/>
      <c r="F29" s="58"/>
      <c r="G29" s="58"/>
      <c r="H29" s="58"/>
      <c r="I29" s="58"/>
    </row>
    <row r="30" s="40" customFormat="true" ht="12.75" hidden="false" customHeight="true" outlineLevel="0" collapsed="false">
      <c r="A30" s="47" t="s">
        <v>30</v>
      </c>
      <c r="B30" s="90"/>
      <c r="C30" s="47"/>
      <c r="D30" s="91"/>
      <c r="E30" s="90"/>
      <c r="F30" s="92"/>
      <c r="G30" s="93"/>
      <c r="H30" s="93"/>
      <c r="I30" s="50"/>
    </row>
    <row r="31" s="40" customFormat="true" ht="12.75" hidden="false" customHeight="true" outlineLevel="0" collapsed="false">
      <c r="A31" s="47"/>
      <c r="B31" s="91"/>
      <c r="C31" s="47"/>
      <c r="D31" s="91"/>
      <c r="E31" s="90"/>
      <c r="F31" s="92"/>
      <c r="G31" s="93"/>
      <c r="H31" s="93"/>
      <c r="I31" s="50"/>
    </row>
    <row r="32" s="40" customFormat="true" ht="12.75" hidden="false" customHeight="true" outlineLevel="0" collapsed="false">
      <c r="A32" s="47"/>
      <c r="B32" s="91"/>
      <c r="C32" s="90"/>
      <c r="D32" s="92"/>
      <c r="E32" s="93"/>
      <c r="F32" s="93"/>
      <c r="G32" s="50"/>
      <c r="H32" s="94"/>
      <c r="I32" s="80"/>
    </row>
    <row r="33" s="40" customFormat="true" ht="12.75" hidden="false" customHeight="true" outlineLevel="0" collapsed="false">
      <c r="A33" s="47"/>
      <c r="B33" s="91"/>
      <c r="C33" s="90"/>
      <c r="D33" s="92"/>
      <c r="E33" s="93"/>
      <c r="F33" s="93"/>
      <c r="G33" s="50"/>
      <c r="H33" s="94"/>
      <c r="I33" s="80"/>
    </row>
    <row r="34" s="40" customFormat="true" ht="12.75" hidden="false" customHeight="true" outlineLevel="0" collapsed="false">
      <c r="A34" s="47"/>
      <c r="B34" s="91"/>
      <c r="C34" s="90"/>
      <c r="D34" s="92"/>
      <c r="E34" s="93"/>
      <c r="F34" s="93"/>
      <c r="G34" s="50"/>
      <c r="H34" s="94"/>
      <c r="I34" s="80"/>
    </row>
    <row r="35" s="40" customFormat="true" ht="12.75" hidden="false" customHeight="true" outlineLevel="0" collapsed="false">
      <c r="A35" s="47" t="s">
        <v>31</v>
      </c>
      <c r="B35" s="97"/>
      <c r="D35" s="94"/>
      <c r="E35" s="98"/>
      <c r="F35" s="99"/>
      <c r="G35" s="100"/>
      <c r="H35" s="101"/>
      <c r="I35" s="80"/>
    </row>
    <row r="36" s="40" customFormat="true" ht="14.25" hidden="false" customHeight="true" outlineLevel="0" collapsed="false">
      <c r="A36" s="47"/>
      <c r="B36" s="97"/>
      <c r="C36" s="100"/>
      <c r="D36" s="80"/>
      <c r="E36" s="102"/>
      <c r="F36" s="103"/>
      <c r="G36" s="98"/>
      <c r="H36" s="104"/>
      <c r="I36" s="105"/>
      <c r="J36" s="80"/>
    </row>
    <row r="37" s="40" customFormat="true" ht="15.75" hidden="false" customHeight="false" outlineLevel="0" collapsed="false">
      <c r="A37" s="47"/>
      <c r="B37" s="97"/>
      <c r="C37" s="100"/>
      <c r="D37" s="80"/>
      <c r="E37" s="102"/>
      <c r="F37" s="103"/>
      <c r="G37" s="98"/>
      <c r="H37" s="104"/>
      <c r="I37" s="105"/>
      <c r="J37" s="80"/>
    </row>
    <row r="38" s="40" customFormat="true" ht="15.75" hidden="false" customHeight="false" outlineLevel="0" collapsed="false">
      <c r="A38" s="47"/>
      <c r="B38" s="97"/>
      <c r="C38" s="100"/>
      <c r="D38" s="80"/>
      <c r="E38" s="102"/>
      <c r="F38" s="103"/>
      <c r="G38" s="98"/>
      <c r="H38" s="104"/>
      <c r="I38" s="105"/>
      <c r="J38" s="80"/>
    </row>
    <row r="39" s="96" customFormat="true" ht="17.25" hidden="false" customHeight="true" outlineLevel="0" collapsed="false">
      <c r="A39" s="106" t="s">
        <v>32</v>
      </c>
      <c r="B39" s="97"/>
      <c r="C39" s="100"/>
      <c r="D39" s="80"/>
      <c r="E39" s="102"/>
      <c r="F39" s="103"/>
      <c r="G39" s="98"/>
      <c r="H39" s="40"/>
      <c r="I39" s="107" t="s">
        <v>33</v>
      </c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95"/>
    </row>
    <row r="40" s="41" customFormat="true" ht="14.25" hidden="false" customHeight="true" outlineLevel="0" collapsed="false">
      <c r="A40" s="108" t="s">
        <v>34</v>
      </c>
      <c r="C40" s="90"/>
      <c r="D40" s="80"/>
      <c r="E40" s="100"/>
      <c r="F40" s="99"/>
      <c r="G40" s="98"/>
      <c r="H40" s="51"/>
      <c r="I40" s="109"/>
      <c r="J40" s="8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</row>
    <row r="41" s="41" customFormat="true" ht="15.75" hidden="false" customHeight="false" outlineLevel="0" collapsed="false">
      <c r="A41" s="108" t="s">
        <v>35</v>
      </c>
      <c r="C41" s="84"/>
      <c r="D41" s="94"/>
      <c r="E41" s="110"/>
      <c r="F41" s="99"/>
      <c r="G41" s="98"/>
      <c r="I41" s="111"/>
      <c r="J41" s="112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</row>
    <row r="42" s="41" customFormat="true" ht="12.75" hidden="false" customHeight="false" outlineLevel="0" collapsed="false">
      <c r="A42" s="80"/>
      <c r="B42" s="85"/>
      <c r="C42" s="84"/>
      <c r="D42" s="94"/>
      <c r="E42" s="113"/>
      <c r="F42" s="98"/>
      <c r="G42" s="98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</row>
    <row r="43" s="41" customFormat="true" ht="14.25" hidden="false" customHeight="false" outlineLevel="0" collapsed="false">
      <c r="A43" s="50"/>
      <c r="B43" s="85"/>
      <c r="C43" s="84"/>
      <c r="D43" s="100"/>
      <c r="E43" s="113"/>
      <c r="F43" s="98"/>
      <c r="G43" s="98"/>
      <c r="H43" s="98"/>
      <c r="I43" s="114" t="s">
        <v>36</v>
      </c>
      <c r="J43" s="8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</row>
    <row r="44" s="41" customFormat="true" ht="12.75" hidden="false" customHeight="false" outlineLevel="0" collapsed="false">
      <c r="A44" s="80"/>
      <c r="B44" s="85"/>
      <c r="C44" s="84"/>
      <c r="D44" s="94"/>
      <c r="E44" s="113"/>
      <c r="F44" s="98"/>
      <c r="G44" s="98"/>
      <c r="I44" s="80"/>
      <c r="J44" s="8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</row>
    <row r="45" s="133" customFormat="true" ht="27" hidden="false" customHeight="true" outlineLevel="0" collapsed="false">
      <c r="A45" s="115" t="s">
        <v>37</v>
      </c>
      <c r="B45" s="116" t="s">
        <v>38</v>
      </c>
      <c r="C45" s="117" t="s">
        <v>180</v>
      </c>
      <c r="D45" s="117" t="s">
        <v>129</v>
      </c>
      <c r="E45" s="118" t="s">
        <v>41</v>
      </c>
      <c r="F45" s="119" t="s">
        <v>42</v>
      </c>
      <c r="G45" s="117" t="s">
        <v>43</v>
      </c>
      <c r="H45" s="120" t="s">
        <v>44</v>
      </c>
      <c r="I45" s="115" t="s">
        <v>45</v>
      </c>
      <c r="J45" s="130" t="s">
        <v>47</v>
      </c>
      <c r="K45" s="131"/>
      <c r="L45" s="131"/>
      <c r="M45" s="132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</row>
    <row r="46" customFormat="false" ht="15.75" hidden="false" customHeight="false" outlineLevel="0" collapsed="false">
      <c r="A46" s="141"/>
      <c r="B46" s="142"/>
      <c r="C46" s="141"/>
      <c r="D46" s="143"/>
      <c r="E46" s="144"/>
      <c r="F46" s="144"/>
      <c r="G46" s="145"/>
      <c r="H46" s="141"/>
      <c r="I46" s="146"/>
      <c r="J46" s="127"/>
      <c r="K46" s="127"/>
      <c r="L46" s="127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5"/>
      <c r="BD46" s="125"/>
    </row>
    <row r="47" customFormat="false" ht="15.75" hidden="false" customHeight="false" outlineLevel="0" collapsed="false">
      <c r="A47" s="134"/>
      <c r="B47" s="142"/>
      <c r="C47" s="134"/>
      <c r="D47" s="143"/>
      <c r="E47" s="136"/>
      <c r="F47" s="136"/>
      <c r="G47" s="137"/>
      <c r="H47" s="134"/>
      <c r="I47" s="147"/>
      <c r="J47" s="127"/>
      <c r="K47" s="127"/>
      <c r="L47" s="127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</row>
    <row r="48" customFormat="false" ht="15.75" hidden="false" customHeight="false" outlineLevel="0" collapsed="false">
      <c r="A48" s="134"/>
      <c r="B48" s="148"/>
      <c r="C48" s="134"/>
      <c r="D48" s="134"/>
      <c r="E48" s="136"/>
      <c r="F48" s="136"/>
      <c r="G48" s="137"/>
      <c r="H48" s="134"/>
      <c r="I48" s="134"/>
      <c r="J48" s="127" t="str">
        <f aca="false">RIGHT(C48,3)</f>
        <v/>
      </c>
      <c r="K48" s="127"/>
      <c r="L48" s="127"/>
      <c r="AS48" s="125"/>
      <c r="AT48" s="125"/>
      <c r="AU48" s="125"/>
      <c r="AV48" s="125"/>
      <c r="AW48" s="125"/>
      <c r="AX48" s="125"/>
      <c r="AY48" s="125"/>
      <c r="AZ48" s="125"/>
      <c r="BA48" s="125"/>
      <c r="BB48" s="125"/>
      <c r="BC48" s="125"/>
      <c r="BD48" s="125"/>
    </row>
    <row r="49" customFormat="false" ht="15.75" hidden="false" customHeight="false" outlineLevel="0" collapsed="false">
      <c r="A49" s="134"/>
      <c r="B49" s="148"/>
      <c r="C49" s="134"/>
      <c r="D49" s="134"/>
      <c r="E49" s="136"/>
      <c r="F49" s="136"/>
      <c r="G49" s="137"/>
      <c r="H49" s="134"/>
      <c r="I49" s="134"/>
      <c r="J49" s="127" t="str">
        <f aca="false">RIGHT(C49,3)</f>
        <v/>
      </c>
      <c r="K49" s="127"/>
      <c r="L49" s="127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</row>
    <row r="50" customFormat="false" ht="15.75" hidden="false" customHeight="false" outlineLevel="0" collapsed="false">
      <c r="A50" s="134"/>
      <c r="B50" s="148"/>
      <c r="C50" s="134"/>
      <c r="D50" s="134"/>
      <c r="E50" s="136"/>
      <c r="F50" s="136"/>
      <c r="G50" s="137"/>
      <c r="H50" s="134"/>
      <c r="I50" s="134"/>
      <c r="J50" s="127" t="str">
        <f aca="false">RIGHT(C50,3)</f>
        <v/>
      </c>
      <c r="K50" s="127"/>
      <c r="L50" s="127"/>
      <c r="AS50" s="125"/>
      <c r="AT50" s="125"/>
      <c r="AU50" s="125"/>
      <c r="AV50" s="125"/>
      <c r="AW50" s="125"/>
      <c r="AX50" s="125"/>
      <c r="AY50" s="125"/>
      <c r="AZ50" s="125"/>
      <c r="BA50" s="125"/>
      <c r="BB50" s="125"/>
      <c r="BC50" s="125"/>
      <c r="BD50" s="125"/>
    </row>
    <row r="51" customFormat="false" ht="15.75" hidden="false" customHeight="false" outlineLevel="0" collapsed="false">
      <c r="A51" s="134"/>
      <c r="B51" s="148"/>
      <c r="C51" s="134"/>
      <c r="D51" s="134"/>
      <c r="E51" s="136"/>
      <c r="F51" s="136"/>
      <c r="G51" s="137"/>
      <c r="H51" s="134"/>
      <c r="I51" s="134"/>
      <c r="J51" s="127" t="str">
        <f aca="false">RIGHT(C51,3)</f>
        <v/>
      </c>
      <c r="K51" s="127"/>
      <c r="L51" s="127"/>
      <c r="AS51" s="125"/>
      <c r="AT51" s="125"/>
      <c r="AU51" s="125"/>
      <c r="AV51" s="125"/>
      <c r="AW51" s="125"/>
      <c r="AX51" s="125"/>
      <c r="AY51" s="125"/>
      <c r="AZ51" s="125"/>
      <c r="BA51" s="125"/>
      <c r="BB51" s="125"/>
      <c r="BC51" s="125"/>
      <c r="BD51" s="125"/>
    </row>
    <row r="52" customFormat="false" ht="15" hidden="false" customHeight="false" outlineLevel="0" collapsed="false">
      <c r="A52" s="134"/>
      <c r="B52" s="148"/>
      <c r="C52" s="134"/>
      <c r="D52" s="134"/>
      <c r="E52" s="136"/>
      <c r="F52" s="136"/>
      <c r="G52" s="137"/>
      <c r="H52" s="134"/>
      <c r="I52" s="134"/>
      <c r="J52" s="127" t="str">
        <f aca="false">RIGHT(C52,3)</f>
        <v/>
      </c>
      <c r="K52" s="127"/>
      <c r="L52" s="127"/>
    </row>
    <row r="53" customFormat="false" ht="15" hidden="false" customHeight="false" outlineLevel="0" collapsed="false">
      <c r="A53" s="134"/>
      <c r="B53" s="148"/>
      <c r="C53" s="134"/>
      <c r="D53" s="134"/>
      <c r="E53" s="136"/>
      <c r="F53" s="136"/>
      <c r="G53" s="137"/>
      <c r="H53" s="134"/>
      <c r="I53" s="134"/>
      <c r="J53" s="127" t="str">
        <f aca="false">RIGHT(C53,3)</f>
        <v/>
      </c>
      <c r="K53" s="127"/>
      <c r="L53" s="127"/>
    </row>
    <row r="54" customFormat="false" ht="15" hidden="false" customHeight="false" outlineLevel="0" collapsed="false">
      <c r="A54" s="134"/>
      <c r="B54" s="148"/>
      <c r="C54" s="134"/>
      <c r="D54" s="134"/>
      <c r="E54" s="136"/>
      <c r="F54" s="136"/>
      <c r="G54" s="137"/>
      <c r="H54" s="134"/>
      <c r="I54" s="134"/>
      <c r="J54" s="127" t="str">
        <f aca="false">RIGHT(C54,3)</f>
        <v/>
      </c>
      <c r="K54" s="127"/>
      <c r="L54" s="127"/>
    </row>
    <row r="55" customFormat="false" ht="15" hidden="false" customHeight="false" outlineLevel="0" collapsed="false">
      <c r="A55" s="134"/>
      <c r="B55" s="148"/>
      <c r="C55" s="134"/>
      <c r="D55" s="134"/>
      <c r="E55" s="136"/>
      <c r="F55" s="136"/>
      <c r="G55" s="137"/>
      <c r="H55" s="134"/>
      <c r="I55" s="134"/>
      <c r="J55" s="127" t="str">
        <f aca="false">RIGHT(C55,3)</f>
        <v/>
      </c>
      <c r="K55" s="127"/>
      <c r="L55" s="127"/>
    </row>
    <row r="56" customFormat="false" ht="15" hidden="false" customHeight="false" outlineLevel="0" collapsed="false">
      <c r="A56" s="134"/>
      <c r="B56" s="148"/>
      <c r="C56" s="134"/>
      <c r="D56" s="134"/>
      <c r="E56" s="136"/>
      <c r="F56" s="136"/>
      <c r="G56" s="137"/>
      <c r="H56" s="134"/>
      <c r="I56" s="134"/>
      <c r="J56" s="127" t="str">
        <f aca="false">RIGHT(C56,3)</f>
        <v/>
      </c>
      <c r="K56" s="127"/>
      <c r="L56" s="127"/>
    </row>
    <row r="57" customFormat="false" ht="15" hidden="false" customHeight="false" outlineLevel="0" collapsed="false">
      <c r="A57" s="134"/>
      <c r="B57" s="148"/>
      <c r="C57" s="134"/>
      <c r="D57" s="134"/>
      <c r="E57" s="136"/>
      <c r="F57" s="136"/>
      <c r="G57" s="137"/>
      <c r="H57" s="134"/>
      <c r="I57" s="134"/>
      <c r="J57" s="127" t="str">
        <f aca="false">RIGHT(C57,3)</f>
        <v/>
      </c>
      <c r="K57" s="127"/>
      <c r="L57" s="127"/>
    </row>
    <row r="58" customFormat="false" ht="15" hidden="false" customHeight="false" outlineLevel="0" collapsed="false">
      <c r="A58" s="134"/>
      <c r="B58" s="148"/>
      <c r="C58" s="134"/>
      <c r="D58" s="134"/>
      <c r="E58" s="136"/>
      <c r="F58" s="136"/>
      <c r="G58" s="137"/>
      <c r="H58" s="134"/>
      <c r="I58" s="134"/>
      <c r="J58" s="127" t="str">
        <f aca="false">RIGHT(C58,3)</f>
        <v/>
      </c>
      <c r="K58" s="127"/>
      <c r="L58" s="127"/>
    </row>
    <row r="59" customFormat="false" ht="15" hidden="false" customHeight="false" outlineLevel="0" collapsed="false">
      <c r="A59" s="134"/>
      <c r="B59" s="148"/>
      <c r="C59" s="134"/>
      <c r="D59" s="134"/>
      <c r="E59" s="136"/>
      <c r="F59" s="136"/>
      <c r="G59" s="137"/>
      <c r="H59" s="134"/>
      <c r="I59" s="134"/>
      <c r="J59" s="127" t="str">
        <f aca="false">RIGHT(C59,3)</f>
        <v/>
      </c>
      <c r="K59" s="127"/>
      <c r="L59" s="127"/>
    </row>
    <row r="60" customFormat="false" ht="15" hidden="false" customHeight="false" outlineLevel="0" collapsed="false">
      <c r="A60" s="134"/>
      <c r="B60" s="148"/>
      <c r="C60" s="134"/>
      <c r="D60" s="134"/>
      <c r="E60" s="136"/>
      <c r="F60" s="136"/>
      <c r="G60" s="137"/>
      <c r="H60" s="134"/>
      <c r="I60" s="134"/>
      <c r="J60" s="127" t="str">
        <f aca="false">RIGHT(C60,3)</f>
        <v/>
      </c>
      <c r="K60" s="127"/>
      <c r="L60" s="127"/>
    </row>
    <row r="61" customFormat="false" ht="15" hidden="false" customHeight="false" outlineLevel="0" collapsed="false">
      <c r="A61" s="134"/>
      <c r="B61" s="148"/>
      <c r="C61" s="134"/>
      <c r="D61" s="134"/>
      <c r="E61" s="136"/>
      <c r="F61" s="136"/>
      <c r="G61" s="137"/>
      <c r="H61" s="134"/>
      <c r="I61" s="134"/>
      <c r="J61" s="127" t="str">
        <f aca="false">RIGHT(C61,3)</f>
        <v/>
      </c>
      <c r="K61" s="127"/>
      <c r="L61" s="127"/>
    </row>
    <row r="62" customFormat="false" ht="15" hidden="false" customHeight="false" outlineLevel="0" collapsed="false">
      <c r="A62" s="134"/>
      <c r="B62" s="148"/>
      <c r="C62" s="134"/>
      <c r="D62" s="134"/>
      <c r="E62" s="136"/>
      <c r="F62" s="136"/>
      <c r="G62" s="137"/>
      <c r="H62" s="134"/>
      <c r="I62" s="134"/>
      <c r="J62" s="127" t="str">
        <f aca="false">RIGHT(C62,3)</f>
        <v/>
      </c>
      <c r="K62" s="127"/>
      <c r="L62" s="127"/>
    </row>
    <row r="63" customFormat="false" ht="15" hidden="false" customHeight="false" outlineLevel="0" collapsed="false">
      <c r="A63" s="134"/>
      <c r="B63" s="148"/>
      <c r="C63" s="134"/>
      <c r="D63" s="134"/>
      <c r="E63" s="136"/>
      <c r="F63" s="136"/>
      <c r="G63" s="137"/>
      <c r="H63" s="134"/>
      <c r="I63" s="134"/>
      <c r="J63" s="127" t="str">
        <f aca="false">RIGHT(C63,3)</f>
        <v/>
      </c>
      <c r="K63" s="127"/>
      <c r="L63" s="127"/>
    </row>
    <row r="64" customFormat="false" ht="15" hidden="false" customHeight="false" outlineLevel="0" collapsed="false">
      <c r="A64" s="134"/>
      <c r="B64" s="148"/>
      <c r="C64" s="134"/>
      <c r="D64" s="134"/>
      <c r="E64" s="136"/>
      <c r="F64" s="136"/>
      <c r="G64" s="137"/>
      <c r="H64" s="134"/>
      <c r="I64" s="134"/>
      <c r="J64" s="127" t="str">
        <f aca="false">RIGHT(C64,3)</f>
        <v/>
      </c>
      <c r="K64" s="127"/>
      <c r="L64" s="127"/>
    </row>
    <row r="65" customFormat="false" ht="15" hidden="false" customHeight="false" outlineLevel="0" collapsed="false">
      <c r="A65" s="134"/>
      <c r="B65" s="148"/>
      <c r="C65" s="134"/>
      <c r="D65" s="134"/>
      <c r="E65" s="136"/>
      <c r="F65" s="136"/>
      <c r="G65" s="137"/>
      <c r="H65" s="134"/>
      <c r="I65" s="134"/>
      <c r="J65" s="127" t="str">
        <f aca="false">RIGHT(C65,3)</f>
        <v/>
      </c>
      <c r="K65" s="127"/>
      <c r="L65" s="127"/>
    </row>
    <row r="66" customFormat="false" ht="15" hidden="false" customHeight="false" outlineLevel="0" collapsed="false">
      <c r="A66" s="134"/>
      <c r="B66" s="148"/>
      <c r="C66" s="134"/>
      <c r="D66" s="134"/>
      <c r="E66" s="136"/>
      <c r="F66" s="136"/>
      <c r="G66" s="137"/>
      <c r="H66" s="134"/>
      <c r="I66" s="134"/>
      <c r="J66" s="127" t="str">
        <f aca="false">RIGHT(C66,3)</f>
        <v/>
      </c>
      <c r="K66" s="127"/>
      <c r="L66" s="127"/>
    </row>
    <row r="67" customFormat="false" ht="15" hidden="false" customHeight="false" outlineLevel="0" collapsed="false">
      <c r="A67" s="134"/>
      <c r="B67" s="148"/>
      <c r="C67" s="134"/>
      <c r="D67" s="134"/>
      <c r="E67" s="136"/>
      <c r="F67" s="136"/>
      <c r="G67" s="137"/>
      <c r="H67" s="134"/>
      <c r="I67" s="134"/>
      <c r="J67" s="127" t="str">
        <f aca="false">RIGHT(C67,3)</f>
        <v/>
      </c>
      <c r="K67" s="127"/>
      <c r="L67" s="127"/>
    </row>
    <row r="68" customFormat="false" ht="15" hidden="false" customHeight="false" outlineLevel="0" collapsed="false">
      <c r="A68" s="134"/>
      <c r="B68" s="148"/>
      <c r="C68" s="134"/>
      <c r="D68" s="134"/>
      <c r="E68" s="136"/>
      <c r="F68" s="136"/>
      <c r="G68" s="137"/>
      <c r="H68" s="134"/>
      <c r="I68" s="134"/>
      <c r="J68" s="127" t="str">
        <f aca="false">RIGHT(C68,3)</f>
        <v/>
      </c>
      <c r="K68" s="127"/>
      <c r="L68" s="127"/>
    </row>
    <row r="69" customFormat="false" ht="15" hidden="false" customHeight="false" outlineLevel="0" collapsed="false">
      <c r="A69" s="134"/>
      <c r="B69" s="148"/>
      <c r="C69" s="134"/>
      <c r="D69" s="134"/>
      <c r="E69" s="136"/>
      <c r="F69" s="136"/>
      <c r="G69" s="137"/>
      <c r="H69" s="134"/>
      <c r="I69" s="134"/>
      <c r="J69" s="127" t="str">
        <f aca="false">RIGHT(C69,3)</f>
        <v/>
      </c>
      <c r="K69" s="127"/>
      <c r="L69" s="127"/>
    </row>
    <row r="70" customFormat="false" ht="15" hidden="false" customHeight="false" outlineLevel="0" collapsed="false">
      <c r="A70" s="134"/>
      <c r="B70" s="148"/>
      <c r="C70" s="134"/>
      <c r="D70" s="134"/>
      <c r="E70" s="136"/>
      <c r="F70" s="136"/>
      <c r="G70" s="137"/>
      <c r="H70" s="134"/>
      <c r="I70" s="134"/>
      <c r="J70" s="127" t="str">
        <f aca="false">RIGHT(C70,3)</f>
        <v/>
      </c>
      <c r="K70" s="127"/>
      <c r="L70" s="127"/>
    </row>
    <row r="71" customFormat="false" ht="15" hidden="false" customHeight="false" outlineLevel="0" collapsed="false">
      <c r="A71" s="134"/>
      <c r="B71" s="148"/>
      <c r="C71" s="134"/>
      <c r="D71" s="134"/>
      <c r="E71" s="136"/>
      <c r="F71" s="136"/>
      <c r="G71" s="137"/>
      <c r="H71" s="134"/>
      <c r="I71" s="134"/>
      <c r="J71" s="127" t="str">
        <f aca="false">RIGHT(C71,3)</f>
        <v/>
      </c>
      <c r="K71" s="127"/>
      <c r="L71" s="127"/>
    </row>
    <row r="72" customFormat="false" ht="15" hidden="false" customHeight="false" outlineLevel="0" collapsed="false">
      <c r="A72" s="134"/>
      <c r="B72" s="148"/>
      <c r="C72" s="134"/>
      <c r="D72" s="134"/>
      <c r="E72" s="136"/>
      <c r="F72" s="136"/>
      <c r="G72" s="137"/>
      <c r="H72" s="134"/>
      <c r="I72" s="134"/>
      <c r="J72" s="127" t="str">
        <f aca="false">RIGHT(C72,3)</f>
        <v/>
      </c>
      <c r="K72" s="127"/>
      <c r="L72" s="127"/>
    </row>
    <row r="73" customFormat="false" ht="15" hidden="false" customHeight="false" outlineLevel="0" collapsed="false">
      <c r="A73" s="134"/>
      <c r="B73" s="148"/>
      <c r="C73" s="134"/>
      <c r="D73" s="134"/>
      <c r="E73" s="136"/>
      <c r="F73" s="136"/>
      <c r="G73" s="137"/>
      <c r="H73" s="134"/>
      <c r="I73" s="134"/>
      <c r="J73" s="127" t="str">
        <f aca="false">RIGHT(C73,3)</f>
        <v/>
      </c>
      <c r="K73" s="127"/>
      <c r="L73" s="127"/>
    </row>
    <row r="74" customFormat="false" ht="15" hidden="false" customHeight="false" outlineLevel="0" collapsed="false">
      <c r="A74" s="134"/>
      <c r="B74" s="148"/>
      <c r="C74" s="134"/>
      <c r="D74" s="134"/>
      <c r="E74" s="136"/>
      <c r="F74" s="136"/>
      <c r="G74" s="137"/>
      <c r="H74" s="134"/>
      <c r="I74" s="134"/>
      <c r="J74" s="127" t="str">
        <f aca="false">RIGHT(C74,3)</f>
        <v/>
      </c>
      <c r="K74" s="127"/>
      <c r="L74" s="127"/>
    </row>
    <row r="75" customFormat="false" ht="15" hidden="false" customHeight="false" outlineLevel="0" collapsed="false">
      <c r="A75" s="134"/>
      <c r="B75" s="148"/>
      <c r="C75" s="134"/>
      <c r="D75" s="134"/>
      <c r="E75" s="136"/>
      <c r="F75" s="136"/>
      <c r="G75" s="137"/>
      <c r="H75" s="134"/>
      <c r="I75" s="134"/>
      <c r="J75" s="127" t="str">
        <f aca="false">RIGHT(C75,3)</f>
        <v/>
      </c>
      <c r="K75" s="127"/>
      <c r="L75" s="127"/>
    </row>
    <row r="76" customFormat="false" ht="15" hidden="false" customHeight="false" outlineLevel="0" collapsed="false">
      <c r="A76" s="134"/>
      <c r="B76" s="148"/>
      <c r="C76" s="134"/>
      <c r="D76" s="134"/>
      <c r="E76" s="136"/>
      <c r="F76" s="136"/>
      <c r="G76" s="137"/>
      <c r="H76" s="134"/>
      <c r="I76" s="134"/>
      <c r="J76" s="127" t="str">
        <f aca="false">RIGHT(C76,3)</f>
        <v/>
      </c>
      <c r="K76" s="127"/>
      <c r="L76" s="127"/>
    </row>
    <row r="77" customFormat="false" ht="15" hidden="false" customHeight="false" outlineLevel="0" collapsed="false">
      <c r="A77" s="138"/>
      <c r="B77" s="135"/>
      <c r="C77" s="149"/>
      <c r="D77" s="138"/>
      <c r="E77" s="139"/>
      <c r="F77" s="139"/>
      <c r="G77" s="140"/>
      <c r="H77" s="138"/>
      <c r="I77" s="138"/>
      <c r="J77" s="127" t="str">
        <f aca="false">RIGHT(C77,3)</f>
        <v/>
      </c>
      <c r="K77" s="127"/>
      <c r="L77" s="127"/>
    </row>
    <row r="78" customFormat="false" ht="15" hidden="false" customHeight="false" outlineLevel="0" collapsed="false">
      <c r="A78" s="138"/>
      <c r="B78" s="135"/>
      <c r="C78" s="149"/>
      <c r="D78" s="138"/>
      <c r="E78" s="139"/>
      <c r="F78" s="139"/>
      <c r="G78" s="140"/>
      <c r="H78" s="138"/>
      <c r="I78" s="138"/>
      <c r="J78" s="127" t="str">
        <f aca="false">RIGHT(C78,3)</f>
        <v/>
      </c>
      <c r="K78" s="127"/>
      <c r="L78" s="127"/>
    </row>
    <row r="79" customFormat="false" ht="15" hidden="false" customHeight="false" outlineLevel="0" collapsed="false">
      <c r="A79" s="138"/>
      <c r="B79" s="135"/>
      <c r="C79" s="149"/>
      <c r="D79" s="138"/>
      <c r="E79" s="139"/>
      <c r="F79" s="139"/>
      <c r="G79" s="140"/>
      <c r="H79" s="138"/>
      <c r="I79" s="138"/>
      <c r="J79" s="127" t="str">
        <f aca="false">RIGHT(C79,3)</f>
        <v/>
      </c>
      <c r="K79" s="127"/>
      <c r="L79" s="127"/>
    </row>
    <row r="80" customFormat="false" ht="15" hidden="false" customHeight="false" outlineLevel="0" collapsed="false">
      <c r="A80" s="138"/>
      <c r="B80" s="135"/>
      <c r="C80" s="149"/>
      <c r="D80" s="138"/>
      <c r="E80" s="139"/>
      <c r="F80" s="139"/>
      <c r="G80" s="140"/>
      <c r="H80" s="138"/>
      <c r="I80" s="138"/>
      <c r="J80" s="127" t="str">
        <f aca="false">RIGHT(C80,3)</f>
        <v/>
      </c>
      <c r="K80" s="127"/>
      <c r="L80" s="127"/>
    </row>
    <row r="81" customFormat="false" ht="15" hidden="false" customHeight="false" outlineLevel="0" collapsed="false">
      <c r="A81" s="138"/>
      <c r="B81" s="135"/>
      <c r="C81" s="149"/>
      <c r="D81" s="138"/>
      <c r="E81" s="139"/>
      <c r="F81" s="139"/>
      <c r="G81" s="140"/>
      <c r="H81" s="138"/>
      <c r="I81" s="138"/>
      <c r="J81" s="127" t="str">
        <f aca="false">RIGHT(C81,3)</f>
        <v/>
      </c>
      <c r="K81" s="127"/>
      <c r="L81" s="127"/>
    </row>
    <row r="82" customFormat="false" ht="15" hidden="false" customHeight="false" outlineLevel="0" collapsed="false">
      <c r="A82" s="138"/>
      <c r="B82" s="135"/>
      <c r="C82" s="149"/>
      <c r="D82" s="138"/>
      <c r="E82" s="139"/>
      <c r="F82" s="139"/>
      <c r="G82" s="140"/>
      <c r="H82" s="138"/>
      <c r="I82" s="138"/>
      <c r="J82" s="127" t="str">
        <f aca="false">RIGHT(C82,3)</f>
        <v/>
      </c>
      <c r="K82" s="127"/>
      <c r="L82" s="127"/>
    </row>
    <row r="83" customFormat="false" ht="15" hidden="false" customHeight="false" outlineLevel="0" collapsed="false">
      <c r="A83" s="138"/>
      <c r="B83" s="135"/>
      <c r="C83" s="149"/>
      <c r="D83" s="138"/>
      <c r="E83" s="139"/>
      <c r="F83" s="139"/>
      <c r="G83" s="140"/>
      <c r="H83" s="138"/>
      <c r="I83" s="138"/>
      <c r="J83" s="127" t="str">
        <f aca="false">RIGHT(C83,3)</f>
        <v/>
      </c>
      <c r="K83" s="127"/>
      <c r="L83" s="127"/>
    </row>
    <row r="84" customFormat="false" ht="15" hidden="false" customHeight="false" outlineLevel="0" collapsed="false">
      <c r="A84" s="138"/>
      <c r="B84" s="135"/>
      <c r="C84" s="149"/>
      <c r="D84" s="138"/>
      <c r="E84" s="139"/>
      <c r="F84" s="139"/>
      <c r="G84" s="140"/>
      <c r="H84" s="138"/>
      <c r="I84" s="138"/>
      <c r="J84" s="127" t="str">
        <f aca="false">RIGHT(C84,3)</f>
        <v/>
      </c>
      <c r="K84" s="127"/>
      <c r="L84" s="127"/>
    </row>
    <row r="85" customFormat="false" ht="15" hidden="false" customHeight="false" outlineLevel="0" collapsed="false">
      <c r="A85" s="138"/>
      <c r="B85" s="135"/>
      <c r="C85" s="149"/>
      <c r="D85" s="138"/>
      <c r="E85" s="139"/>
      <c r="F85" s="139"/>
      <c r="G85" s="140"/>
      <c r="H85" s="138"/>
      <c r="I85" s="138"/>
      <c r="J85" s="127" t="str">
        <f aca="false">RIGHT(C85,3)</f>
        <v/>
      </c>
      <c r="K85" s="127"/>
      <c r="L85" s="127"/>
    </row>
    <row r="86" customFormat="false" ht="15" hidden="false" customHeight="false" outlineLevel="0" collapsed="false">
      <c r="A86" s="138"/>
      <c r="B86" s="135"/>
      <c r="C86" s="149"/>
      <c r="D86" s="138"/>
      <c r="E86" s="139"/>
      <c r="F86" s="139"/>
      <c r="G86" s="140"/>
      <c r="H86" s="138"/>
      <c r="I86" s="138"/>
      <c r="J86" s="127" t="str">
        <f aca="false">RIGHT(C86,3)</f>
        <v/>
      </c>
      <c r="K86" s="127"/>
      <c r="L86" s="127"/>
    </row>
    <row r="87" customFormat="false" ht="15" hidden="false" customHeight="false" outlineLevel="0" collapsed="false">
      <c r="A87" s="138"/>
      <c r="B87" s="135"/>
      <c r="C87" s="149"/>
      <c r="D87" s="138"/>
      <c r="E87" s="139"/>
      <c r="F87" s="139"/>
      <c r="G87" s="140"/>
      <c r="H87" s="138"/>
      <c r="I87" s="138"/>
      <c r="J87" s="127" t="str">
        <f aca="false">RIGHT(C87,3)</f>
        <v/>
      </c>
      <c r="K87" s="127"/>
      <c r="L87" s="127"/>
    </row>
    <row r="88" customFormat="false" ht="15" hidden="false" customHeight="false" outlineLevel="0" collapsed="false">
      <c r="A88" s="138"/>
      <c r="B88" s="135"/>
      <c r="C88" s="149"/>
      <c r="D88" s="138"/>
      <c r="E88" s="139"/>
      <c r="F88" s="139"/>
      <c r="G88" s="140"/>
      <c r="H88" s="138"/>
      <c r="I88" s="138"/>
      <c r="J88" s="127" t="str">
        <f aca="false">RIGHT(C88,3)</f>
        <v/>
      </c>
      <c r="K88" s="127"/>
      <c r="L88" s="127"/>
    </row>
    <row r="89" customFormat="false" ht="15" hidden="false" customHeight="false" outlineLevel="0" collapsed="false">
      <c r="A89" s="138"/>
      <c r="B89" s="135"/>
      <c r="C89" s="149"/>
      <c r="D89" s="138"/>
      <c r="E89" s="139"/>
      <c r="F89" s="139"/>
      <c r="G89" s="140"/>
      <c r="H89" s="138"/>
      <c r="I89" s="138"/>
      <c r="J89" s="127" t="str">
        <f aca="false">RIGHT(C89,3)</f>
        <v/>
      </c>
      <c r="K89" s="127"/>
      <c r="L89" s="127"/>
    </row>
    <row r="90" customFormat="false" ht="15" hidden="false" customHeight="false" outlineLevel="0" collapsed="false">
      <c r="A90" s="138"/>
      <c r="B90" s="135"/>
      <c r="C90" s="149"/>
      <c r="D90" s="138"/>
      <c r="E90" s="139"/>
      <c r="F90" s="139"/>
      <c r="G90" s="140"/>
      <c r="H90" s="138"/>
      <c r="I90" s="138"/>
      <c r="J90" s="127" t="str">
        <f aca="false">RIGHT(C90,3)</f>
        <v/>
      </c>
      <c r="K90" s="127"/>
      <c r="L90" s="127"/>
    </row>
    <row r="91" customFormat="false" ht="15" hidden="false" customHeight="false" outlineLevel="0" collapsed="false">
      <c r="A91" s="138"/>
      <c r="B91" s="135"/>
      <c r="C91" s="149"/>
      <c r="D91" s="138"/>
      <c r="E91" s="139"/>
      <c r="F91" s="139"/>
      <c r="G91" s="140"/>
      <c r="H91" s="138"/>
      <c r="I91" s="138"/>
      <c r="J91" s="127" t="str">
        <f aca="false">RIGHT(C91,3)</f>
        <v/>
      </c>
      <c r="K91" s="127"/>
      <c r="L91" s="127"/>
    </row>
    <row r="92" customFormat="false" ht="15" hidden="false" customHeight="false" outlineLevel="0" collapsed="false">
      <c r="A92" s="141"/>
      <c r="B92" s="142"/>
      <c r="C92" s="141"/>
      <c r="D92" s="143"/>
      <c r="E92" s="144"/>
      <c r="F92" s="144"/>
      <c r="G92" s="145"/>
      <c r="H92" s="141"/>
      <c r="I92" s="141"/>
      <c r="J92" s="127" t="str">
        <f aca="false">RIGHT(C92,3)</f>
        <v/>
      </c>
      <c r="K92" s="127"/>
      <c r="L92" s="127"/>
    </row>
    <row r="93" customFormat="false" ht="15" hidden="false" customHeight="false" outlineLevel="0" collapsed="false">
      <c r="A93" s="141"/>
      <c r="B93" s="142"/>
      <c r="C93" s="141"/>
      <c r="D93" s="143"/>
      <c r="E93" s="144"/>
      <c r="F93" s="144"/>
      <c r="G93" s="145"/>
      <c r="H93" s="141"/>
      <c r="I93" s="141"/>
      <c r="J93" s="127" t="str">
        <f aca="false">RIGHT(C93,3)</f>
        <v/>
      </c>
      <c r="K93" s="127"/>
      <c r="L93" s="127"/>
    </row>
    <row r="94" customFormat="false" ht="15" hidden="false" customHeight="false" outlineLevel="0" collapsed="false">
      <c r="A94" s="141"/>
      <c r="B94" s="142"/>
      <c r="C94" s="141"/>
      <c r="D94" s="143"/>
      <c r="E94" s="144"/>
      <c r="F94" s="144"/>
      <c r="G94" s="145"/>
      <c r="H94" s="141"/>
      <c r="I94" s="141"/>
      <c r="J94" s="127" t="str">
        <f aca="false">RIGHT(C94,3)</f>
        <v/>
      </c>
      <c r="K94" s="127"/>
      <c r="L94" s="127"/>
    </row>
    <row r="95" customFormat="false" ht="15" hidden="false" customHeight="false" outlineLevel="0" collapsed="false">
      <c r="A95" s="141"/>
      <c r="B95" s="142"/>
      <c r="C95" s="141"/>
      <c r="D95" s="143"/>
      <c r="E95" s="144"/>
      <c r="F95" s="144"/>
      <c r="G95" s="145"/>
      <c r="H95" s="141"/>
      <c r="I95" s="141"/>
      <c r="J95" s="127" t="str">
        <f aca="false">RIGHT(C95,3)</f>
        <v/>
      </c>
      <c r="K95" s="127"/>
      <c r="L95" s="127"/>
    </row>
    <row r="96" customFormat="false" ht="15" hidden="false" customHeight="false" outlineLevel="0" collapsed="false">
      <c r="A96" s="141"/>
      <c r="B96" s="142"/>
      <c r="C96" s="141"/>
      <c r="D96" s="143"/>
      <c r="E96" s="144"/>
      <c r="F96" s="144"/>
      <c r="G96" s="145"/>
      <c r="H96" s="141"/>
      <c r="I96" s="141"/>
      <c r="J96" s="127" t="str">
        <f aca="false">RIGHT(C96,3)</f>
        <v/>
      </c>
      <c r="K96" s="127"/>
      <c r="L96" s="127"/>
    </row>
    <row r="97" customFormat="false" ht="15" hidden="false" customHeight="false" outlineLevel="0" collapsed="false">
      <c r="A97" s="141"/>
      <c r="B97" s="142"/>
      <c r="C97" s="141"/>
      <c r="D97" s="143"/>
      <c r="E97" s="144"/>
      <c r="F97" s="144"/>
      <c r="G97" s="145"/>
      <c r="H97" s="141"/>
      <c r="I97" s="141"/>
      <c r="J97" s="127" t="str">
        <f aca="false">RIGHT(C97,3)</f>
        <v/>
      </c>
      <c r="K97" s="127"/>
      <c r="L97" s="127"/>
    </row>
    <row r="98" customFormat="false" ht="15" hidden="false" customHeight="false" outlineLevel="0" collapsed="false">
      <c r="A98" s="141"/>
      <c r="B98" s="142"/>
      <c r="C98" s="141"/>
      <c r="D98" s="143"/>
      <c r="E98" s="144"/>
      <c r="F98" s="144"/>
      <c r="G98" s="145"/>
      <c r="H98" s="141"/>
      <c r="I98" s="141"/>
      <c r="J98" s="127" t="str">
        <f aca="false">RIGHT(C98,3)</f>
        <v/>
      </c>
      <c r="K98" s="127"/>
      <c r="L98" s="127"/>
    </row>
    <row r="99" customFormat="false" ht="15" hidden="false" customHeight="false" outlineLevel="0" collapsed="false">
      <c r="A99" s="141"/>
      <c r="B99" s="142"/>
      <c r="C99" s="141"/>
      <c r="D99" s="143"/>
      <c r="E99" s="144"/>
      <c r="F99" s="144"/>
      <c r="G99" s="145"/>
      <c r="H99" s="141"/>
      <c r="I99" s="141"/>
      <c r="J99" s="127" t="str">
        <f aca="false">RIGHT(C99,3)</f>
        <v/>
      </c>
      <c r="K99" s="127"/>
      <c r="L99" s="127"/>
    </row>
    <row r="100" customFormat="false" ht="15" hidden="false" customHeight="false" outlineLevel="0" collapsed="false">
      <c r="A100" s="141"/>
      <c r="B100" s="142"/>
      <c r="C100" s="141"/>
      <c r="D100" s="143"/>
      <c r="E100" s="144"/>
      <c r="F100" s="144"/>
      <c r="G100" s="145"/>
      <c r="H100" s="141"/>
      <c r="I100" s="141"/>
      <c r="J100" s="127" t="str">
        <f aca="false">RIGHT(C100,3)</f>
        <v/>
      </c>
      <c r="K100" s="127"/>
      <c r="L100" s="127"/>
    </row>
    <row r="101" customFormat="false" ht="15" hidden="false" customHeight="false" outlineLevel="0" collapsed="false">
      <c r="A101" s="141"/>
      <c r="B101" s="142"/>
      <c r="C101" s="141"/>
      <c r="D101" s="143"/>
      <c r="E101" s="144"/>
      <c r="F101" s="144"/>
      <c r="G101" s="145"/>
      <c r="H101" s="141"/>
      <c r="I101" s="141"/>
      <c r="J101" s="127" t="str">
        <f aca="false">RIGHT(C101,3)</f>
        <v/>
      </c>
      <c r="K101" s="127"/>
      <c r="L101" s="127"/>
    </row>
    <row r="102" customFormat="false" ht="15" hidden="false" customHeight="false" outlineLevel="0" collapsed="false">
      <c r="A102" s="141"/>
      <c r="B102" s="142"/>
      <c r="C102" s="141"/>
      <c r="D102" s="143"/>
      <c r="E102" s="144"/>
      <c r="F102" s="144"/>
      <c r="G102" s="145"/>
      <c r="H102" s="141"/>
      <c r="I102" s="141"/>
      <c r="J102" s="127" t="str">
        <f aca="false">RIGHT(C102,3)</f>
        <v/>
      </c>
      <c r="K102" s="127"/>
      <c r="L102" s="127"/>
    </row>
    <row r="103" customFormat="false" ht="15" hidden="false" customHeight="false" outlineLevel="0" collapsed="false">
      <c r="A103" s="141"/>
      <c r="B103" s="142"/>
      <c r="C103" s="141"/>
      <c r="D103" s="143"/>
      <c r="E103" s="144"/>
      <c r="F103" s="144"/>
      <c r="G103" s="145"/>
      <c r="H103" s="141"/>
      <c r="I103" s="141"/>
      <c r="J103" s="127" t="str">
        <f aca="false">RIGHT(C103,3)</f>
        <v/>
      </c>
      <c r="K103" s="127"/>
      <c r="L103" s="127"/>
    </row>
    <row r="104" customFormat="false" ht="15" hidden="false" customHeight="false" outlineLevel="0" collapsed="false">
      <c r="A104" s="141"/>
      <c r="B104" s="142"/>
      <c r="C104" s="141"/>
      <c r="D104" s="143"/>
      <c r="E104" s="144"/>
      <c r="F104" s="144"/>
      <c r="G104" s="145"/>
      <c r="H104" s="141"/>
      <c r="I104" s="141"/>
      <c r="J104" s="127" t="str">
        <f aca="false">RIGHT(C104,3)</f>
        <v/>
      </c>
      <c r="K104" s="127"/>
      <c r="L104" s="127"/>
    </row>
    <row r="105" customFormat="false" ht="15" hidden="false" customHeight="false" outlineLevel="0" collapsed="false">
      <c r="A105" s="141"/>
      <c r="B105" s="142"/>
      <c r="C105" s="141"/>
      <c r="D105" s="143"/>
      <c r="E105" s="144"/>
      <c r="F105" s="144"/>
      <c r="G105" s="145"/>
      <c r="H105" s="141"/>
      <c r="I105" s="141"/>
      <c r="J105" s="127" t="str">
        <f aca="false">RIGHT(C105,3)</f>
        <v/>
      </c>
      <c r="K105" s="127"/>
      <c r="L105" s="127"/>
    </row>
    <row r="106" customFormat="false" ht="15" hidden="false" customHeight="false" outlineLevel="0" collapsed="false">
      <c r="A106" s="141"/>
      <c r="B106" s="142"/>
      <c r="C106" s="141"/>
      <c r="D106" s="143"/>
      <c r="E106" s="144"/>
      <c r="F106" s="144"/>
      <c r="G106" s="145"/>
      <c r="H106" s="141"/>
      <c r="I106" s="141"/>
      <c r="J106" s="127" t="str">
        <f aca="false">RIGHT(C106,3)</f>
        <v/>
      </c>
      <c r="K106" s="127"/>
      <c r="L106" s="127"/>
    </row>
    <row r="107" customFormat="false" ht="15" hidden="false" customHeight="false" outlineLevel="0" collapsed="false">
      <c r="A107" s="141"/>
      <c r="B107" s="142"/>
      <c r="C107" s="141"/>
      <c r="D107" s="143"/>
      <c r="E107" s="144"/>
      <c r="F107" s="144"/>
      <c r="G107" s="145"/>
      <c r="H107" s="141"/>
      <c r="I107" s="141"/>
      <c r="J107" s="127" t="str">
        <f aca="false">RIGHT(C107,3)</f>
        <v/>
      </c>
      <c r="K107" s="127"/>
      <c r="L107" s="127"/>
    </row>
    <row r="108" customFormat="false" ht="15" hidden="false" customHeight="false" outlineLevel="0" collapsed="false">
      <c r="A108" s="141"/>
      <c r="B108" s="142"/>
      <c r="C108" s="141"/>
      <c r="D108" s="143"/>
      <c r="E108" s="144"/>
      <c r="F108" s="144"/>
      <c r="G108" s="145"/>
      <c r="H108" s="141"/>
      <c r="I108" s="141"/>
      <c r="J108" s="127" t="str">
        <f aca="false">RIGHT(C108,3)</f>
        <v/>
      </c>
      <c r="K108" s="127"/>
      <c r="L108" s="127"/>
    </row>
    <row r="109" customFormat="false" ht="15" hidden="false" customHeight="false" outlineLevel="0" collapsed="false">
      <c r="A109" s="141"/>
      <c r="B109" s="142"/>
      <c r="C109" s="141"/>
      <c r="D109" s="143"/>
      <c r="E109" s="144"/>
      <c r="F109" s="144"/>
      <c r="G109" s="145"/>
      <c r="H109" s="141"/>
      <c r="I109" s="141"/>
      <c r="J109" s="127" t="str">
        <f aca="false">RIGHT(C109,3)</f>
        <v/>
      </c>
      <c r="K109" s="127"/>
      <c r="L109" s="127"/>
    </row>
    <row r="110" customFormat="false" ht="15" hidden="false" customHeight="false" outlineLevel="0" collapsed="false">
      <c r="A110" s="141"/>
      <c r="B110" s="142"/>
      <c r="C110" s="141"/>
      <c r="D110" s="143"/>
      <c r="E110" s="144"/>
      <c r="F110" s="144"/>
      <c r="G110" s="145"/>
      <c r="H110" s="141"/>
      <c r="I110" s="141"/>
      <c r="J110" s="127" t="str">
        <f aca="false">RIGHT(C110,3)</f>
        <v/>
      </c>
      <c r="K110" s="127"/>
      <c r="L110" s="127"/>
    </row>
    <row r="111" customFormat="false" ht="15" hidden="false" customHeight="false" outlineLevel="0" collapsed="false">
      <c r="A111" s="141"/>
      <c r="B111" s="142"/>
      <c r="C111" s="141"/>
      <c r="D111" s="143"/>
      <c r="E111" s="144"/>
      <c r="F111" s="144"/>
      <c r="G111" s="145"/>
      <c r="H111" s="141"/>
      <c r="I111" s="141"/>
      <c r="J111" s="127" t="str">
        <f aca="false">RIGHT(C111,3)</f>
        <v/>
      </c>
      <c r="K111" s="127"/>
      <c r="L111" s="127"/>
    </row>
    <row r="112" customFormat="false" ht="15" hidden="false" customHeight="false" outlineLevel="0" collapsed="false">
      <c r="A112" s="141"/>
      <c r="B112" s="142"/>
      <c r="C112" s="141"/>
      <c r="D112" s="143"/>
      <c r="E112" s="144"/>
      <c r="F112" s="144"/>
      <c r="G112" s="145"/>
      <c r="H112" s="141"/>
      <c r="I112" s="141"/>
      <c r="J112" s="127" t="str">
        <f aca="false">RIGHT(C112,3)</f>
        <v/>
      </c>
      <c r="K112" s="127"/>
      <c r="L112" s="127"/>
    </row>
    <row r="113" customFormat="false" ht="15" hidden="false" customHeight="false" outlineLevel="0" collapsed="false">
      <c r="A113" s="141"/>
      <c r="B113" s="142"/>
      <c r="C113" s="141"/>
      <c r="D113" s="143"/>
      <c r="E113" s="144"/>
      <c r="F113" s="144"/>
      <c r="G113" s="145"/>
      <c r="H113" s="141"/>
      <c r="I113" s="141"/>
      <c r="J113" s="127" t="str">
        <f aca="false">RIGHT(C113,3)</f>
        <v/>
      </c>
      <c r="K113" s="127"/>
      <c r="L113" s="127"/>
    </row>
    <row r="114" customFormat="false" ht="15" hidden="false" customHeight="false" outlineLevel="0" collapsed="false">
      <c r="A114" s="141"/>
      <c r="B114" s="142"/>
      <c r="C114" s="141"/>
      <c r="D114" s="143"/>
      <c r="E114" s="144"/>
      <c r="F114" s="144"/>
      <c r="G114" s="145"/>
      <c r="H114" s="141"/>
      <c r="I114" s="141"/>
      <c r="J114" s="127" t="str">
        <f aca="false">RIGHT(C114,3)</f>
        <v/>
      </c>
      <c r="K114" s="127"/>
      <c r="L114" s="127"/>
    </row>
    <row r="115" customFormat="false" ht="15" hidden="false" customHeight="false" outlineLevel="0" collapsed="false">
      <c r="A115" s="141"/>
      <c r="B115" s="142"/>
      <c r="C115" s="141"/>
      <c r="D115" s="143"/>
      <c r="E115" s="144"/>
      <c r="F115" s="144"/>
      <c r="G115" s="145"/>
      <c r="H115" s="141"/>
      <c r="I115" s="141"/>
      <c r="J115" s="127" t="str">
        <f aca="false">RIGHT(C115,3)</f>
        <v/>
      </c>
      <c r="K115" s="127"/>
      <c r="L115" s="127"/>
    </row>
    <row r="116" customFormat="false" ht="15" hidden="false" customHeight="false" outlineLevel="0" collapsed="false">
      <c r="A116" s="141"/>
      <c r="B116" s="142"/>
      <c r="C116" s="141"/>
      <c r="D116" s="143"/>
      <c r="E116" s="144"/>
      <c r="F116" s="144"/>
      <c r="G116" s="145"/>
      <c r="H116" s="141"/>
      <c r="I116" s="141"/>
      <c r="J116" s="127" t="str">
        <f aca="false">RIGHT(C116,3)</f>
        <v/>
      </c>
      <c r="K116" s="127"/>
      <c r="L116" s="127"/>
    </row>
    <row r="117" customFormat="false" ht="15" hidden="false" customHeight="false" outlineLevel="0" collapsed="false">
      <c r="A117" s="141"/>
      <c r="B117" s="142"/>
      <c r="C117" s="141"/>
      <c r="D117" s="143"/>
      <c r="E117" s="144"/>
      <c r="F117" s="144"/>
      <c r="G117" s="145"/>
      <c r="H117" s="141"/>
      <c r="I117" s="141"/>
      <c r="J117" s="127" t="str">
        <f aca="false">RIGHT(C117,3)</f>
        <v/>
      </c>
      <c r="K117" s="127"/>
      <c r="L117" s="127"/>
    </row>
    <row r="118" customFormat="false" ht="15" hidden="false" customHeight="false" outlineLevel="0" collapsed="false">
      <c r="A118" s="141"/>
      <c r="B118" s="142"/>
      <c r="C118" s="141"/>
      <c r="D118" s="143"/>
      <c r="E118" s="144"/>
      <c r="F118" s="144"/>
      <c r="G118" s="145"/>
      <c r="H118" s="141"/>
      <c r="I118" s="141"/>
      <c r="J118" s="127" t="str">
        <f aca="false">RIGHT(C118,3)</f>
        <v/>
      </c>
      <c r="K118" s="127"/>
      <c r="L118" s="127"/>
    </row>
    <row r="119" customFormat="false" ht="15" hidden="false" customHeight="false" outlineLevel="0" collapsed="false">
      <c r="A119" s="141"/>
      <c r="B119" s="142"/>
      <c r="C119" s="141"/>
      <c r="D119" s="143"/>
      <c r="E119" s="144"/>
      <c r="F119" s="144"/>
      <c r="G119" s="145"/>
      <c r="H119" s="141"/>
      <c r="I119" s="141"/>
      <c r="J119" s="127" t="str">
        <f aca="false">RIGHT(C119,3)</f>
        <v/>
      </c>
      <c r="K119" s="127"/>
      <c r="L119" s="127"/>
    </row>
    <row r="120" customFormat="false" ht="15" hidden="false" customHeight="false" outlineLevel="0" collapsed="false">
      <c r="A120" s="141"/>
      <c r="B120" s="142"/>
      <c r="C120" s="141"/>
      <c r="D120" s="143"/>
      <c r="E120" s="144"/>
      <c r="F120" s="144"/>
      <c r="G120" s="145"/>
      <c r="H120" s="141"/>
      <c r="I120" s="141"/>
      <c r="J120" s="127" t="str">
        <f aca="false">RIGHT(C120,3)</f>
        <v/>
      </c>
      <c r="K120" s="127"/>
      <c r="L120" s="127"/>
    </row>
    <row r="121" customFormat="false" ht="15" hidden="false" customHeight="false" outlineLevel="0" collapsed="false">
      <c r="A121" s="141"/>
      <c r="B121" s="142"/>
      <c r="C121" s="141"/>
      <c r="D121" s="143"/>
      <c r="E121" s="144"/>
      <c r="F121" s="144"/>
      <c r="G121" s="145"/>
      <c r="H121" s="141"/>
      <c r="I121" s="141"/>
      <c r="J121" s="127" t="str">
        <f aca="false">RIGHT(C121,3)</f>
        <v/>
      </c>
      <c r="K121" s="127"/>
      <c r="L121" s="127"/>
    </row>
    <row r="122" customFormat="false" ht="15" hidden="false" customHeight="false" outlineLevel="0" collapsed="false">
      <c r="A122" s="141"/>
      <c r="B122" s="142"/>
      <c r="C122" s="141"/>
      <c r="D122" s="143"/>
      <c r="E122" s="144"/>
      <c r="F122" s="144"/>
      <c r="G122" s="145"/>
      <c r="H122" s="141"/>
      <c r="I122" s="141"/>
      <c r="J122" s="127" t="str">
        <f aca="false">RIGHT(C122,3)</f>
        <v/>
      </c>
      <c r="K122" s="127"/>
      <c r="L122" s="127"/>
    </row>
    <row r="123" customFormat="false" ht="15" hidden="false" customHeight="false" outlineLevel="0" collapsed="false">
      <c r="A123" s="141"/>
      <c r="B123" s="142"/>
      <c r="C123" s="141"/>
      <c r="D123" s="143"/>
      <c r="E123" s="144"/>
      <c r="F123" s="144"/>
      <c r="G123" s="145"/>
      <c r="H123" s="141"/>
      <c r="I123" s="141"/>
      <c r="J123" s="127" t="str">
        <f aca="false">RIGHT(C123,3)</f>
        <v/>
      </c>
      <c r="K123" s="127"/>
      <c r="L123" s="127"/>
    </row>
    <row r="124" customFormat="false" ht="15" hidden="false" customHeight="false" outlineLevel="0" collapsed="false">
      <c r="A124" s="141"/>
      <c r="B124" s="142"/>
      <c r="C124" s="141"/>
      <c r="D124" s="143"/>
      <c r="E124" s="144"/>
      <c r="F124" s="144"/>
      <c r="G124" s="145"/>
      <c r="H124" s="141"/>
      <c r="I124" s="141"/>
      <c r="J124" s="127" t="str">
        <f aca="false">RIGHT(C124,3)</f>
        <v/>
      </c>
      <c r="K124" s="127"/>
      <c r="L124" s="127"/>
    </row>
    <row r="125" customFormat="false" ht="15" hidden="false" customHeight="false" outlineLevel="0" collapsed="false">
      <c r="A125" s="141"/>
      <c r="B125" s="142"/>
      <c r="C125" s="141"/>
      <c r="D125" s="143"/>
      <c r="E125" s="144"/>
      <c r="F125" s="144"/>
      <c r="G125" s="145"/>
      <c r="H125" s="141"/>
      <c r="I125" s="141"/>
      <c r="J125" s="127" t="str">
        <f aca="false">RIGHT(C125,3)</f>
        <v/>
      </c>
      <c r="K125" s="127"/>
      <c r="L125" s="127"/>
    </row>
    <row r="126" customFormat="false" ht="15" hidden="false" customHeight="false" outlineLevel="0" collapsed="false">
      <c r="A126" s="141"/>
      <c r="B126" s="142"/>
      <c r="C126" s="141"/>
      <c r="D126" s="143"/>
      <c r="E126" s="144"/>
      <c r="F126" s="144"/>
      <c r="G126" s="145"/>
      <c r="H126" s="141"/>
      <c r="I126" s="141"/>
      <c r="J126" s="127" t="str">
        <f aca="false">RIGHT(C126,3)</f>
        <v/>
      </c>
      <c r="K126" s="127"/>
      <c r="L126" s="127"/>
    </row>
    <row r="127" customFormat="false" ht="15" hidden="false" customHeight="false" outlineLevel="0" collapsed="false">
      <c r="A127" s="141"/>
      <c r="B127" s="142"/>
      <c r="C127" s="141"/>
      <c r="D127" s="143"/>
      <c r="E127" s="144"/>
      <c r="F127" s="144"/>
      <c r="G127" s="145"/>
      <c r="H127" s="141"/>
      <c r="I127" s="141"/>
      <c r="J127" s="127"/>
      <c r="K127" s="127"/>
      <c r="L127" s="127"/>
    </row>
    <row r="128" customFormat="false" ht="15" hidden="false" customHeight="false" outlineLevel="0" collapsed="false">
      <c r="A128" s="141"/>
      <c r="B128" s="142"/>
      <c r="C128" s="141"/>
      <c r="D128" s="143"/>
      <c r="E128" s="144"/>
      <c r="F128" s="144"/>
      <c r="G128" s="145"/>
      <c r="H128" s="141"/>
      <c r="I128" s="141"/>
      <c r="J128" s="127"/>
      <c r="K128" s="127"/>
      <c r="L128" s="127"/>
    </row>
    <row r="129" customFormat="false" ht="15" hidden="false" customHeight="false" outlineLevel="0" collapsed="false">
      <c r="A129" s="141"/>
      <c r="B129" s="142"/>
      <c r="C129" s="141"/>
      <c r="D129" s="143"/>
      <c r="E129" s="144"/>
      <c r="F129" s="144"/>
      <c r="G129" s="145"/>
      <c r="H129" s="141"/>
      <c r="I129" s="141"/>
      <c r="J129" s="127"/>
      <c r="K129" s="127"/>
      <c r="L129" s="127"/>
    </row>
    <row r="130" customFormat="false" ht="15" hidden="false" customHeight="false" outlineLevel="0" collapsed="false">
      <c r="A130" s="141"/>
      <c r="B130" s="142"/>
      <c r="C130" s="141"/>
      <c r="D130" s="143"/>
      <c r="E130" s="144"/>
      <c r="F130" s="144"/>
      <c r="G130" s="145"/>
      <c r="H130" s="141"/>
      <c r="I130" s="141"/>
      <c r="J130" s="127"/>
      <c r="K130" s="127"/>
      <c r="L130" s="127"/>
    </row>
    <row r="131" customFormat="false" ht="15" hidden="false" customHeight="false" outlineLevel="0" collapsed="false">
      <c r="A131" s="141"/>
      <c r="B131" s="142"/>
      <c r="C131" s="141"/>
      <c r="D131" s="143"/>
      <c r="E131" s="144"/>
      <c r="F131" s="144"/>
      <c r="G131" s="145"/>
      <c r="H131" s="141"/>
      <c r="I131" s="141"/>
      <c r="J131" s="127"/>
      <c r="K131" s="127"/>
      <c r="L131" s="127"/>
    </row>
    <row r="132" customFormat="false" ht="15" hidden="false" customHeight="false" outlineLevel="0" collapsed="false">
      <c r="A132" s="141"/>
      <c r="B132" s="142"/>
      <c r="C132" s="141"/>
      <c r="D132" s="143"/>
      <c r="E132" s="144"/>
      <c r="F132" s="144"/>
      <c r="G132" s="145"/>
      <c r="H132" s="141"/>
      <c r="I132" s="141"/>
      <c r="J132" s="127" t="str">
        <f aca="false">RIGHT(C132,3)</f>
        <v/>
      </c>
      <c r="K132" s="127"/>
      <c r="L132" s="127"/>
    </row>
  </sheetData>
  <mergeCells count="14">
    <mergeCell ref="A1:C1"/>
    <mergeCell ref="H1:I1"/>
    <mergeCell ref="A2:C2"/>
    <mergeCell ref="H2:I2"/>
    <mergeCell ref="A3:C3"/>
    <mergeCell ref="H3:I3"/>
    <mergeCell ref="A4:C4"/>
    <mergeCell ref="A5:C5"/>
    <mergeCell ref="A7:I7"/>
    <mergeCell ref="A8:I8"/>
    <mergeCell ref="A9:I9"/>
    <mergeCell ref="A10:I10"/>
    <mergeCell ref="A13:C13"/>
    <mergeCell ref="G18:H18"/>
  </mergeCells>
  <conditionalFormatting sqref="G46:G65536">
    <cfRule type="cellIs" priority="2" operator="between" aboveAverage="0" equalAverage="0" bottom="0" percent="0" rank="0" text="" dxfId="0">
      <formula>60</formula>
      <formula>120</formula>
    </cfRule>
    <cfRule type="cellIs" priority="3" operator="greaterThan" aboveAverage="0" equalAverage="0" bottom="0" percent="0" rank="0" text="" dxfId="1">
      <formula>120</formula>
    </cfRule>
  </conditionalFormatting>
  <conditionalFormatting sqref="G46">
    <cfRule type="cellIs" priority="4" operator="between" aboveAverage="0" equalAverage="0" bottom="0" percent="0" rank="0" text="" dxfId="2">
      <formula>60</formula>
      <formula>120</formula>
    </cfRule>
    <cfRule type="cellIs" priority="5" operator="greaterThan" aboveAverage="0" equalAverage="0" bottom="0" percent="0" rank="0" text="" dxfId="3">
      <formula>120</formula>
    </cfRule>
  </conditionalFormatting>
  <conditionalFormatting sqref="G46:G48">
    <cfRule type="cellIs" priority="6" operator="between" aboveAverage="0" equalAverage="0" bottom="0" percent="0" rank="0" text="" dxfId="4">
      <formula>60</formula>
      <formula>120</formula>
    </cfRule>
    <cfRule type="cellIs" priority="7" operator="greaterThan" aboveAverage="0" equalAverage="0" bottom="0" percent="0" rank="0" text="" dxfId="5">
      <formula>120</formula>
    </cfRule>
  </conditionalFormatting>
  <conditionalFormatting sqref="G46">
    <cfRule type="cellIs" priority="8" operator="between" aboveAverage="0" equalAverage="0" bottom="0" percent="0" rank="0" text="" dxfId="6">
      <formula>60</formula>
      <formula>120</formula>
    </cfRule>
    <cfRule type="cellIs" priority="9" operator="greaterThan" aboveAverage="0" equalAverage="0" bottom="0" percent="0" rank="0" text="" dxfId="7">
      <formula>120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.75"/>
  <cols>
    <col collapsed="false" hidden="false" max="2" min="1" style="150" width="9.13265306122449"/>
    <col collapsed="false" hidden="false" max="3" min="3" style="150" width="17.6938775510204"/>
    <col collapsed="false" hidden="false" max="4" min="4" style="150" width="7.70408163265306"/>
    <col collapsed="false" hidden="false" max="5" min="5" style="150" width="12.1326530612245"/>
    <col collapsed="false" hidden="false" max="10" min="6" style="150" width="12.6989795918367"/>
    <col collapsed="false" hidden="false" max="257" min="11" style="150" width="9.13265306122449"/>
    <col collapsed="false" hidden="false" max="1025" min="258" style="0" width="9.13265306122449"/>
  </cols>
  <sheetData>
    <row r="1" customFormat="false" ht="15.75" hidden="false" customHeight="false" outlineLevel="0" collapsed="false">
      <c r="A1" s="151" t="s">
        <v>181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  <c r="CT1" s="151"/>
      <c r="CU1" s="151"/>
      <c r="CV1" s="151"/>
      <c r="CW1" s="151"/>
      <c r="CX1" s="151"/>
      <c r="CY1" s="151"/>
      <c r="CZ1" s="151"/>
      <c r="DA1" s="151"/>
      <c r="DB1" s="151"/>
      <c r="DC1" s="151"/>
      <c r="DD1" s="151"/>
      <c r="DE1" s="151"/>
      <c r="DF1" s="151"/>
      <c r="DG1" s="151"/>
      <c r="DH1" s="151"/>
      <c r="DI1" s="151"/>
      <c r="DJ1" s="151"/>
      <c r="DK1" s="151"/>
      <c r="DL1" s="151"/>
      <c r="DM1" s="151"/>
      <c r="DN1" s="151"/>
      <c r="DO1" s="151"/>
      <c r="DP1" s="151"/>
      <c r="DQ1" s="151"/>
      <c r="DR1" s="151"/>
      <c r="DS1" s="151"/>
      <c r="DT1" s="151"/>
      <c r="DU1" s="151"/>
      <c r="DV1" s="151"/>
      <c r="DW1" s="151"/>
      <c r="DX1" s="151"/>
      <c r="DY1" s="151"/>
      <c r="DZ1" s="151"/>
      <c r="EA1" s="151"/>
      <c r="EB1" s="151"/>
      <c r="EC1" s="151"/>
      <c r="ED1" s="151"/>
      <c r="EE1" s="151"/>
      <c r="EF1" s="151"/>
      <c r="EG1" s="151"/>
      <c r="EH1" s="151"/>
      <c r="EI1" s="151"/>
      <c r="EJ1" s="151"/>
      <c r="EK1" s="151"/>
      <c r="EL1" s="151"/>
      <c r="EM1" s="151"/>
      <c r="EN1" s="151"/>
      <c r="EO1" s="151"/>
      <c r="EP1" s="151"/>
      <c r="EQ1" s="151"/>
      <c r="ER1" s="151"/>
      <c r="ES1" s="151"/>
      <c r="ET1" s="151"/>
      <c r="EU1" s="151"/>
      <c r="EV1" s="151"/>
      <c r="EW1" s="151"/>
      <c r="EX1" s="151"/>
      <c r="EY1" s="151"/>
      <c r="EZ1" s="151"/>
      <c r="FA1" s="151"/>
      <c r="FB1" s="151"/>
      <c r="FC1" s="151"/>
      <c r="FD1" s="151"/>
      <c r="FE1" s="151"/>
      <c r="FF1" s="151"/>
      <c r="FG1" s="151"/>
      <c r="FH1" s="151"/>
      <c r="FI1" s="151"/>
      <c r="FJ1" s="151"/>
      <c r="FK1" s="151"/>
      <c r="FL1" s="151"/>
      <c r="FM1" s="151"/>
      <c r="FN1" s="151"/>
      <c r="FO1" s="151"/>
      <c r="FP1" s="151"/>
      <c r="FQ1" s="151"/>
      <c r="FR1" s="151"/>
      <c r="FS1" s="151"/>
      <c r="FT1" s="151"/>
      <c r="FU1" s="151"/>
      <c r="FV1" s="151"/>
      <c r="FW1" s="151"/>
      <c r="FX1" s="151"/>
      <c r="FY1" s="151"/>
      <c r="FZ1" s="151"/>
      <c r="GA1" s="151"/>
      <c r="GB1" s="151"/>
      <c r="GC1" s="151"/>
      <c r="GD1" s="151"/>
      <c r="GE1" s="151"/>
      <c r="GF1" s="151"/>
      <c r="GG1" s="151"/>
      <c r="GH1" s="151"/>
      <c r="GI1" s="151"/>
      <c r="GJ1" s="151"/>
      <c r="GK1" s="151"/>
      <c r="GL1" s="151"/>
      <c r="GM1" s="151"/>
      <c r="GN1" s="151"/>
      <c r="GO1" s="151"/>
      <c r="GP1" s="151"/>
      <c r="GQ1" s="151"/>
      <c r="GR1" s="151"/>
      <c r="GS1" s="151"/>
      <c r="GT1" s="151"/>
      <c r="GU1" s="151"/>
      <c r="GV1" s="151"/>
      <c r="GW1" s="151"/>
      <c r="GX1" s="151"/>
      <c r="GY1" s="151"/>
      <c r="GZ1" s="151"/>
      <c r="HA1" s="151"/>
      <c r="HB1" s="151"/>
      <c r="HC1" s="151"/>
      <c r="HD1" s="151"/>
      <c r="HE1" s="151"/>
      <c r="HF1" s="151"/>
      <c r="HG1" s="151"/>
      <c r="HH1" s="151"/>
      <c r="HI1" s="151"/>
      <c r="HJ1" s="151"/>
      <c r="HK1" s="151"/>
      <c r="HL1" s="151"/>
      <c r="HM1" s="151"/>
      <c r="HN1" s="151"/>
      <c r="HO1" s="151"/>
      <c r="HP1" s="151"/>
      <c r="HQ1" s="151"/>
      <c r="HR1" s="151"/>
      <c r="HS1" s="151"/>
      <c r="HT1" s="151"/>
      <c r="HU1" s="151"/>
      <c r="HV1" s="151"/>
      <c r="HW1" s="151"/>
      <c r="HX1" s="151"/>
      <c r="HY1" s="151"/>
      <c r="HZ1" s="151"/>
      <c r="IA1" s="151"/>
      <c r="IB1" s="151"/>
      <c r="IC1" s="151"/>
      <c r="ID1" s="151"/>
      <c r="IE1" s="151"/>
      <c r="IF1" s="151"/>
      <c r="IG1" s="151"/>
      <c r="IH1" s="151"/>
      <c r="II1" s="151"/>
      <c r="IJ1" s="151"/>
      <c r="IK1" s="151"/>
      <c r="IL1" s="151"/>
      <c r="IM1" s="151"/>
      <c r="IN1" s="151"/>
      <c r="IO1" s="151"/>
      <c r="IP1" s="151"/>
      <c r="IQ1" s="151"/>
      <c r="IR1" s="151"/>
      <c r="IS1" s="151"/>
      <c r="IT1" s="151"/>
      <c r="IU1" s="151"/>
      <c r="IV1" s="151"/>
    </row>
    <row r="3" s="156" customFormat="true" ht="35.1" hidden="false" customHeight="true" outlineLevel="0" collapsed="false">
      <c r="A3" s="152" t="s">
        <v>182</v>
      </c>
      <c r="B3" s="153" t="s">
        <v>183</v>
      </c>
      <c r="C3" s="154" t="s">
        <v>47</v>
      </c>
      <c r="D3" s="155" t="s">
        <v>184</v>
      </c>
      <c r="E3" s="155" t="s">
        <v>185</v>
      </c>
      <c r="F3" s="155" t="s">
        <v>186</v>
      </c>
      <c r="G3" s="155" t="s">
        <v>187</v>
      </c>
      <c r="H3" s="155" t="s">
        <v>188</v>
      </c>
      <c r="I3" s="155" t="s">
        <v>189</v>
      </c>
      <c r="J3" s="155" t="s">
        <v>190</v>
      </c>
    </row>
    <row r="4" customFormat="false" ht="15" hidden="false" customHeight="true" outlineLevel="0" collapsed="false">
      <c r="A4" s="157" t="n">
        <v>1</v>
      </c>
      <c r="B4" s="158" t="s">
        <v>191</v>
      </c>
      <c r="C4" s="159" t="s">
        <v>192</v>
      </c>
      <c r="D4" s="160" t="n">
        <f aca="false">COUNTIF(BCN_2G!K$1:K$983040,B4)</f>
        <v>9</v>
      </c>
      <c r="E4" s="160" t="n">
        <f aca="false">SUMIFS(BCN_2G!G$1:G$983040,BCN_2G!K$1:K$983040,B4)</f>
        <v>1028</v>
      </c>
      <c r="F4" s="160" t="n">
        <f aca="false">SUMIFS(BCN_2G!G$1:G$983040,BCN_2G!H$1:H$983040,"1",BCN_2G!K$1:K$983040,B4)</f>
        <v>954</v>
      </c>
      <c r="G4" s="160" t="n">
        <f aca="false">SUMIFS(BCN_2G!G$1:G$983040,BCN_2G!H$1:H$983040,"5",BCN_2G!K$1:K$983040,B4)</f>
        <v>74</v>
      </c>
      <c r="H4" s="160" t="n">
        <f aca="false">SUMIFS(BCN_2G!G$1:G$983040,BCN_2G!H$1:H$983040,"3",BCN_2G!K$1:K$983040,B4)</f>
        <v>0</v>
      </c>
      <c r="I4" s="160" t="n">
        <f aca="false">SUMIFS(BCN_2G!G$1:G$983040,BCN_2G!H$1:H$983040,"4",BCN_2G!K$1:K$983040,B4)</f>
        <v>0</v>
      </c>
      <c r="J4" s="161" t="n">
        <f aca="false">SUMIFS(BCN_2G!G$1:G$983040,BCN_2G!H$1:H$983040,"0",BCN_2G!K$1:K$983040,B4)</f>
        <v>0</v>
      </c>
    </row>
    <row r="5" customFormat="false" ht="15" hidden="false" customHeight="true" outlineLevel="0" collapsed="false">
      <c r="A5" s="157" t="n">
        <v>2</v>
      </c>
      <c r="B5" s="158" t="s">
        <v>193</v>
      </c>
      <c r="C5" s="159" t="s">
        <v>194</v>
      </c>
      <c r="D5" s="160" t="n">
        <f aca="false">COUNTIF(BCN_2G!K$1:K$983040,B5)</f>
        <v>14</v>
      </c>
      <c r="E5" s="160" t="n">
        <f aca="false">SUMIFS(BCN_2G!G$1:G$983040,BCN_2G!K$1:K$983040,B5)</f>
        <v>1979</v>
      </c>
      <c r="F5" s="160" t="n">
        <f aca="false">SUMIFS(BCN_2G!G$1:G$983040,BCN_2G!H$1:H$983040,"1",BCN_2G!K$1:K$983040,B5)</f>
        <v>42</v>
      </c>
      <c r="G5" s="160" t="n">
        <f aca="false">SUMIFS(BCN_2G!G$1:G$983040,BCN_2G!H$1:H$983040,"5",BCN_2G!K$1:K$983040,B5)</f>
        <v>1937</v>
      </c>
      <c r="H5" s="160" t="n">
        <f aca="false">SUMIFS(BCN_2G!G$1:G$983040,BCN_2G!H$1:H$983040,"3",BCN_2G!K$1:K$983040,B5)</f>
        <v>0</v>
      </c>
      <c r="I5" s="160" t="n">
        <f aca="false">SUMIFS(BCN_2G!G$1:G$983040,BCN_2G!H$1:H$983040,"4",BCN_2G!K$1:K$983040,B5)</f>
        <v>0</v>
      </c>
      <c r="J5" s="161" t="n">
        <f aca="false">SUMIFS(BCN_2G!G$1:G$983040,BCN_2G!H$1:H$983040,"0",BCN_2G!K$1:K$983040,B5)</f>
        <v>0</v>
      </c>
    </row>
    <row r="6" customFormat="false" ht="15" hidden="false" customHeight="true" outlineLevel="0" collapsed="false">
      <c r="A6" s="157" t="n">
        <v>3</v>
      </c>
      <c r="B6" s="158" t="s">
        <v>195</v>
      </c>
      <c r="C6" s="159" t="s">
        <v>196</v>
      </c>
      <c r="D6" s="160" t="n">
        <f aca="false">COUNTIF(BCN_2G!K$1:K$983040,B6)</f>
        <v>1</v>
      </c>
      <c r="E6" s="160" t="n">
        <f aca="false">SUMIFS(BCN_2G!G$1:G$983040,BCN_2G!K$1:K$983040,B6)</f>
        <v>22</v>
      </c>
      <c r="F6" s="160" t="n">
        <f aca="false">SUMIFS(BCN_2G!G$1:G$983040,BCN_2G!H$1:H$983040,"1",BCN_2G!K$1:K$983040,B6)</f>
        <v>22</v>
      </c>
      <c r="G6" s="160" t="n">
        <f aca="false">SUMIFS(BCN_2G!G$1:G$983040,BCN_2G!H$1:H$983040,"5",BCN_2G!K$1:K$983040,B6)</f>
        <v>0</v>
      </c>
      <c r="H6" s="160" t="n">
        <f aca="false">SUMIFS(BCN_2G!G$1:G$983040,BCN_2G!H$1:H$983040,"3",BCN_2G!K$1:K$983040,B6)</f>
        <v>0</v>
      </c>
      <c r="I6" s="160" t="n">
        <f aca="false">SUMIFS(BCN_2G!G$1:G$983040,BCN_2G!H$1:H$983040,"4",BCN_2G!K$1:K$983040,B6)</f>
        <v>0</v>
      </c>
      <c r="J6" s="161" t="n">
        <f aca="false">SUMIFS(BCN_2G!G$1:G$983040,BCN_2G!H$1:H$983040,"0",BCN_2G!K$1:K$983040,B6)</f>
        <v>0</v>
      </c>
    </row>
    <row r="7" customFormat="false" ht="15" hidden="false" customHeight="true" outlineLevel="0" collapsed="false">
      <c r="A7" s="157" t="n">
        <v>4</v>
      </c>
      <c r="B7" s="158" t="s">
        <v>197</v>
      </c>
      <c r="C7" s="162" t="s">
        <v>198</v>
      </c>
      <c r="D7" s="160" t="n">
        <f aca="false">COUNTIF(BCN_2G!K$1:K$983040,B7)</f>
        <v>2</v>
      </c>
      <c r="E7" s="160" t="n">
        <f aca="false">SUMIFS(BCN_2G!G$1:G$983040,BCN_2G!K$1:K$983040,B7)</f>
        <v>267</v>
      </c>
      <c r="F7" s="160" t="n">
        <f aca="false">SUMIFS(BCN_2G!G$1:G$983040,BCN_2G!H$1:H$983040,"1",BCN_2G!K$1:K$983040,B7)</f>
        <v>0</v>
      </c>
      <c r="G7" s="160" t="n">
        <f aca="false">SUMIFS(BCN_2G!G$1:G$983040,BCN_2G!H$1:H$983040,"5",BCN_2G!K$1:K$983040,B7)</f>
        <v>267</v>
      </c>
      <c r="H7" s="160" t="n">
        <f aca="false">SUMIFS(BCN_2G!G$1:G$983040,BCN_2G!H$1:H$983040,"3",BCN_2G!K$1:K$983040,B7)</f>
        <v>0</v>
      </c>
      <c r="I7" s="160" t="n">
        <f aca="false">SUMIFS(BCN_2G!G$1:G$983040,BCN_2G!H$1:H$983040,"4",BCN_2G!K$1:K$983040,B7)</f>
        <v>0</v>
      </c>
      <c r="J7" s="161" t="n">
        <f aca="false">SUMIFS(BCN_2G!G$1:G$983040,BCN_2G!H$1:H$983040,"0",BCN_2G!K$1:K$983040,B7)</f>
        <v>0</v>
      </c>
    </row>
    <row r="8" customFormat="false" ht="15" hidden="false" customHeight="true" outlineLevel="0" collapsed="false">
      <c r="A8" s="157" t="n">
        <v>5</v>
      </c>
      <c r="B8" s="158" t="s">
        <v>199</v>
      </c>
      <c r="C8" s="159" t="s">
        <v>200</v>
      </c>
      <c r="D8" s="160" t="n">
        <f aca="false">COUNTIF(BCN_2G!K$1:K$983040,B8)</f>
        <v>2</v>
      </c>
      <c r="E8" s="160" t="n">
        <f aca="false">SUMIFS(BCN_2G!G$1:G$983040,BCN_2G!K$1:K$983040,B8)</f>
        <v>92</v>
      </c>
      <c r="F8" s="160" t="n">
        <f aca="false">SUMIFS(BCN_2G!G$1:G$983040,BCN_2G!H$1:H$983040,"1",BCN_2G!K$1:K$983040,B8)</f>
        <v>92</v>
      </c>
      <c r="G8" s="160" t="n">
        <f aca="false">SUMIFS(BCN_2G!G$1:G$983040,BCN_2G!H$1:H$983040,"5",BCN_2G!K$1:K$983040,B8)</f>
        <v>0</v>
      </c>
      <c r="H8" s="160" t="n">
        <f aca="false">SUMIFS(BCN_2G!G$1:G$983040,BCN_2G!H$1:H$983040,"3",BCN_2G!K$1:K$983040,B8)</f>
        <v>0</v>
      </c>
      <c r="I8" s="160" t="n">
        <f aca="false">SUMIFS(BCN_2G!G$1:G$983040,BCN_2G!H$1:H$983040,"4",BCN_2G!K$1:K$983040,B8)</f>
        <v>0</v>
      </c>
      <c r="J8" s="161" t="n">
        <f aca="false">SUMIFS(BCN_2G!G$1:G$983040,BCN_2G!H$1:H$983040,"0",BCN_2G!K$1:K$983040,B8)</f>
        <v>0</v>
      </c>
    </row>
    <row r="9" customFormat="false" ht="15" hidden="false" customHeight="true" outlineLevel="0" collapsed="false">
      <c r="A9" s="157" t="n">
        <v>6</v>
      </c>
      <c r="B9" s="158" t="s">
        <v>201</v>
      </c>
      <c r="C9" s="159" t="s">
        <v>202</v>
      </c>
      <c r="D9" s="160" t="n">
        <f aca="false">COUNTIF(BCN_2G!K$1:K$983040,B9)</f>
        <v>1</v>
      </c>
      <c r="E9" s="160" t="n">
        <f aca="false">SUMIFS(BCN_2G!G$1:G$983040,BCN_2G!K$1:K$983040,B9)</f>
        <v>133</v>
      </c>
      <c r="F9" s="160" t="n">
        <f aca="false">SUMIFS(BCN_2G!G$1:G$983040,BCN_2G!H$1:H$983040,"1",BCN_2G!K$1:K$983040,B9)</f>
        <v>0</v>
      </c>
      <c r="G9" s="160" t="n">
        <f aca="false">SUMIFS(BCN_2G!G$1:G$983040,BCN_2G!H$1:H$983040,"5",BCN_2G!K$1:K$983040,B9)</f>
        <v>133</v>
      </c>
      <c r="H9" s="160" t="n">
        <f aca="false">SUMIFS(BCN_2G!G$1:G$983040,BCN_2G!H$1:H$983040,"3",BCN_2G!K$1:K$983040,B9)</f>
        <v>0</v>
      </c>
      <c r="I9" s="160" t="n">
        <f aca="false">SUMIFS(BCN_2G!G$1:G$983040,BCN_2G!H$1:H$983040,"4",BCN_2G!K$1:K$983040,B9)</f>
        <v>0</v>
      </c>
      <c r="J9" s="161" t="n">
        <f aca="false">SUMIFS(BCN_2G!G$1:G$983040,BCN_2G!H$1:H$983040,"0",BCN_2G!K$1:K$983040,B9)</f>
        <v>0</v>
      </c>
    </row>
    <row r="10" customFormat="false" ht="15" hidden="false" customHeight="true" outlineLevel="0" collapsed="false">
      <c r="A10" s="157" t="n">
        <v>7</v>
      </c>
      <c r="B10" s="158" t="s">
        <v>203</v>
      </c>
      <c r="C10" s="159" t="s">
        <v>204</v>
      </c>
      <c r="D10" s="160" t="n">
        <f aca="false">COUNTIF(BCN_2G!K$1:K$983040,B10)</f>
        <v>0</v>
      </c>
      <c r="E10" s="160" t="n">
        <f aca="false">SUMIFS(BCN_2G!G$1:G$983040,BCN_2G!K$1:K$983040,B10)</f>
        <v>0</v>
      </c>
      <c r="F10" s="160" t="n">
        <f aca="false">SUMIFS(BCN_2G!G$1:G$983040,BCN_2G!H$1:H$983040,"1",BCN_2G!K$1:K$983040,B10)</f>
        <v>0</v>
      </c>
      <c r="G10" s="160" t="n">
        <f aca="false">SUMIFS(BCN_2G!G$1:G$983040,BCN_2G!H$1:H$983040,"5",BCN_2G!K$1:K$983040,B10)</f>
        <v>0</v>
      </c>
      <c r="H10" s="160" t="n">
        <f aca="false">SUMIFS(BCN_2G!G$1:G$983040,BCN_2G!H$1:H$983040,"3",BCN_2G!K$1:K$983040,B10)</f>
        <v>0</v>
      </c>
      <c r="I10" s="160" t="n">
        <f aca="false">SUMIFS(BCN_2G!G$1:G$983040,BCN_2G!H$1:H$983040,"4",BCN_2G!K$1:K$983040,B10)</f>
        <v>0</v>
      </c>
      <c r="J10" s="161" t="n">
        <f aca="false">SUMIFS(BCN_2G!G$1:G$983040,BCN_2G!H$1:H$983040,"0",BCN_2G!K$1:K$983040,B10)</f>
        <v>0</v>
      </c>
    </row>
    <row r="11" customFormat="false" ht="15" hidden="false" customHeight="true" outlineLevel="0" collapsed="false">
      <c r="A11" s="157" t="n">
        <v>8</v>
      </c>
      <c r="B11" s="158" t="s">
        <v>205</v>
      </c>
      <c r="C11" s="159" t="s">
        <v>206</v>
      </c>
      <c r="D11" s="160" t="n">
        <f aca="false">COUNTIF(BCN_2G!K$1:K$983040,B11)</f>
        <v>0</v>
      </c>
      <c r="E11" s="160" t="n">
        <f aca="false">SUMIFS(BCN_2G!G$1:G$983040,BCN_2G!K$1:K$983040,B11)</f>
        <v>0</v>
      </c>
      <c r="F11" s="160" t="n">
        <f aca="false">SUMIFS(BCN_2G!G$1:G$983040,BCN_2G!H$1:H$983040,"1",BCN_2G!K$1:K$983040,B11)</f>
        <v>0</v>
      </c>
      <c r="G11" s="160" t="n">
        <f aca="false">SUMIFS(BCN_2G!G$1:G$983040,BCN_2G!H$1:H$983040,"5",BCN_2G!K$1:K$983040,B11)</f>
        <v>0</v>
      </c>
      <c r="H11" s="160" t="n">
        <f aca="false">SUMIFS(BCN_2G!G$1:G$983040,BCN_2G!H$1:H$983040,"3",BCN_2G!K$1:K$983040,B11)</f>
        <v>0</v>
      </c>
      <c r="I11" s="160" t="n">
        <f aca="false">SUMIFS(BCN_2G!G$1:G$983040,BCN_2G!H$1:H$983040,"4",BCN_2G!K$1:K$983040,B11)</f>
        <v>0</v>
      </c>
      <c r="J11" s="161" t="n">
        <f aca="false">SUMIFS(BCN_2G!G$1:G$983040,BCN_2G!H$1:H$983040,"0",BCN_2G!K$1:K$983040,B11)</f>
        <v>0</v>
      </c>
    </row>
    <row r="12" customFormat="false" ht="15" hidden="false" customHeight="true" outlineLevel="0" collapsed="false">
      <c r="A12" s="157" t="n">
        <v>9</v>
      </c>
      <c r="B12" s="158" t="s">
        <v>207</v>
      </c>
      <c r="C12" s="159" t="s">
        <v>208</v>
      </c>
      <c r="D12" s="160" t="n">
        <f aca="false">COUNTIF(BCN_2G!K$1:K$983040,B12)</f>
        <v>0</v>
      </c>
      <c r="E12" s="160" t="n">
        <f aca="false">SUMIFS(BCN_2G!G$1:G$983040,BCN_2G!K$1:K$983040,B12)</f>
        <v>0</v>
      </c>
      <c r="F12" s="160" t="n">
        <f aca="false">SUMIFS(BCN_2G!G$1:G$983040,BCN_2G!H$1:H$983040,"1",BCN_2G!K$1:K$983040,B12)</f>
        <v>0</v>
      </c>
      <c r="G12" s="160" t="n">
        <f aca="false">SUMIFS(BCN_2G!G$1:G$983040,BCN_2G!H$1:H$983040,"5",BCN_2G!K$1:K$983040,B12)</f>
        <v>0</v>
      </c>
      <c r="H12" s="160" t="n">
        <f aca="false">SUMIFS(BCN_2G!G$1:G$983040,BCN_2G!H$1:H$983040,"3",BCN_2G!K$1:K$983040,B12)</f>
        <v>0</v>
      </c>
      <c r="I12" s="160" t="n">
        <f aca="false">SUMIFS(BCN_2G!G$1:G$983040,BCN_2G!H$1:H$983040,"4",BCN_2G!K$1:K$983040,B12)</f>
        <v>0</v>
      </c>
      <c r="J12" s="161" t="n">
        <f aca="false">SUMIFS(BCN_2G!G$1:G$983040,BCN_2G!H$1:H$983040,"0",BCN_2G!K$1:K$983040,B12)</f>
        <v>0</v>
      </c>
    </row>
    <row r="13" customFormat="false" ht="15" hidden="false" customHeight="true" outlineLevel="0" collapsed="false">
      <c r="A13" s="157" t="n">
        <v>10</v>
      </c>
      <c r="B13" s="158" t="s">
        <v>209</v>
      </c>
      <c r="C13" s="159" t="s">
        <v>210</v>
      </c>
      <c r="D13" s="160" t="n">
        <f aca="false">COUNTIF(BCN_2G!K$1:K$983040,B13)</f>
        <v>0</v>
      </c>
      <c r="E13" s="160" t="n">
        <f aca="false">SUMIFS(BCN_2G!G$1:G$983040,BCN_2G!K$1:K$983040,B13)</f>
        <v>0</v>
      </c>
      <c r="F13" s="160" t="n">
        <f aca="false">SUMIFS(BCN_2G!G$1:G$983040,BCN_2G!H$1:H$983040,"1",BCN_2G!K$1:K$983040,B13)</f>
        <v>0</v>
      </c>
      <c r="G13" s="160" t="n">
        <f aca="false">SUMIFS(BCN_2G!G$1:G$983040,BCN_2G!H$1:H$983040,"5",BCN_2G!K$1:K$983040,B13)</f>
        <v>0</v>
      </c>
      <c r="H13" s="160" t="n">
        <f aca="false">SUMIFS(BCN_2G!G$1:G$983040,BCN_2G!H$1:H$983040,"3",BCN_2G!K$1:K$983040,B13)</f>
        <v>0</v>
      </c>
      <c r="I13" s="160" t="n">
        <f aca="false">SUMIFS(BCN_2G!G$1:G$983040,BCN_2G!H$1:H$983040,"4",BCN_2G!K$1:K$983040,B13)</f>
        <v>0</v>
      </c>
      <c r="J13" s="161" t="n">
        <f aca="false">SUMIFS(BCN_2G!G$1:G$983040,BCN_2G!H$1:H$983040,"0",BCN_2G!K$1:K$983040,B13)</f>
        <v>0</v>
      </c>
    </row>
    <row r="14" customFormat="false" ht="15" hidden="false" customHeight="true" outlineLevel="0" collapsed="false">
      <c r="A14" s="157" t="n">
        <v>11</v>
      </c>
      <c r="B14" s="158" t="s">
        <v>211</v>
      </c>
      <c r="C14" s="159" t="s">
        <v>212</v>
      </c>
      <c r="D14" s="160" t="n">
        <f aca="false">COUNTIF(BCN_2G!K$1:K$983040,B14)</f>
        <v>0</v>
      </c>
      <c r="E14" s="160" t="n">
        <f aca="false">SUMIFS(BCN_2G!G$1:G$983040,BCN_2G!K$1:K$983040,B14)</f>
        <v>0</v>
      </c>
      <c r="F14" s="160" t="n">
        <f aca="false">SUMIFS(BCN_2G!G$1:G$983040,BCN_2G!H$1:H$983040,"1",BCN_2G!K$1:K$983040,B14)</f>
        <v>0</v>
      </c>
      <c r="G14" s="160" t="n">
        <f aca="false">SUMIFS(BCN_2G!G$1:G$983040,BCN_2G!H$1:H$983040,"5",BCN_2G!K$1:K$983040,B14)</f>
        <v>0</v>
      </c>
      <c r="H14" s="160" t="n">
        <f aca="false">SUMIFS(BCN_2G!G$1:G$983040,BCN_2G!H$1:H$983040,"3",BCN_2G!K$1:K$983040,B14)</f>
        <v>0</v>
      </c>
      <c r="I14" s="160" t="n">
        <f aca="false">SUMIFS(BCN_2G!G$1:G$983040,BCN_2G!H$1:H$983040,"4",BCN_2G!K$1:K$983040,B14)</f>
        <v>0</v>
      </c>
      <c r="J14" s="161" t="n">
        <f aca="false">SUMIFS(BCN_2G!G$1:G$983040,BCN_2G!H$1:H$983040,"0",BCN_2G!K$1:K$983040,B14)</f>
        <v>0</v>
      </c>
    </row>
    <row r="15" customFormat="false" ht="15" hidden="false" customHeight="true" outlineLevel="0" collapsed="false">
      <c r="A15" s="157" t="n">
        <v>12</v>
      </c>
      <c r="B15" s="158" t="s">
        <v>213</v>
      </c>
      <c r="C15" s="159" t="s">
        <v>214</v>
      </c>
      <c r="D15" s="160" t="n">
        <f aca="false">COUNTIF(BCN_2G!K$1:K$983040,B15)</f>
        <v>0</v>
      </c>
      <c r="E15" s="160" t="n">
        <f aca="false">SUMIFS(BCN_2G!G$1:G$983040,BCN_2G!K$1:K$983040,B15)</f>
        <v>0</v>
      </c>
      <c r="F15" s="160" t="n">
        <f aca="false">SUMIFS(BCN_2G!G$1:G$983040,BCN_2G!H$1:H$983040,"1",BCN_2G!K$1:K$983040,B15)</f>
        <v>0</v>
      </c>
      <c r="G15" s="160" t="n">
        <f aca="false">SUMIFS(BCN_2G!G$1:G$983040,BCN_2G!H$1:H$983040,"5",BCN_2G!K$1:K$983040,B15)</f>
        <v>0</v>
      </c>
      <c r="H15" s="160" t="n">
        <f aca="false">SUMIFS(BCN_2G!G$1:G$983040,BCN_2G!H$1:H$983040,"3",BCN_2G!K$1:K$983040,B15)</f>
        <v>0</v>
      </c>
      <c r="I15" s="160" t="n">
        <f aca="false">SUMIFS(BCN_2G!G$1:G$983040,BCN_2G!H$1:H$983040,"4",BCN_2G!K$1:K$983040,B15)</f>
        <v>0</v>
      </c>
      <c r="J15" s="161" t="n">
        <f aca="false">SUMIFS(BCN_2G!G$1:G$983040,BCN_2G!H$1:H$983040,"0",BCN_2G!K$1:K$983040,B15)</f>
        <v>0</v>
      </c>
    </row>
    <row r="16" customFormat="false" ht="15" hidden="false" customHeight="true" outlineLevel="0" collapsed="false">
      <c r="A16" s="157" t="n">
        <v>13</v>
      </c>
      <c r="B16" s="158" t="s">
        <v>215</v>
      </c>
      <c r="C16" s="159" t="s">
        <v>216</v>
      </c>
      <c r="D16" s="160" t="n">
        <f aca="false">COUNTIF(BCN_2G!K$1:K$983040,B16)</f>
        <v>0</v>
      </c>
      <c r="E16" s="160" t="n">
        <f aca="false">SUMIFS(BCN_2G!G$1:G$983040,BCN_2G!K$1:K$983040,B16)</f>
        <v>0</v>
      </c>
      <c r="F16" s="160" t="n">
        <f aca="false">SUMIFS(BCN_2G!G$1:G$983040,BCN_2G!H$1:H$983040,"1",BCN_2G!K$1:K$983040,B16)</f>
        <v>0</v>
      </c>
      <c r="G16" s="160" t="n">
        <f aca="false">SUMIFS(BCN_2G!G$1:G$983040,BCN_2G!H$1:H$983040,"5",BCN_2G!K$1:K$983040,B16)</f>
        <v>0</v>
      </c>
      <c r="H16" s="160" t="n">
        <f aca="false">SUMIFS(BCN_2G!G$1:G$983040,BCN_2G!H$1:H$983040,"3",BCN_2G!K$1:K$983040,B16)</f>
        <v>0</v>
      </c>
      <c r="I16" s="160" t="n">
        <f aca="false">SUMIFS(BCN_2G!G$1:G$983040,BCN_2G!H$1:H$983040,"4",BCN_2G!K$1:K$983040,B16)</f>
        <v>0</v>
      </c>
      <c r="J16" s="161" t="n">
        <f aca="false">SUMIFS(BCN_2G!G$1:G$983040,BCN_2G!H$1:H$983040,"0",BCN_2G!K$1:K$983040,B16)</f>
        <v>0</v>
      </c>
    </row>
    <row r="17" customFormat="false" ht="15" hidden="false" customHeight="true" outlineLevel="0" collapsed="false">
      <c r="A17" s="157" t="n">
        <v>14</v>
      </c>
      <c r="B17" s="158" t="s">
        <v>217</v>
      </c>
      <c r="C17" s="159" t="s">
        <v>218</v>
      </c>
      <c r="D17" s="160" t="n">
        <f aca="false">COUNTIF(BCN_2G!K$1:K$983040,B17)</f>
        <v>0</v>
      </c>
      <c r="E17" s="160" t="n">
        <f aca="false">SUMIFS(BCN_2G!G$1:G$983040,BCN_2G!K$1:K$983040,B17)</f>
        <v>0</v>
      </c>
      <c r="F17" s="160" t="n">
        <f aca="false">SUMIFS(BCN_2G!G$1:G$983040,BCN_2G!H$1:H$983040,"1",BCN_2G!K$1:K$983040,B17)</f>
        <v>0</v>
      </c>
      <c r="G17" s="160" t="n">
        <f aca="false">SUMIFS(BCN_2G!G$1:G$983040,BCN_2G!H$1:H$983040,"5",BCN_2G!K$1:K$983040,B17)</f>
        <v>0</v>
      </c>
      <c r="H17" s="160" t="n">
        <f aca="false">SUMIFS(BCN_2G!G$1:G$983040,BCN_2G!H$1:H$983040,"3",BCN_2G!K$1:K$983040,B17)</f>
        <v>0</v>
      </c>
      <c r="I17" s="160" t="n">
        <f aca="false">SUMIFS(BCN_2G!G$1:G$983040,BCN_2G!H$1:H$983040,"4",BCN_2G!K$1:K$983040,B17)</f>
        <v>0</v>
      </c>
      <c r="J17" s="161" t="n">
        <f aca="false">SUMIFS(BCN_2G!G$1:G$983040,BCN_2G!H$1:H$983040,"0",BCN_2G!K$1:K$983040,B17)</f>
        <v>0</v>
      </c>
    </row>
    <row r="18" customFormat="false" ht="15" hidden="false" customHeight="true" outlineLevel="0" collapsed="false">
      <c r="A18" s="157" t="n">
        <v>15</v>
      </c>
      <c r="B18" s="158" t="s">
        <v>219</v>
      </c>
      <c r="C18" s="163" t="s">
        <v>220</v>
      </c>
      <c r="D18" s="160" t="n">
        <f aca="false">COUNTIF(BCN_2G!K$1:K$983040,B18)</f>
        <v>0</v>
      </c>
      <c r="E18" s="160" t="n">
        <f aca="false">SUMIFS(BCN_2G!G$1:G$983040,BCN_2G!K$1:K$983040,B18)</f>
        <v>0</v>
      </c>
      <c r="F18" s="160" t="n">
        <f aca="false">SUMIFS(BCN_2G!G$1:G$983040,BCN_2G!H$1:H$983040,"1",BCN_2G!K$1:K$983040,B18)</f>
        <v>0</v>
      </c>
      <c r="G18" s="160" t="n">
        <f aca="false">SUMIFS(BCN_2G!G$1:G$983040,BCN_2G!H$1:H$983040,"5",BCN_2G!K$1:K$983040,B18)</f>
        <v>0</v>
      </c>
      <c r="H18" s="160" t="n">
        <f aca="false">SUMIFS(BCN_2G!G$1:G$983040,BCN_2G!H$1:H$983040,"3",BCN_2G!K$1:K$983040,B18)</f>
        <v>0</v>
      </c>
      <c r="I18" s="160" t="n">
        <f aca="false">SUMIFS(BCN_2G!G$1:G$983040,BCN_2G!H$1:H$983040,"4",BCN_2G!K$1:K$983040,B18)</f>
        <v>0</v>
      </c>
      <c r="J18" s="161" t="n">
        <f aca="false">SUMIFS(BCN_2G!G$1:G$983040,BCN_2G!H$1:H$983040,"0",BCN_2G!K$1:K$983040,B18)</f>
        <v>0</v>
      </c>
    </row>
    <row r="19" customFormat="false" ht="15" hidden="false" customHeight="true" outlineLevel="0" collapsed="false">
      <c r="A19" s="157" t="n">
        <v>16</v>
      </c>
      <c r="B19" s="158" t="s">
        <v>221</v>
      </c>
      <c r="C19" s="159" t="s">
        <v>222</v>
      </c>
      <c r="D19" s="160" t="n">
        <f aca="false">COUNTIF(BCN_2G!K$1:K$983040,B19)</f>
        <v>2</v>
      </c>
      <c r="E19" s="160" t="n">
        <f aca="false">SUMIFS(BCN_2G!G$1:G$983040,BCN_2G!K$1:K$983040,B19)</f>
        <v>259</v>
      </c>
      <c r="F19" s="160" t="n">
        <f aca="false">SUMIFS(BCN_2G!G$1:G$983040,BCN_2G!H$1:H$983040,"1",BCN_2G!K$1:K$983040,B19)</f>
        <v>33</v>
      </c>
      <c r="G19" s="160" t="n">
        <f aca="false">SUMIFS(BCN_2G!G$1:G$983040,BCN_2G!H$1:H$983040,"5",BCN_2G!K$1:K$983040,B19)</f>
        <v>226</v>
      </c>
      <c r="H19" s="160" t="n">
        <f aca="false">SUMIFS(BCN_2G!G$1:G$983040,BCN_2G!H$1:H$983040,"3",BCN_2G!K$1:K$983040,B19)</f>
        <v>0</v>
      </c>
      <c r="I19" s="160" t="n">
        <f aca="false">SUMIFS(BCN_2G!G$1:G$983040,BCN_2G!H$1:H$983040,"4",BCN_2G!K$1:K$983040,B19)</f>
        <v>0</v>
      </c>
      <c r="J19" s="161" t="n">
        <f aca="false">SUMIFS(BCN_2G!G$1:G$983040,BCN_2G!H$1:H$983040,"0",BCN_2G!K$1:K$983040,B19)</f>
        <v>0</v>
      </c>
    </row>
    <row r="20" customFormat="false" ht="15" hidden="false" customHeight="true" outlineLevel="0" collapsed="false">
      <c r="A20" s="157" t="n">
        <v>17</v>
      </c>
      <c r="B20" s="158" t="s">
        <v>223</v>
      </c>
      <c r="C20" s="159" t="s">
        <v>224</v>
      </c>
      <c r="D20" s="160" t="n">
        <f aca="false">COUNTIF(BCN_2G!K$1:K$983040,B20)</f>
        <v>3</v>
      </c>
      <c r="E20" s="160" t="n">
        <f aca="false">SUMIFS(BCN_2G!G$1:G$983040,BCN_2G!K$1:K$983040,B20)</f>
        <v>132</v>
      </c>
      <c r="F20" s="160" t="n">
        <f aca="false">SUMIFS(BCN_2G!G$1:G$983040,BCN_2G!H$1:H$983040,"1",BCN_2G!K$1:K$983040,B20)</f>
        <v>132</v>
      </c>
      <c r="G20" s="160" t="n">
        <f aca="false">SUMIFS(BCN_2G!G$1:G$983040,BCN_2G!H$1:H$983040,"5",BCN_2G!K$1:K$983040,B20)</f>
        <v>0</v>
      </c>
      <c r="H20" s="160" t="n">
        <f aca="false">SUMIFS(BCN_2G!G$1:G$983040,BCN_2G!H$1:H$983040,"3",BCN_2G!K$1:K$983040,B20)</f>
        <v>0</v>
      </c>
      <c r="I20" s="160" t="n">
        <f aca="false">SUMIFS(BCN_2G!G$1:G$983040,BCN_2G!H$1:H$983040,"4",BCN_2G!K$1:K$983040,B20)</f>
        <v>0</v>
      </c>
      <c r="J20" s="161" t="n">
        <f aca="false">SUMIFS(BCN_2G!G$1:G$983040,BCN_2G!H$1:H$983040,"0",BCN_2G!K$1:K$983040,B20)</f>
        <v>0</v>
      </c>
    </row>
    <row r="21" customFormat="false" ht="15" hidden="false" customHeight="true" outlineLevel="0" collapsed="false">
      <c r="A21" s="157" t="n">
        <v>18</v>
      </c>
      <c r="B21" s="158" t="s">
        <v>225</v>
      </c>
      <c r="C21" s="159" t="s">
        <v>226</v>
      </c>
      <c r="D21" s="160" t="n">
        <f aca="false">COUNTIF(BCN_2G!K$1:K$983040,B21)</f>
        <v>1</v>
      </c>
      <c r="E21" s="160" t="n">
        <f aca="false">SUMIFS(BCN_2G!G$1:G$983040,BCN_2G!K$1:K$983040,B21)</f>
        <v>25</v>
      </c>
      <c r="F21" s="160" t="n">
        <f aca="false">SUMIFS(BCN_2G!G$1:G$983040,BCN_2G!H$1:H$983040,"1",BCN_2G!K$1:K$983040,B21)</f>
        <v>25</v>
      </c>
      <c r="G21" s="160" t="n">
        <f aca="false">SUMIFS(BCN_2G!G$1:G$983040,BCN_2G!H$1:H$983040,"5",BCN_2G!K$1:K$983040,B21)</f>
        <v>0</v>
      </c>
      <c r="H21" s="160" t="n">
        <f aca="false">SUMIFS(BCN_2G!G$1:G$983040,BCN_2G!H$1:H$983040,"3",BCN_2G!K$1:K$983040,B21)</f>
        <v>0</v>
      </c>
      <c r="I21" s="160" t="n">
        <f aca="false">SUMIFS(BCN_2G!G$1:G$983040,BCN_2G!H$1:H$983040,"4",BCN_2G!K$1:K$983040,B21)</f>
        <v>0</v>
      </c>
      <c r="J21" s="161" t="n">
        <f aca="false">SUMIFS(BCN_2G!G$1:G$983040,BCN_2G!H$1:H$983040,"0",BCN_2G!K$1:K$983040,B21)</f>
        <v>0</v>
      </c>
    </row>
    <row r="22" customFormat="false" ht="15" hidden="false" customHeight="true" outlineLevel="0" collapsed="false">
      <c r="A22" s="157" t="n">
        <v>19</v>
      </c>
      <c r="B22" s="158" t="s">
        <v>227</v>
      </c>
      <c r="C22" s="159" t="s">
        <v>228</v>
      </c>
      <c r="D22" s="160" t="n">
        <f aca="false">COUNTIF(BCN_2G!K$1:K$983040,B22)</f>
        <v>1</v>
      </c>
      <c r="E22" s="160" t="n">
        <f aca="false">SUMIFS(BCN_2G!G$1:G$983040,BCN_2G!K$1:K$983040,B22)</f>
        <v>17</v>
      </c>
      <c r="F22" s="160" t="n">
        <f aca="false">SUMIFS(BCN_2G!G$1:G$983040,BCN_2G!H$1:H$983040,"1",BCN_2G!K$1:K$983040,B22)</f>
        <v>17</v>
      </c>
      <c r="G22" s="160" t="n">
        <f aca="false">SUMIFS(BCN_2G!G$1:G$983040,BCN_2G!H$1:H$983040,"5",BCN_2G!K$1:K$983040,B22)</f>
        <v>0</v>
      </c>
      <c r="H22" s="160" t="n">
        <f aca="false">SUMIFS(BCN_2G!G$1:G$983040,BCN_2G!H$1:H$983040,"3",BCN_2G!K$1:K$983040,B22)</f>
        <v>0</v>
      </c>
      <c r="I22" s="160" t="n">
        <f aca="false">SUMIFS(BCN_2G!G$1:G$983040,BCN_2G!H$1:H$983040,"4",BCN_2G!K$1:K$983040,B22)</f>
        <v>0</v>
      </c>
      <c r="J22" s="161" t="n">
        <f aca="false">SUMIFS(BCN_2G!G$1:G$983040,BCN_2G!H$1:H$983040,"0",BCN_2G!K$1:K$983040,B22)</f>
        <v>0</v>
      </c>
    </row>
    <row r="23" customFormat="false" ht="15" hidden="false" customHeight="true" outlineLevel="0" collapsed="false">
      <c r="A23" s="157" t="n">
        <v>20</v>
      </c>
      <c r="B23" s="158" t="s">
        <v>229</v>
      </c>
      <c r="C23" s="159" t="s">
        <v>230</v>
      </c>
      <c r="D23" s="160" t="n">
        <f aca="false">COUNTIF(BCN_2G!K$1:K$983040,B23)</f>
        <v>0</v>
      </c>
      <c r="E23" s="160" t="n">
        <f aca="false">SUMIFS(BCN_2G!G$1:G$983040,BCN_2G!K$1:K$983040,B23)</f>
        <v>0</v>
      </c>
      <c r="F23" s="160" t="n">
        <f aca="false">SUMIFS(BCN_2G!G$1:G$983040,BCN_2G!H$1:H$983040,"1",BCN_2G!K$1:K$983040,B23)</f>
        <v>0</v>
      </c>
      <c r="G23" s="160" t="n">
        <f aca="false">SUMIFS(BCN_2G!G$1:G$983040,BCN_2G!H$1:H$983040,"5",BCN_2G!K$1:K$983040,B23)</f>
        <v>0</v>
      </c>
      <c r="H23" s="160" t="n">
        <f aca="false">SUMIFS(BCN_2G!G$1:G$983040,BCN_2G!H$1:H$983040,"3",BCN_2G!K$1:K$983040,B23)</f>
        <v>0</v>
      </c>
      <c r="I23" s="160" t="n">
        <f aca="false">SUMIFS(BCN_2G!G$1:G$983040,BCN_2G!H$1:H$983040,"4",BCN_2G!K$1:K$983040,B23)</f>
        <v>0</v>
      </c>
      <c r="J23" s="161" t="n">
        <f aca="false">SUMIFS(BCN_2G!G$1:G$983040,BCN_2G!H$1:H$983040,"0",BCN_2G!K$1:K$983040,B23)</f>
        <v>0</v>
      </c>
    </row>
    <row r="24" customFormat="false" ht="15" hidden="false" customHeight="true" outlineLevel="0" collapsed="false">
      <c r="A24" s="157" t="n">
        <v>21</v>
      </c>
      <c r="B24" s="158" t="s">
        <v>231</v>
      </c>
      <c r="C24" s="159" t="s">
        <v>232</v>
      </c>
      <c r="D24" s="160" t="n">
        <f aca="false">COUNTIF(BCN_2G!K$1:K$983040,B24)</f>
        <v>5</v>
      </c>
      <c r="E24" s="160" t="n">
        <f aca="false">SUMIFS(BCN_2G!G$1:G$983040,BCN_2G!K$1:K$983040,B24)</f>
        <v>354</v>
      </c>
      <c r="F24" s="160" t="n">
        <f aca="false">SUMIFS(BCN_2G!G$1:G$983040,BCN_2G!H$1:H$983040,"1",BCN_2G!K$1:K$983040,B24)</f>
        <v>25</v>
      </c>
      <c r="G24" s="160" t="n">
        <f aca="false">SUMIFS(BCN_2G!G$1:G$983040,BCN_2G!H$1:H$983040,"5",BCN_2G!K$1:K$983040,B24)</f>
        <v>301</v>
      </c>
      <c r="H24" s="160" t="n">
        <f aca="false">SUMIFS(BCN_2G!G$1:G$983040,BCN_2G!H$1:H$983040,"3",BCN_2G!K$1:K$983040,B24)</f>
        <v>28</v>
      </c>
      <c r="I24" s="160" t="n">
        <f aca="false">SUMIFS(BCN_2G!G$1:G$983040,BCN_2G!H$1:H$983040,"4",BCN_2G!K$1:K$983040,B24)</f>
        <v>0</v>
      </c>
      <c r="J24" s="161" t="n">
        <f aca="false">SUMIFS(BCN_2G!G$1:G$983040,BCN_2G!H$1:H$983040,"0",BCN_2G!K$1:K$983040,B24)</f>
        <v>0</v>
      </c>
    </row>
    <row r="25" customFormat="false" ht="15" hidden="false" customHeight="true" outlineLevel="0" collapsed="false">
      <c r="A25" s="157" t="n">
        <v>22</v>
      </c>
      <c r="B25" s="158" t="s">
        <v>233</v>
      </c>
      <c r="C25" s="159" t="s">
        <v>234</v>
      </c>
      <c r="D25" s="160" t="n">
        <f aca="false">COUNTIF(BCN_2G!K$1:K$983040,B25)</f>
        <v>2</v>
      </c>
      <c r="E25" s="160" t="n">
        <f aca="false">SUMIFS(BCN_2G!G$1:G$983040,BCN_2G!K$1:K$983040,B25)</f>
        <v>79</v>
      </c>
      <c r="F25" s="160" t="n">
        <f aca="false">SUMIFS(BCN_2G!G$1:G$983040,BCN_2G!H$1:H$983040,"1",BCN_2G!K$1:K$983040,B25)</f>
        <v>79</v>
      </c>
      <c r="G25" s="160" t="n">
        <f aca="false">SUMIFS(BCN_2G!G$1:G$983040,BCN_2G!H$1:H$983040,"5",BCN_2G!K$1:K$983040,B25)</f>
        <v>0</v>
      </c>
      <c r="H25" s="160" t="n">
        <f aca="false">SUMIFS(BCN_2G!G$1:G$983040,BCN_2G!H$1:H$983040,"3",BCN_2G!K$1:K$983040,B25)</f>
        <v>0</v>
      </c>
      <c r="I25" s="160" t="n">
        <f aca="false">SUMIFS(BCN_2G!G$1:G$983040,BCN_2G!H$1:H$983040,"4",BCN_2G!K$1:K$983040,B25)</f>
        <v>0</v>
      </c>
      <c r="J25" s="161" t="n">
        <f aca="false">SUMIFS(BCN_2G!G$1:G$983040,BCN_2G!H$1:H$983040,"0",BCN_2G!K$1:K$983040,B25)</f>
        <v>0</v>
      </c>
    </row>
    <row r="26" customFormat="false" ht="15.75" hidden="false" customHeight="false" outlineLevel="0" collapsed="false">
      <c r="D26" s="161" t="n">
        <f aca="false">SUM(D4:D25)</f>
        <v>43</v>
      </c>
      <c r="E26" s="161" t="n">
        <f aca="false">SUM(E4:E25)</f>
        <v>4387</v>
      </c>
      <c r="F26" s="161" t="n">
        <f aca="false">SUM(F4:F25)</f>
        <v>1421</v>
      </c>
      <c r="G26" s="161" t="n">
        <f aca="false">SUM(G4:G25)</f>
        <v>2938</v>
      </c>
      <c r="H26" s="161" t="n">
        <f aca="false">SUM(H4:H25)</f>
        <v>28</v>
      </c>
      <c r="I26" s="161" t="n">
        <f aca="false">SUM(I4:I25)</f>
        <v>0</v>
      </c>
      <c r="J26" s="161" t="n">
        <f aca="false">SUM(J4:J25)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5.75"/>
  <cols>
    <col collapsed="false" hidden="false" max="1" min="1" style="150" width="9.13265306122449"/>
    <col collapsed="false" hidden="false" max="2" min="2" style="150" width="9.28061224489796"/>
    <col collapsed="false" hidden="false" max="3" min="3" style="150" width="19.9795918367347"/>
    <col collapsed="false" hidden="false" max="4" min="4" style="150" width="9.28061224489796"/>
    <col collapsed="false" hidden="false" max="5" min="5" style="150" width="12.8418367346939"/>
    <col collapsed="false" hidden="false" max="6" min="6" style="150" width="14.5510204081633"/>
    <col collapsed="false" hidden="false" max="7" min="7" style="150" width="13.8418367346939"/>
    <col collapsed="false" hidden="false" max="8" min="8" style="150" width="12.4081632653061"/>
    <col collapsed="false" hidden="false" max="9" min="9" style="150" width="12.6989795918367"/>
    <col collapsed="false" hidden="false" max="10" min="10" style="150" width="13.1326530612245"/>
    <col collapsed="false" hidden="false" max="257" min="11" style="150" width="9.13265306122449"/>
    <col collapsed="false" hidden="false" max="1025" min="258" style="0" width="9.13265306122449"/>
  </cols>
  <sheetData>
    <row r="1" customFormat="false" ht="15.75" hidden="false" customHeight="false" outlineLevel="0" collapsed="false">
      <c r="A1" s="151" t="s">
        <v>235</v>
      </c>
    </row>
    <row r="3" s="167" customFormat="true" ht="32.1" hidden="false" customHeight="true" outlineLevel="0" collapsed="false">
      <c r="A3" s="164" t="s">
        <v>182</v>
      </c>
      <c r="B3" s="165" t="s">
        <v>183</v>
      </c>
      <c r="C3" s="166" t="s">
        <v>47</v>
      </c>
      <c r="D3" s="155" t="s">
        <v>184</v>
      </c>
      <c r="E3" s="155" t="s">
        <v>185</v>
      </c>
      <c r="F3" s="155" t="s">
        <v>186</v>
      </c>
      <c r="G3" s="155" t="s">
        <v>236</v>
      </c>
      <c r="H3" s="155" t="s">
        <v>188</v>
      </c>
      <c r="I3" s="155" t="s">
        <v>189</v>
      </c>
      <c r="J3" s="155" t="s">
        <v>190</v>
      </c>
    </row>
    <row r="4" customFormat="false" ht="15.75" hidden="false" customHeight="false" outlineLevel="0" collapsed="false">
      <c r="A4" s="157" t="n">
        <v>1</v>
      </c>
      <c r="B4" s="158" t="s">
        <v>191</v>
      </c>
      <c r="C4" s="159" t="s">
        <v>192</v>
      </c>
      <c r="D4" s="160" t="n">
        <f aca="false">COUNTIF(BCN_3G!J$1:J$983040,B4)</f>
        <v>6</v>
      </c>
      <c r="E4" s="160" t="n">
        <f aca="false">SUMIFS(BCN_3G!G$1:G$983040,BCN_3G!J$1:J$983040,B4)</f>
        <v>381</v>
      </c>
      <c r="F4" s="160" t="n">
        <f aca="false">SUMIFS(BCN_3G!G$1:G$983040,BCN_3G!H$1:H$983040,"1",BCN_3G!J$1:J$983040,B4)</f>
        <v>0</v>
      </c>
      <c r="G4" s="160" t="n">
        <f aca="false">SUMIFS(BCN_3G!G$1:G$983040,BCN_3G!H$1:H$983040,"5",BCN_3G!J$1:J$983040,B4)</f>
        <v>272</v>
      </c>
      <c r="H4" s="160" t="n">
        <f aca="false">SUMIFS(BCN_3G!G$1:G$983040,BCN_3G!H$1:H$983040,"3",BCN_3G!J$1:J$983040,B4)</f>
        <v>56</v>
      </c>
      <c r="I4" s="160" t="n">
        <f aca="false">SUMIFS(BCN_3G!G$1:G$983040,BCN_3G!H$1:H$983040,"4",BCN_3G!J$1:J$983040,B4)</f>
        <v>0</v>
      </c>
      <c r="J4" s="161" t="n">
        <f aca="false">SUMIFS(BCN_3G!G$1:G$983040,BCN_3G!H$1:H$983040,"0",BCN_3G!J$1:J$983040,B4)</f>
        <v>0</v>
      </c>
    </row>
    <row r="5" customFormat="false" ht="15.75" hidden="false" customHeight="false" outlineLevel="0" collapsed="false">
      <c r="A5" s="157" t="n">
        <v>2</v>
      </c>
      <c r="B5" s="158" t="s">
        <v>193</v>
      </c>
      <c r="C5" s="159" t="s">
        <v>194</v>
      </c>
      <c r="D5" s="160" t="n">
        <f aca="false">COUNTIF(BCN_3G!J$1:J$983040,B5)</f>
        <v>8</v>
      </c>
      <c r="E5" s="160" t="n">
        <f aca="false">SUMIFS(BCN_3G!G$1:G$983040,BCN_3G!J$1:J$983040,B5)</f>
        <v>266</v>
      </c>
      <c r="F5" s="160" t="n">
        <f aca="false">SUMIFS(BCN_3G!G$1:G$983040,BCN_3G!H$1:H$983040,"1",BCN_3G!J$1:J$983040,B5)</f>
        <v>18</v>
      </c>
      <c r="G5" s="160" t="n">
        <f aca="false">SUMIFS(BCN_3G!G$1:G$983040,BCN_3G!H$1:H$983040,"5",BCN_3G!J$1:J$983040,B5)</f>
        <v>248</v>
      </c>
      <c r="H5" s="160" t="n">
        <f aca="false">SUMIFS(BCN_3G!G$1:G$983040,BCN_3G!H$1:H$983040,"3",BCN_3G!J$1:J$983040,B5)</f>
        <v>0</v>
      </c>
      <c r="I5" s="160" t="n">
        <f aca="false">SUMIFS(BCN_3G!G$1:G$983040,BCN_3G!H$1:H$983040,"4",BCN_3G!J$1:J$983040,B5)</f>
        <v>0</v>
      </c>
      <c r="J5" s="161" t="n">
        <f aca="false">SUMIFS(BCN_3G!G$1:G$983040,BCN_3G!H$1:H$983040,"0",BCN_3G!J$1:J$983040,B5)</f>
        <v>0</v>
      </c>
    </row>
    <row r="6" customFormat="false" ht="15.75" hidden="false" customHeight="false" outlineLevel="0" collapsed="false">
      <c r="A6" s="157" t="n">
        <v>3</v>
      </c>
      <c r="B6" s="158" t="s">
        <v>195</v>
      </c>
      <c r="C6" s="159" t="s">
        <v>196</v>
      </c>
      <c r="D6" s="160" t="n">
        <f aca="false">COUNTIF(BCN_3G!J$1:J$983040,B6)</f>
        <v>0</v>
      </c>
      <c r="E6" s="160" t="n">
        <f aca="false">SUMIFS(BCN_3G!G$1:G$983040,BCN_3G!J$1:J$983040,B6)</f>
        <v>0</v>
      </c>
      <c r="F6" s="160" t="n">
        <f aca="false">SUMIFS(BCN_3G!G$1:G$983040,BCN_3G!H$1:H$983040,"1",BCN_3G!J$1:J$983040,B6)</f>
        <v>0</v>
      </c>
      <c r="G6" s="160" t="n">
        <f aca="false">SUMIFS(BCN_3G!G$1:G$983040,BCN_3G!H$1:H$983040,"5",BCN_3G!J$1:J$983040,B6)</f>
        <v>0</v>
      </c>
      <c r="H6" s="160" t="n">
        <f aca="false">SUMIFS(BCN_3G!G$1:G$983040,BCN_3G!H$1:H$983040,"3",BCN_3G!J$1:J$983040,B6)</f>
        <v>0</v>
      </c>
      <c r="I6" s="160" t="n">
        <f aca="false">SUMIFS(BCN_3G!G$1:G$983040,BCN_3G!H$1:H$983040,"4",BCN_3G!J$1:J$983040,B6)</f>
        <v>0</v>
      </c>
      <c r="J6" s="161" t="n">
        <f aca="false">SUMIFS(BCN_3G!G$1:G$983040,BCN_3G!H$1:H$983040,"0",BCN_3G!J$1:J$983040,B6)</f>
        <v>0</v>
      </c>
    </row>
    <row r="7" customFormat="false" ht="15.75" hidden="false" customHeight="false" outlineLevel="0" collapsed="false">
      <c r="A7" s="157" t="n">
        <v>4</v>
      </c>
      <c r="B7" s="158" t="s">
        <v>197</v>
      </c>
      <c r="C7" s="162" t="s">
        <v>198</v>
      </c>
      <c r="D7" s="160" t="n">
        <f aca="false">COUNTIF(BCN_3G!J$1:J$983040,B7)</f>
        <v>1</v>
      </c>
      <c r="E7" s="160" t="n">
        <f aca="false">SUMIFS(BCN_3G!G$1:G$983040,BCN_3G!J$1:J$983040,B7)</f>
        <v>240</v>
      </c>
      <c r="F7" s="160" t="n">
        <f aca="false">SUMIFS(BCN_3G!G$1:G$983040,BCN_3G!H$1:H$983040,"1",BCN_3G!J$1:J$983040,B7)</f>
        <v>0</v>
      </c>
      <c r="G7" s="160" t="n">
        <f aca="false">SUMIFS(BCN_3G!G$1:G$983040,BCN_3G!H$1:H$983040,"5",BCN_3G!J$1:J$983040,B7)</f>
        <v>240</v>
      </c>
      <c r="H7" s="160" t="n">
        <f aca="false">SUMIFS(BCN_3G!G$1:G$983040,BCN_3G!H$1:H$983040,"3",BCN_3G!J$1:J$983040,B7)</f>
        <v>0</v>
      </c>
      <c r="I7" s="160" t="n">
        <f aca="false">SUMIFS(BCN_3G!G$1:G$983040,BCN_3G!H$1:H$983040,"4",BCN_3G!J$1:J$983040,B7)</f>
        <v>0</v>
      </c>
      <c r="J7" s="161" t="n">
        <f aca="false">SUMIFS(BCN_3G!G$1:G$983040,BCN_3G!H$1:H$983040,"0",BCN_3G!J$1:J$983040,B7)</f>
        <v>0</v>
      </c>
    </row>
    <row r="8" customFormat="false" ht="15.75" hidden="false" customHeight="false" outlineLevel="0" collapsed="false">
      <c r="A8" s="157" t="n">
        <v>5</v>
      </c>
      <c r="B8" s="158" t="s">
        <v>199</v>
      </c>
      <c r="C8" s="159" t="s">
        <v>200</v>
      </c>
      <c r="D8" s="160" t="n">
        <f aca="false">COUNTIF(BCN_3G!J$1:J$983040,B8)</f>
        <v>0</v>
      </c>
      <c r="E8" s="160" t="n">
        <f aca="false">SUMIFS(BCN_3G!G$1:G$983040,BCN_3G!J$1:J$983040,B8)</f>
        <v>0</v>
      </c>
      <c r="F8" s="160" t="n">
        <f aca="false">SUMIFS(BCN_3G!G$1:G$983040,BCN_3G!H$1:H$983040,"1",BCN_3G!J$1:J$983040,B8)</f>
        <v>0</v>
      </c>
      <c r="G8" s="160" t="n">
        <f aca="false">SUMIFS(BCN_3G!G$1:G$983040,BCN_3G!H$1:H$983040,"5",BCN_3G!J$1:J$983040,B8)</f>
        <v>0</v>
      </c>
      <c r="H8" s="160" t="n">
        <f aca="false">SUMIFS(BCN_3G!G$1:G$983040,BCN_3G!H$1:H$983040,"3",BCN_3G!J$1:J$983040,B8)</f>
        <v>0</v>
      </c>
      <c r="I8" s="160" t="n">
        <f aca="false">SUMIFS(BCN_3G!G$1:G$983040,BCN_3G!H$1:H$983040,"4",BCN_3G!J$1:J$983040,B8)</f>
        <v>0</v>
      </c>
      <c r="J8" s="161" t="n">
        <f aca="false">SUMIFS(BCN_3G!G$1:G$983040,BCN_3G!H$1:H$983040,"0",BCN_3G!J$1:J$983040,B8)</f>
        <v>0</v>
      </c>
    </row>
    <row r="9" customFormat="false" ht="15.75" hidden="false" customHeight="false" outlineLevel="0" collapsed="false">
      <c r="A9" s="157" t="n">
        <v>6</v>
      </c>
      <c r="B9" s="158" t="s">
        <v>201</v>
      </c>
      <c r="C9" s="159" t="s">
        <v>202</v>
      </c>
      <c r="D9" s="160" t="n">
        <f aca="false">COUNTIF(BCN_3G!J$1:J$983040,B9)</f>
        <v>0</v>
      </c>
      <c r="E9" s="160" t="n">
        <f aca="false">SUMIFS(BCN_3G!G$1:G$983040,BCN_3G!J$1:J$983040,B9)</f>
        <v>0</v>
      </c>
      <c r="F9" s="160" t="n">
        <f aca="false">SUMIFS(BCN_3G!G$1:G$983040,BCN_3G!H$1:H$983040,"1",BCN_3G!J$1:J$983040,B9)</f>
        <v>0</v>
      </c>
      <c r="G9" s="160" t="n">
        <f aca="false">SUMIFS(BCN_3G!G$1:G$983040,BCN_3G!H$1:H$983040,"5",BCN_3G!J$1:J$983040,B9)</f>
        <v>0</v>
      </c>
      <c r="H9" s="160" t="n">
        <f aca="false">SUMIFS(BCN_3G!G$1:G$983040,BCN_3G!H$1:H$983040,"3",BCN_3G!J$1:J$983040,B9)</f>
        <v>0</v>
      </c>
      <c r="I9" s="160" t="n">
        <f aca="false">SUMIFS(BCN_3G!G$1:G$983040,BCN_3G!H$1:H$983040,"4",BCN_3G!J$1:J$983040,B9)</f>
        <v>0</v>
      </c>
      <c r="J9" s="161" t="n">
        <f aca="false">SUMIFS(BCN_3G!G$1:G$983040,BCN_3G!H$1:H$983040,"0",BCN_3G!J$1:J$983040,B9)</f>
        <v>0</v>
      </c>
    </row>
    <row r="10" customFormat="false" ht="15.75" hidden="false" customHeight="false" outlineLevel="0" collapsed="false">
      <c r="A10" s="157" t="n">
        <v>7</v>
      </c>
      <c r="B10" s="158" t="s">
        <v>203</v>
      </c>
      <c r="C10" s="159" t="s">
        <v>204</v>
      </c>
      <c r="D10" s="160" t="n">
        <f aca="false">COUNTIF(BCN_3G!J$1:J$983040,B10)</f>
        <v>0</v>
      </c>
      <c r="E10" s="160" t="n">
        <f aca="false">SUMIFS(BCN_3G!G$1:G$983040,BCN_3G!J$1:J$983040,B10)</f>
        <v>0</v>
      </c>
      <c r="F10" s="160" t="n">
        <f aca="false">SUMIFS(BCN_3G!G$1:G$983040,BCN_3G!H$1:H$983040,"1",BCN_3G!J$1:J$983040,B10)</f>
        <v>0</v>
      </c>
      <c r="G10" s="160" t="n">
        <f aca="false">SUMIFS(BCN_3G!G$1:G$983040,BCN_3G!H$1:H$983040,"5",BCN_3G!J$1:J$983040,B10)</f>
        <v>0</v>
      </c>
      <c r="H10" s="160" t="n">
        <f aca="false">SUMIFS(BCN_3G!G$1:G$983040,BCN_3G!H$1:H$983040,"3",BCN_3G!J$1:J$983040,B10)</f>
        <v>0</v>
      </c>
      <c r="I10" s="160" t="n">
        <f aca="false">SUMIFS(BCN_3G!G$1:G$983040,BCN_3G!H$1:H$983040,"4",BCN_3G!J$1:J$983040,B10)</f>
        <v>0</v>
      </c>
      <c r="J10" s="161" t="n">
        <f aca="false">SUMIFS(BCN_3G!G$1:G$983040,BCN_3G!H$1:H$983040,"0",BCN_3G!J$1:J$983040,B10)</f>
        <v>0</v>
      </c>
    </row>
    <row r="11" customFormat="false" ht="15.75" hidden="false" customHeight="false" outlineLevel="0" collapsed="false">
      <c r="A11" s="157" t="n">
        <v>8</v>
      </c>
      <c r="B11" s="158" t="s">
        <v>205</v>
      </c>
      <c r="C11" s="159" t="s">
        <v>206</v>
      </c>
      <c r="D11" s="160" t="n">
        <f aca="false">COUNTIF(BCN_3G!J$1:J$983040,B11)</f>
        <v>0</v>
      </c>
      <c r="E11" s="160" t="n">
        <f aca="false">SUMIFS(BCN_3G!G$1:G$983040,BCN_3G!J$1:J$983040,B11)</f>
        <v>0</v>
      </c>
      <c r="F11" s="160" t="n">
        <f aca="false">SUMIFS(BCN_3G!G$1:G$983040,BCN_3G!H$1:H$983040,"1",BCN_3G!J$1:J$983040,B11)</f>
        <v>0</v>
      </c>
      <c r="G11" s="160" t="n">
        <f aca="false">SUMIFS(BCN_3G!G$1:G$983040,BCN_3G!H$1:H$983040,"5",BCN_3G!J$1:J$983040,B11)</f>
        <v>0</v>
      </c>
      <c r="H11" s="160" t="n">
        <f aca="false">SUMIFS(BCN_3G!G$1:G$983040,BCN_3G!H$1:H$983040,"3",BCN_3G!J$1:J$983040,B11)</f>
        <v>0</v>
      </c>
      <c r="I11" s="160" t="n">
        <f aca="false">SUMIFS(BCN_3G!G$1:G$983040,BCN_3G!H$1:H$983040,"4",BCN_3G!J$1:J$983040,B11)</f>
        <v>0</v>
      </c>
      <c r="J11" s="161" t="n">
        <f aca="false">SUMIFS(BCN_3G!G$1:G$983040,BCN_3G!H$1:H$983040,"0",BCN_3G!J$1:J$983040,B11)</f>
        <v>0</v>
      </c>
    </row>
    <row r="12" customFormat="false" ht="15.75" hidden="false" customHeight="false" outlineLevel="0" collapsed="false">
      <c r="A12" s="157" t="n">
        <v>9</v>
      </c>
      <c r="B12" s="158" t="s">
        <v>207</v>
      </c>
      <c r="C12" s="159" t="s">
        <v>208</v>
      </c>
      <c r="D12" s="160" t="n">
        <f aca="false">COUNTIF(BCN_3G!J$1:J$983040,B12)</f>
        <v>0</v>
      </c>
      <c r="E12" s="160" t="n">
        <f aca="false">SUMIFS(BCN_3G!G$1:G$983040,BCN_3G!J$1:J$983040,B12)</f>
        <v>0</v>
      </c>
      <c r="F12" s="160" t="n">
        <f aca="false">SUMIFS(BCN_3G!G$1:G$983040,BCN_3G!H$1:H$983040,"1",BCN_3G!J$1:J$983040,B12)</f>
        <v>0</v>
      </c>
      <c r="G12" s="160" t="n">
        <f aca="false">SUMIFS(BCN_3G!G$1:G$983040,BCN_3G!H$1:H$983040,"5",BCN_3G!J$1:J$983040,B12)</f>
        <v>0</v>
      </c>
      <c r="H12" s="160" t="n">
        <f aca="false">SUMIFS(BCN_3G!G$1:G$983040,BCN_3G!H$1:H$983040,"3",BCN_3G!J$1:J$983040,B12)</f>
        <v>0</v>
      </c>
      <c r="I12" s="160" t="n">
        <f aca="false">SUMIFS(BCN_3G!G$1:G$983040,BCN_3G!H$1:H$983040,"4",BCN_3G!J$1:J$983040,B12)</f>
        <v>0</v>
      </c>
      <c r="J12" s="161" t="n">
        <f aca="false">SUMIFS(BCN_3G!G$1:G$983040,BCN_3G!H$1:H$983040,"0",BCN_3G!J$1:J$983040,B12)</f>
        <v>0</v>
      </c>
    </row>
    <row r="13" customFormat="false" ht="15.75" hidden="false" customHeight="false" outlineLevel="0" collapsed="false">
      <c r="A13" s="157" t="n">
        <v>10</v>
      </c>
      <c r="B13" s="158" t="s">
        <v>209</v>
      </c>
      <c r="C13" s="159" t="s">
        <v>210</v>
      </c>
      <c r="D13" s="160" t="n">
        <f aca="false">COUNTIF(BCN_3G!J$1:J$983040,B13)</f>
        <v>0</v>
      </c>
      <c r="E13" s="160" t="n">
        <f aca="false">SUMIFS(BCN_3G!G$1:G$983040,BCN_3G!J$1:J$983040,B13)</f>
        <v>0</v>
      </c>
      <c r="F13" s="160" t="n">
        <f aca="false">SUMIFS(BCN_3G!G$1:G$983040,BCN_3G!H$1:H$983040,"1",BCN_3G!J$1:J$983040,B13)</f>
        <v>0</v>
      </c>
      <c r="G13" s="160" t="n">
        <f aca="false">SUMIFS(BCN_3G!G$1:G$983040,BCN_3G!H$1:H$983040,"5",BCN_3G!J$1:J$983040,B13)</f>
        <v>0</v>
      </c>
      <c r="H13" s="160" t="n">
        <f aca="false">SUMIFS(BCN_3G!G$1:G$983040,BCN_3G!H$1:H$983040,"3",BCN_3G!J$1:J$983040,B13)</f>
        <v>0</v>
      </c>
      <c r="I13" s="160" t="n">
        <f aca="false">SUMIFS(BCN_3G!G$1:G$983040,BCN_3G!H$1:H$983040,"4",BCN_3G!J$1:J$983040,B13)</f>
        <v>0</v>
      </c>
      <c r="J13" s="161" t="n">
        <f aca="false">SUMIFS(BCN_3G!G$1:G$983040,BCN_3G!H$1:H$983040,"0",BCN_3G!J$1:J$983040,B13)</f>
        <v>0</v>
      </c>
    </row>
    <row r="14" customFormat="false" ht="15.75" hidden="false" customHeight="false" outlineLevel="0" collapsed="false">
      <c r="A14" s="157" t="n">
        <v>11</v>
      </c>
      <c r="B14" s="158" t="s">
        <v>211</v>
      </c>
      <c r="C14" s="159" t="s">
        <v>212</v>
      </c>
      <c r="D14" s="160" t="n">
        <f aca="false">COUNTIF(BCN_3G!J$1:J$983040,B14)</f>
        <v>3</v>
      </c>
      <c r="E14" s="160" t="n">
        <f aca="false">SUMIFS(BCN_3G!G$1:G$983040,BCN_3G!J$1:J$983040,B14)</f>
        <v>122</v>
      </c>
      <c r="F14" s="160" t="n">
        <f aca="false">SUMIFS(BCN_3G!G$1:G$983040,BCN_3G!H$1:H$983040,"1",BCN_3G!J$1:J$983040,B14)</f>
        <v>122</v>
      </c>
      <c r="G14" s="160" t="n">
        <f aca="false">SUMIFS(BCN_3G!G$1:G$983040,BCN_3G!H$1:H$983040,"5",BCN_3G!J$1:J$983040,B14)</f>
        <v>0</v>
      </c>
      <c r="H14" s="160" t="n">
        <f aca="false">SUMIFS(BCN_3G!G$1:G$983040,BCN_3G!H$1:H$983040,"3",BCN_3G!J$1:J$983040,B14)</f>
        <v>0</v>
      </c>
      <c r="I14" s="160" t="n">
        <f aca="false">SUMIFS(BCN_3G!G$1:G$983040,BCN_3G!H$1:H$983040,"4",BCN_3G!J$1:J$983040,B14)</f>
        <v>0</v>
      </c>
      <c r="J14" s="161" t="n">
        <f aca="false">SUMIFS(BCN_3G!G$1:G$983040,BCN_3G!H$1:H$983040,"0",BCN_3G!J$1:J$983040,B14)</f>
        <v>0</v>
      </c>
    </row>
    <row r="15" customFormat="false" ht="15.75" hidden="false" customHeight="false" outlineLevel="0" collapsed="false">
      <c r="A15" s="157" t="n">
        <v>12</v>
      </c>
      <c r="B15" s="158" t="s">
        <v>213</v>
      </c>
      <c r="C15" s="159" t="s">
        <v>214</v>
      </c>
      <c r="D15" s="160" t="n">
        <f aca="false">COUNTIF(BCN_3G!J$1:J$983040,B15)</f>
        <v>0</v>
      </c>
      <c r="E15" s="160" t="n">
        <f aca="false">SUMIFS(BCN_3G!G$1:G$983040,BCN_3G!J$1:J$983040,B15)</f>
        <v>0</v>
      </c>
      <c r="F15" s="160" t="n">
        <f aca="false">SUMIFS(BCN_3G!G$1:G$983040,BCN_3G!H$1:H$983040,"1",BCN_3G!J$1:J$983040,B15)</f>
        <v>0</v>
      </c>
      <c r="G15" s="160" t="n">
        <f aca="false">SUMIFS(BCN_3G!G$1:G$983040,BCN_3G!H$1:H$983040,"5",BCN_3G!J$1:J$983040,B15)</f>
        <v>0</v>
      </c>
      <c r="H15" s="160" t="n">
        <f aca="false">SUMIFS(BCN_3G!G$1:G$983040,BCN_3G!H$1:H$983040,"3",BCN_3G!J$1:J$983040,B15)</f>
        <v>0</v>
      </c>
      <c r="I15" s="160" t="n">
        <f aca="false">SUMIFS(BCN_3G!G$1:G$983040,BCN_3G!H$1:H$983040,"4",BCN_3G!J$1:J$983040,B15)</f>
        <v>0</v>
      </c>
      <c r="J15" s="161" t="n">
        <f aca="false">SUMIFS(BCN_3G!G$1:G$983040,BCN_3G!H$1:H$983040,"0",BCN_3G!J$1:J$983040,B15)</f>
        <v>0</v>
      </c>
    </row>
    <row r="16" customFormat="false" ht="15.75" hidden="false" customHeight="false" outlineLevel="0" collapsed="false">
      <c r="A16" s="157" t="n">
        <v>13</v>
      </c>
      <c r="B16" s="158" t="s">
        <v>215</v>
      </c>
      <c r="C16" s="159" t="s">
        <v>216</v>
      </c>
      <c r="D16" s="160" t="n">
        <f aca="false">COUNTIF(BCN_3G!J$1:J$983040,B16)</f>
        <v>0</v>
      </c>
      <c r="E16" s="160" t="n">
        <f aca="false">SUMIFS(BCN_3G!G$1:G$983040,BCN_3G!J$1:J$983040,B16)</f>
        <v>0</v>
      </c>
      <c r="F16" s="160" t="n">
        <f aca="false">SUMIFS(BCN_3G!G$1:G$983040,BCN_3G!H$1:H$983040,"1",BCN_3G!J$1:J$983040,B16)</f>
        <v>0</v>
      </c>
      <c r="G16" s="160" t="n">
        <f aca="false">SUMIFS(BCN_3G!G$1:G$983040,BCN_3G!H$1:H$983040,"5",BCN_3G!J$1:J$983040,B16)</f>
        <v>0</v>
      </c>
      <c r="H16" s="160" t="n">
        <f aca="false">SUMIFS(BCN_3G!G$1:G$983040,BCN_3G!H$1:H$983040,"3",BCN_3G!J$1:J$983040,B16)</f>
        <v>0</v>
      </c>
      <c r="I16" s="160" t="n">
        <f aca="false">SUMIFS(BCN_3G!G$1:G$983040,BCN_3G!H$1:H$983040,"4",BCN_3G!J$1:J$983040,B16)</f>
        <v>0</v>
      </c>
      <c r="J16" s="161" t="n">
        <f aca="false">SUMIFS(BCN_3G!G$1:G$983040,BCN_3G!H$1:H$983040,"0",BCN_3G!J$1:J$983040,B16)</f>
        <v>0</v>
      </c>
    </row>
    <row r="17" customFormat="false" ht="15.75" hidden="false" customHeight="false" outlineLevel="0" collapsed="false">
      <c r="A17" s="157" t="n">
        <v>14</v>
      </c>
      <c r="B17" s="158" t="s">
        <v>217</v>
      </c>
      <c r="C17" s="159" t="s">
        <v>218</v>
      </c>
      <c r="D17" s="160" t="n">
        <f aca="false">COUNTIF(BCN_3G!J$1:J$983040,B17)</f>
        <v>0</v>
      </c>
      <c r="E17" s="160" t="n">
        <f aca="false">SUMIFS(BCN_3G!G$1:G$983040,BCN_3G!J$1:J$983040,B17)</f>
        <v>0</v>
      </c>
      <c r="F17" s="160" t="n">
        <f aca="false">SUMIFS(BCN_3G!G$1:G$983040,BCN_3G!H$1:H$983040,"1",BCN_3G!J$1:J$983040,B17)</f>
        <v>0</v>
      </c>
      <c r="G17" s="160" t="n">
        <f aca="false">SUMIFS(BCN_3G!G$1:G$983040,BCN_3G!H$1:H$983040,"5",BCN_3G!J$1:J$983040,B17)</f>
        <v>0</v>
      </c>
      <c r="H17" s="160" t="n">
        <f aca="false">SUMIFS(BCN_3G!G$1:G$983040,BCN_3G!H$1:H$983040,"3",BCN_3G!J$1:J$983040,B17)</f>
        <v>0</v>
      </c>
      <c r="I17" s="160" t="n">
        <f aca="false">SUMIFS(BCN_3G!G$1:G$983040,BCN_3G!H$1:H$983040,"4",BCN_3G!J$1:J$983040,B17)</f>
        <v>0</v>
      </c>
      <c r="J17" s="161" t="n">
        <f aca="false">SUMIFS(BCN_3G!G$1:G$983040,BCN_3G!H$1:H$983040,"0",BCN_3G!J$1:J$983040,B17)</f>
        <v>0</v>
      </c>
    </row>
    <row r="18" customFormat="false" ht="15.75" hidden="false" customHeight="false" outlineLevel="0" collapsed="false">
      <c r="A18" s="157" t="n">
        <v>15</v>
      </c>
      <c r="B18" s="158" t="s">
        <v>219</v>
      </c>
      <c r="C18" s="163" t="s">
        <v>220</v>
      </c>
      <c r="D18" s="160" t="n">
        <f aca="false">COUNTIF(BCN_3G!J$1:J$983040,B18)</f>
        <v>0</v>
      </c>
      <c r="E18" s="160" t="n">
        <f aca="false">SUMIFS(BCN_3G!G$1:G$983040,BCN_3G!J$1:J$983040,B18)</f>
        <v>0</v>
      </c>
      <c r="F18" s="160" t="n">
        <f aca="false">SUMIFS(BCN_3G!G$1:G$983040,BCN_3G!H$1:H$983040,"1",BCN_3G!J$1:J$983040,B18)</f>
        <v>0</v>
      </c>
      <c r="G18" s="160" t="n">
        <f aca="false">SUMIFS(BCN_3G!G$1:G$983040,BCN_3G!H$1:H$983040,"5",BCN_3G!J$1:J$983040,B18)</f>
        <v>0</v>
      </c>
      <c r="H18" s="160" t="n">
        <f aca="false">SUMIFS(BCN_3G!G$1:G$983040,BCN_3G!H$1:H$983040,"3",BCN_3G!J$1:J$983040,B18)</f>
        <v>0</v>
      </c>
      <c r="I18" s="160" t="n">
        <f aca="false">SUMIFS(BCN_3G!G$1:G$983040,BCN_3G!H$1:H$983040,"4",BCN_3G!J$1:J$983040,B18)</f>
        <v>0</v>
      </c>
      <c r="J18" s="161" t="n">
        <f aca="false">SUMIFS(BCN_3G!G$1:G$983040,BCN_3G!H$1:H$983040,"0",BCN_3G!J$1:J$983040,B18)</f>
        <v>0</v>
      </c>
    </row>
    <row r="19" customFormat="false" ht="15.75" hidden="false" customHeight="false" outlineLevel="0" collapsed="false">
      <c r="A19" s="157" t="n">
        <v>16</v>
      </c>
      <c r="B19" s="158" t="s">
        <v>221</v>
      </c>
      <c r="C19" s="159" t="s">
        <v>222</v>
      </c>
      <c r="D19" s="160" t="n">
        <f aca="false">COUNTIF(BCN_3G!J$1:J$983040,B19)</f>
        <v>3</v>
      </c>
      <c r="E19" s="160" t="n">
        <f aca="false">SUMIFS(BCN_3G!G$1:G$983040,BCN_3G!J$1:J$983040,B19)</f>
        <v>65</v>
      </c>
      <c r="F19" s="160" t="n">
        <f aca="false">SUMIFS(BCN_3G!G$1:G$983040,BCN_3G!H$1:H$983040,"1",BCN_3G!J$1:J$983040,B19)</f>
        <v>65</v>
      </c>
      <c r="G19" s="160" t="n">
        <f aca="false">SUMIFS(BCN_3G!G$1:G$983040,BCN_3G!H$1:H$983040,"5",BCN_3G!J$1:J$983040,B19)</f>
        <v>0</v>
      </c>
      <c r="H19" s="160" t="n">
        <f aca="false">SUMIFS(BCN_3G!G$1:G$983040,BCN_3G!H$1:H$983040,"3",BCN_3G!J$1:J$983040,B19)</f>
        <v>0</v>
      </c>
      <c r="I19" s="160" t="n">
        <f aca="false">SUMIFS(BCN_3G!G$1:G$983040,BCN_3G!H$1:H$983040,"4",BCN_3G!J$1:J$983040,B19)</f>
        <v>0</v>
      </c>
      <c r="J19" s="161" t="n">
        <f aca="false">SUMIFS(BCN_3G!G$1:G$983040,BCN_3G!H$1:H$983040,"0",BCN_3G!J$1:J$983040,B19)</f>
        <v>0</v>
      </c>
    </row>
    <row r="20" customFormat="false" ht="15.75" hidden="false" customHeight="false" outlineLevel="0" collapsed="false">
      <c r="A20" s="157" t="n">
        <v>17</v>
      </c>
      <c r="B20" s="158" t="s">
        <v>223</v>
      </c>
      <c r="C20" s="159" t="s">
        <v>224</v>
      </c>
      <c r="D20" s="160" t="n">
        <f aca="false">COUNTIF(BCN_3G!J$1:J$983040,B20)</f>
        <v>3</v>
      </c>
      <c r="E20" s="160" t="n">
        <f aca="false">SUMIFS(BCN_3G!G$1:G$983040,BCN_3G!J$1:J$983040,B20)</f>
        <v>717</v>
      </c>
      <c r="F20" s="160" t="n">
        <f aca="false">SUMIFS(BCN_3G!G$1:G$983040,BCN_3G!H$1:H$983040,"1",BCN_3G!J$1:J$983040,B20)</f>
        <v>44</v>
      </c>
      <c r="G20" s="160" t="n">
        <f aca="false">SUMIFS(BCN_3G!G$1:G$983040,BCN_3G!H$1:H$983040,"5",BCN_3G!J$1:J$983040,B20)</f>
        <v>673</v>
      </c>
      <c r="H20" s="160" t="n">
        <f aca="false">SUMIFS(BCN_3G!G$1:G$983040,BCN_3G!H$1:H$983040,"3",BCN_3G!J$1:J$983040,B20)</f>
        <v>0</v>
      </c>
      <c r="I20" s="160" t="n">
        <f aca="false">SUMIFS(BCN_3G!G$1:G$983040,BCN_3G!H$1:H$983040,"4",BCN_3G!J$1:J$983040,B20)</f>
        <v>0</v>
      </c>
      <c r="J20" s="161" t="n">
        <f aca="false">SUMIFS(BCN_3G!G$1:G$983040,BCN_3G!H$1:H$983040,"0",BCN_3G!J$1:J$983040,B20)</f>
        <v>0</v>
      </c>
    </row>
    <row r="21" customFormat="false" ht="15.75" hidden="false" customHeight="false" outlineLevel="0" collapsed="false">
      <c r="A21" s="157" t="n">
        <v>18</v>
      </c>
      <c r="B21" s="158" t="s">
        <v>225</v>
      </c>
      <c r="C21" s="159" t="s">
        <v>226</v>
      </c>
      <c r="D21" s="160" t="n">
        <f aca="false">COUNTIF(BCN_3G!J$1:J$983040,B21)</f>
        <v>2</v>
      </c>
      <c r="E21" s="160" t="n">
        <f aca="false">SUMIFS(BCN_3G!G$1:G$983040,BCN_3G!J$1:J$983040,B21)</f>
        <v>407</v>
      </c>
      <c r="F21" s="160" t="n">
        <f aca="false">SUMIFS(BCN_3G!G$1:G$983040,BCN_3G!H$1:H$983040,"1",BCN_3G!J$1:J$983040,B21)</f>
        <v>24</v>
      </c>
      <c r="G21" s="160" t="n">
        <f aca="false">SUMIFS(BCN_3G!G$1:G$983040,BCN_3G!H$1:H$983040,"5",BCN_3G!J$1:J$983040,B21)</f>
        <v>383</v>
      </c>
      <c r="H21" s="160" t="n">
        <f aca="false">SUMIFS(BCN_3G!G$1:G$983040,BCN_3G!H$1:H$983040,"3",BCN_3G!J$1:J$983040,B21)</f>
        <v>0</v>
      </c>
      <c r="I21" s="160" t="n">
        <f aca="false">SUMIFS(BCN_3G!G$1:G$983040,BCN_3G!H$1:H$983040,"4",BCN_3G!J$1:J$983040,B21)</f>
        <v>0</v>
      </c>
      <c r="J21" s="161" t="n">
        <f aca="false">SUMIFS(BCN_3G!G$1:G$983040,BCN_3G!H$1:H$983040,"0",BCN_3G!J$1:J$983040,B21)</f>
        <v>0</v>
      </c>
    </row>
    <row r="22" customFormat="false" ht="15.75" hidden="false" customHeight="false" outlineLevel="0" collapsed="false">
      <c r="A22" s="157" t="n">
        <v>19</v>
      </c>
      <c r="B22" s="158" t="s">
        <v>227</v>
      </c>
      <c r="C22" s="159" t="s">
        <v>228</v>
      </c>
      <c r="D22" s="160" t="n">
        <f aca="false">COUNTIF(BCN_3G!J$1:J$983040,B22)</f>
        <v>3</v>
      </c>
      <c r="E22" s="160" t="n">
        <f aca="false">SUMIFS(BCN_3G!G$1:G$983040,BCN_3G!J$1:J$983040,B22)</f>
        <v>90</v>
      </c>
      <c r="F22" s="160" t="n">
        <f aca="false">SUMIFS(BCN_3G!G$1:G$983040,BCN_3G!H$1:H$983040,"1",BCN_3G!J$1:J$983040,B22)</f>
        <v>90</v>
      </c>
      <c r="G22" s="160" t="n">
        <f aca="false">SUMIFS(BCN_3G!G$1:G$983040,BCN_3G!H$1:H$983040,"5",BCN_3G!J$1:J$983040,B22)</f>
        <v>0</v>
      </c>
      <c r="H22" s="160" t="n">
        <f aca="false">SUMIFS(BCN_3G!G$1:G$983040,BCN_3G!H$1:H$983040,"3",BCN_3G!J$1:J$983040,B22)</f>
        <v>0</v>
      </c>
      <c r="I22" s="160" t="n">
        <f aca="false">SUMIFS(BCN_3G!G$1:G$983040,BCN_3G!H$1:H$983040,"4",BCN_3G!J$1:J$983040,B22)</f>
        <v>0</v>
      </c>
      <c r="J22" s="161" t="n">
        <f aca="false">SUMIFS(BCN_3G!G$1:G$983040,BCN_3G!H$1:H$983040,"0",BCN_3G!J$1:J$983040,B22)</f>
        <v>0</v>
      </c>
    </row>
    <row r="23" customFormat="false" ht="15.75" hidden="false" customHeight="false" outlineLevel="0" collapsed="false">
      <c r="A23" s="157" t="n">
        <v>20</v>
      </c>
      <c r="B23" s="158" t="s">
        <v>229</v>
      </c>
      <c r="C23" s="159" t="s">
        <v>230</v>
      </c>
      <c r="D23" s="160" t="n">
        <f aca="false">COUNTIF(BCN_3G!J$1:J$983040,B23)</f>
        <v>0</v>
      </c>
      <c r="E23" s="160" t="n">
        <f aca="false">SUMIFS(BCN_3G!G$1:G$983040,BCN_3G!J$1:J$983040,B23)</f>
        <v>0</v>
      </c>
      <c r="F23" s="160" t="n">
        <f aca="false">SUMIFS(BCN_3G!G$1:G$983040,BCN_3G!H$1:H$983040,"1",BCN_3G!J$1:J$983040,B23)</f>
        <v>0</v>
      </c>
      <c r="G23" s="160" t="n">
        <f aca="false">SUMIFS(BCN_3G!G$1:G$983040,BCN_3G!H$1:H$983040,"5",BCN_3G!J$1:J$983040,B23)</f>
        <v>0</v>
      </c>
      <c r="H23" s="160" t="n">
        <f aca="false">SUMIFS(BCN_3G!G$1:G$983040,BCN_3G!H$1:H$983040,"3",BCN_3G!J$1:J$983040,B23)</f>
        <v>0</v>
      </c>
      <c r="I23" s="160" t="n">
        <f aca="false">SUMIFS(BCN_3G!G$1:G$983040,BCN_3G!H$1:H$983040,"4",BCN_3G!J$1:J$983040,B23)</f>
        <v>0</v>
      </c>
      <c r="J23" s="161" t="n">
        <f aca="false">SUMIFS(BCN_3G!G$1:G$983040,BCN_3G!H$1:H$983040,"0",BCN_3G!J$1:J$983040,B23)</f>
        <v>0</v>
      </c>
    </row>
    <row r="24" customFormat="false" ht="15.75" hidden="false" customHeight="false" outlineLevel="0" collapsed="false">
      <c r="A24" s="157" t="n">
        <v>21</v>
      </c>
      <c r="B24" s="158" t="s">
        <v>231</v>
      </c>
      <c r="C24" s="159" t="s">
        <v>232</v>
      </c>
      <c r="D24" s="160" t="n">
        <f aca="false">COUNTIF(BCN_3G!J$1:J$983040,B24)</f>
        <v>2</v>
      </c>
      <c r="E24" s="160" t="n">
        <f aca="false">SUMIFS(BCN_3G!G$1:G$983040,BCN_3G!J$1:J$983040,B24)</f>
        <v>279</v>
      </c>
      <c r="F24" s="160" t="n">
        <f aca="false">SUMIFS(BCN_3G!G$1:G$983040,BCN_3G!H$1:H$983040,"1",BCN_3G!J$1:J$983040,B24)</f>
        <v>15</v>
      </c>
      <c r="G24" s="160" t="n">
        <f aca="false">SUMIFS(BCN_3G!G$1:G$983040,BCN_3G!H$1:H$983040,"5",BCN_3G!J$1:J$983040,B24)</f>
        <v>264</v>
      </c>
      <c r="H24" s="160" t="n">
        <f aca="false">SUMIFS(BCN_3G!G$1:G$983040,BCN_3G!H$1:H$983040,"3",BCN_3G!J$1:J$983040,B24)</f>
        <v>0</v>
      </c>
      <c r="I24" s="160" t="n">
        <f aca="false">SUMIFS(BCN_3G!G$1:G$983040,BCN_3G!H$1:H$983040,"4",BCN_3G!J$1:J$983040,B24)</f>
        <v>0</v>
      </c>
      <c r="J24" s="161" t="n">
        <f aca="false">SUMIFS(BCN_3G!G$1:G$983040,BCN_3G!H$1:H$983040,"0",BCN_3G!J$1:J$983040,B24)</f>
        <v>0</v>
      </c>
    </row>
    <row r="25" customFormat="false" ht="15.75" hidden="false" customHeight="false" outlineLevel="0" collapsed="false">
      <c r="A25" s="157" t="n">
        <v>22</v>
      </c>
      <c r="B25" s="158" t="s">
        <v>233</v>
      </c>
      <c r="C25" s="159" t="s">
        <v>234</v>
      </c>
      <c r="D25" s="160" t="n">
        <f aca="false">COUNTIF(BCN_3G!J$1:J$983040,B25)</f>
        <v>2</v>
      </c>
      <c r="E25" s="160" t="n">
        <f aca="false">SUMIFS(BCN_3G!G$1:G$983040,BCN_3G!J$1:J$983040,B25)</f>
        <v>81</v>
      </c>
      <c r="F25" s="160" t="n">
        <f aca="false">SUMIFS(BCN_3G!G$1:G$983040,BCN_3G!H$1:H$983040,"1",BCN_3G!J$1:J$983040,B25)</f>
        <v>57</v>
      </c>
      <c r="G25" s="160" t="n">
        <f aca="false">SUMIFS(BCN_3G!G$1:G$983040,BCN_3G!H$1:H$983040,"5",BCN_3G!J$1:J$983040,B25)</f>
        <v>24</v>
      </c>
      <c r="H25" s="160" t="n">
        <f aca="false">SUMIFS(BCN_3G!G$1:G$983040,BCN_3G!H$1:H$983040,"3",BCN_3G!J$1:J$983040,B25)</f>
        <v>0</v>
      </c>
      <c r="I25" s="160" t="n">
        <f aca="false">SUMIFS(BCN_3G!G$1:G$983040,BCN_3G!H$1:H$983040,"4",BCN_3G!J$1:J$983040,B25)</f>
        <v>0</v>
      </c>
      <c r="J25" s="161" t="n">
        <f aca="false">SUMIFS(BCN_3G!G$1:G$983040,BCN_3G!H$1:H$983040,"0",BCN_3G!J$1:J$983040,B25)</f>
        <v>0</v>
      </c>
    </row>
    <row r="26" customFormat="false" ht="15.75" hidden="false" customHeight="false" outlineLevel="0" collapsed="false">
      <c r="D26" s="161" t="n">
        <f aca="false">SUM(D4:D25)</f>
        <v>33</v>
      </c>
      <c r="E26" s="161" t="n">
        <f aca="false">SUM(E4:E25)</f>
        <v>2648</v>
      </c>
      <c r="F26" s="161" t="n">
        <f aca="false">SUM(F4:F25)</f>
        <v>435</v>
      </c>
      <c r="G26" s="161" t="n">
        <f aca="false">SUM(G4:G25)</f>
        <v>2104</v>
      </c>
      <c r="H26" s="161" t="n">
        <f aca="false">SUM(H4:H25)</f>
        <v>56</v>
      </c>
      <c r="I26" s="161" t="n">
        <f aca="false">SUM(I4:I25)</f>
        <v>0</v>
      </c>
      <c r="J26" s="161" t="n">
        <f aca="false">SUM(J4:J25)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4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7" activeCellId="0" sqref="A7"/>
    </sheetView>
  </sheetViews>
  <sheetFormatPr defaultRowHeight="12.75"/>
  <cols>
    <col collapsed="false" hidden="false" max="1" min="1" style="0" width="12.4081632653061"/>
    <col collapsed="false" hidden="false" max="2" min="2" style="0" width="6.28061224489796"/>
    <col collapsed="false" hidden="false" max="3" min="3" style="0" width="9.13265306122449"/>
    <col collapsed="false" hidden="false" max="4" min="4" style="0" width="15.984693877551"/>
    <col collapsed="false" hidden="false" max="5" min="5" style="0" width="11.4132653061224"/>
    <col collapsed="false" hidden="false" max="6" min="6" style="0" width="31.6785714285714"/>
    <col collapsed="false" hidden="false" max="7" min="7" style="0" width="9.98979591836735"/>
    <col collapsed="false" hidden="false" max="8" min="8" style="0" width="29.3928571428571"/>
    <col collapsed="false" hidden="false" max="9" min="9" style="0" width="15.6938775510204"/>
    <col collapsed="false" hidden="false" max="10" min="10" style="0" width="29.2551020408163"/>
    <col collapsed="false" hidden="false" max="11" min="11" style="0" width="9.13265306122449"/>
    <col collapsed="false" hidden="false" max="12" min="12" style="0" width="10.2755102040816"/>
    <col collapsed="false" hidden="false" max="13" min="13" style="0" width="7.41326530612245"/>
    <col collapsed="false" hidden="false" max="16" min="14" style="0" width="9.13265306122449"/>
    <col collapsed="false" hidden="true" max="29" min="17" style="0" width="0"/>
    <col collapsed="false" hidden="false" max="1025" min="30" style="0" width="9.13265306122449"/>
  </cols>
  <sheetData>
    <row r="1" customFormat="false" ht="15.75" hidden="true" customHeight="false" outlineLevel="0" collapsed="false">
      <c r="A1" s="168"/>
      <c r="B1" s="169"/>
      <c r="D1" s="170" t="s">
        <v>237</v>
      </c>
      <c r="E1" s="170" t="n">
        <v>21004</v>
      </c>
      <c r="F1" s="171" t="s">
        <v>238</v>
      </c>
      <c r="G1" s="172" t="e">
        <f aca="false">BCN_2G!$AG$33/CT!E1</f>
        <v>#VALUE!</v>
      </c>
      <c r="H1" s="171" t="s">
        <v>239</v>
      </c>
      <c r="I1" s="170"/>
      <c r="J1" s="173" t="n">
        <v>99.5</v>
      </c>
      <c r="K1" s="174"/>
      <c r="L1" s="175"/>
      <c r="M1" s="176"/>
      <c r="P1" s="177"/>
    </row>
    <row r="2" customFormat="false" ht="15.75" hidden="true" customHeight="false" outlineLevel="0" collapsed="false">
      <c r="A2" s="178"/>
      <c r="B2" s="178"/>
      <c r="C2" s="179"/>
      <c r="D2" s="170" t="s">
        <v>240</v>
      </c>
      <c r="E2" s="180" t="n">
        <v>19467</v>
      </c>
      <c r="F2" s="171" t="s">
        <v>241</v>
      </c>
      <c r="G2" s="172" t="e">
        <f aca="false">BCN_3G!$AF$32/CT!E2</f>
        <v>#VALUE!</v>
      </c>
      <c r="H2" s="171" t="s">
        <v>242</v>
      </c>
      <c r="I2" s="170"/>
      <c r="J2" s="173" t="n">
        <v>99.5</v>
      </c>
      <c r="K2" s="174"/>
      <c r="L2" s="175"/>
      <c r="M2" s="176"/>
      <c r="O2" s="179"/>
      <c r="P2" s="177"/>
      <c r="S2" s="181"/>
      <c r="T2" s="182"/>
      <c r="U2" s="183"/>
      <c r="V2" s="184" t="s">
        <v>243</v>
      </c>
      <c r="W2" s="184" t="s">
        <v>244</v>
      </c>
      <c r="X2" s="184" t="s">
        <v>245</v>
      </c>
    </row>
    <row r="3" customFormat="false" ht="31.5" hidden="true" customHeight="false" outlineLevel="0" collapsed="false">
      <c r="A3" s="185" t="s">
        <v>246</v>
      </c>
      <c r="B3" s="185" t="s">
        <v>247</v>
      </c>
      <c r="C3" s="179" t="s">
        <v>248</v>
      </c>
      <c r="D3" s="186" t="s">
        <v>249</v>
      </c>
      <c r="E3" s="187" t="s">
        <v>250</v>
      </c>
      <c r="F3" s="179" t="s">
        <v>251</v>
      </c>
      <c r="G3" s="187" t="s">
        <v>252</v>
      </c>
      <c r="H3" s="174"/>
      <c r="I3" s="179" t="s">
        <v>253</v>
      </c>
      <c r="J3" s="175"/>
      <c r="K3" s="174"/>
      <c r="L3" s="186"/>
      <c r="M3" s="176"/>
      <c r="O3" s="179"/>
      <c r="P3" s="188" t="e">
        <f aca="false">ROUND((E1*24*60-BCN_2G!$AG$33)*100/(CT!E1*24*60),2)</f>
        <v>#VALUE!</v>
      </c>
      <c r="Q3" s="189" t="s">
        <v>254</v>
      </c>
      <c r="R3" s="189" t="s">
        <v>255</v>
      </c>
      <c r="S3" s="190"/>
      <c r="T3" s="191"/>
      <c r="U3" s="138" t="s">
        <v>256</v>
      </c>
      <c r="V3" s="134" t="n">
        <f aca="false">BCN_2G!D14</f>
        <v>43</v>
      </c>
      <c r="W3" s="134" t="n">
        <f aca="false">BCN_3G!D13</f>
        <v>2595</v>
      </c>
      <c r="X3" s="138" t="n">
        <f aca="false">SUM(V3:W3)</f>
        <v>2638</v>
      </c>
    </row>
    <row r="4" customFormat="false" ht="94.5" hidden="true" customHeight="false" outlineLevel="0" collapsed="false">
      <c r="A4" s="185" t="s">
        <v>257</v>
      </c>
      <c r="B4" s="185"/>
      <c r="C4" s="179"/>
      <c r="D4" s="186" t="s">
        <v>18</v>
      </c>
      <c r="E4" s="192" t="s">
        <v>258</v>
      </c>
      <c r="F4" s="179" t="s">
        <v>259</v>
      </c>
      <c r="G4" s="186" t="n">
        <f aca="false">ROUND(BCN_2G!D22*100,2)</f>
        <v>66.97</v>
      </c>
      <c r="H4" s="186" t="s">
        <v>260</v>
      </c>
      <c r="I4" s="179"/>
      <c r="J4" s="186"/>
      <c r="K4" s="174"/>
      <c r="L4" s="186"/>
      <c r="M4" s="176"/>
      <c r="O4" s="179"/>
      <c r="P4" s="188" t="e">
        <f aca="false">ROUND((E2*24*60-BCN_3G!$AF$32)*100/(CT!E2*24*60),2)</f>
        <v>#VALUE!</v>
      </c>
      <c r="U4" s="138" t="s">
        <v>261</v>
      </c>
      <c r="V4" s="138" t="n">
        <f aca="false">BCN_2G!D13</f>
        <v>4387</v>
      </c>
      <c r="W4" s="138" t="n">
        <f aca="false">BCN_3G!D12</f>
        <v>0</v>
      </c>
      <c r="X4" s="138" t="n">
        <f aca="false">SUM(V4:W4)</f>
        <v>4387</v>
      </c>
    </row>
    <row r="5" customFormat="false" ht="15.75" hidden="true" customHeight="false" outlineLevel="0" collapsed="false">
      <c r="A5" s="193" t="e">
        <f aca="false">CONCATENATE(A3,BCN_2G!$AG$33,CT!B3,CT!C3,BCN_2G!$AG$33,CT!D3,E3,ROUND(G1,2),D3,I3,P3,"%",IF((P3&gt;J1)," tăng "," giảm "),ROUND(P3-J1,2),"%",F3,I1,ROUND(J1,2),D4,E4,ROUND(BCN_2G!D20*100,2)," %")</f>
        <v>#VALUE!</v>
      </c>
      <c r="B5" s="185"/>
      <c r="C5" s="179"/>
      <c r="D5" s="186"/>
      <c r="E5" s="192"/>
      <c r="F5" s="179"/>
      <c r="G5" s="186"/>
      <c r="H5" s="174"/>
      <c r="I5" s="179"/>
      <c r="J5" s="186"/>
      <c r="K5" s="174"/>
      <c r="L5" s="186"/>
      <c r="M5" s="176"/>
      <c r="O5" s="179"/>
      <c r="P5" s="177"/>
      <c r="S5" s="194"/>
      <c r="T5" s="182"/>
      <c r="U5" s="183"/>
      <c r="V5" s="184"/>
      <c r="W5" s="184"/>
      <c r="X5" s="184"/>
    </row>
    <row r="6" customFormat="false" ht="27" hidden="true" customHeight="true" outlineLevel="0" collapsed="false">
      <c r="A6" s="195" t="str">
        <f aca="false">CONCATENATE(F4,G4," %")</f>
        <v> , do lỗi truyền dẫn 66.97 %</v>
      </c>
      <c r="B6" s="185"/>
      <c r="C6" s="179"/>
      <c r="D6" s="186"/>
      <c r="E6" s="192"/>
      <c r="F6" s="179"/>
      <c r="G6" s="186"/>
      <c r="H6" s="174"/>
      <c r="I6" s="179"/>
      <c r="J6" s="186"/>
      <c r="K6" s="174"/>
      <c r="L6" s="186"/>
      <c r="M6" s="176"/>
      <c r="O6" s="179"/>
      <c r="P6" s="177"/>
      <c r="S6" s="194"/>
      <c r="T6" s="182"/>
      <c r="U6" s="183"/>
      <c r="V6" s="184"/>
      <c r="W6" s="184"/>
      <c r="X6" s="184"/>
    </row>
    <row r="7" customFormat="false" ht="15.75" hidden="false" customHeight="false" outlineLevel="0" collapsed="false">
      <c r="A7" s="196" t="e">
        <f aca="false">CONCATENATE(A5,A6)</f>
        <v>#VALUE!</v>
      </c>
      <c r="B7" s="185"/>
      <c r="C7" s="179"/>
      <c r="D7" s="186"/>
      <c r="E7" s="192"/>
      <c r="F7" s="179"/>
      <c r="G7" s="186"/>
      <c r="H7" s="174"/>
      <c r="I7" s="179"/>
      <c r="J7" s="186"/>
      <c r="K7" s="174"/>
      <c r="L7" s="186"/>
      <c r="M7" s="176"/>
      <c r="O7" s="179"/>
      <c r="P7" s="177"/>
      <c r="S7" s="194"/>
      <c r="T7" s="182"/>
      <c r="U7" s="183"/>
      <c r="V7" s="184"/>
      <c r="W7" s="184"/>
      <c r="X7" s="184"/>
    </row>
    <row r="8" customFormat="false" ht="15.75" hidden="false" customHeight="false" outlineLevel="0" collapsed="false">
      <c r="A8" s="197" t="e">
        <f aca="false">CONCATENATE(A4,BCN_3G!$AF$32,CT!B3,C3,BCN_3G!$AF$32,CT!D3,G3,ROUND(G2,2),D3,I3,P4,D4,IF(P4&gt;J2," tăng "," giảm "),ROUND(P4-J2,2)," %",F3,I2,ROUND(J2,2),D4,E4,ROUND(BCN_3G!D19*100,2)," %",F4,ROUND(BCN_3G!D21*100,2),"%")</f>
        <v>#VALUE!</v>
      </c>
      <c r="B8" s="185"/>
      <c r="C8" s="179"/>
      <c r="D8" s="186"/>
      <c r="E8" s="192"/>
      <c r="F8" s="179"/>
      <c r="G8" s="186"/>
      <c r="H8" s="174"/>
      <c r="I8" s="179"/>
      <c r="J8" s="186"/>
      <c r="K8" s="174"/>
      <c r="L8" s="186"/>
      <c r="M8" s="176"/>
      <c r="O8" s="179"/>
      <c r="P8" s="177"/>
      <c r="S8" s="182"/>
      <c r="T8" s="182"/>
      <c r="U8" s="16"/>
      <c r="V8" s="186"/>
      <c r="W8" s="186"/>
      <c r="X8" s="186"/>
    </row>
    <row r="9" customFormat="false" ht="12.75" hidden="false" customHeight="false" outlineLevel="0" collapsed="false">
      <c r="S9" s="75" t="s">
        <v>21</v>
      </c>
      <c r="T9" s="198" t="str">
        <f aca="false">BCN_3G!D18</f>
        <v>%</v>
      </c>
      <c r="U9" s="199" t="str">
        <f aca="false">BCN_3G!E18</f>
        <v>Thời gian</v>
      </c>
      <c r="V9" s="198" t="str">
        <f aca="false">BCN_3G!F18</f>
        <v>Số lần</v>
      </c>
      <c r="W9" s="199" t="str">
        <f aca="false">BCN_3G!G18</f>
        <v>Số lần</v>
      </c>
      <c r="X9" s="198" t="n">
        <f aca="false">BCN_3G!H18</f>
        <v>0</v>
      </c>
    </row>
    <row r="10" customFormat="false" ht="12.75" hidden="false" customHeight="false" outlineLevel="0" collapsed="false">
      <c r="S10" s="75" t="s">
        <v>22</v>
      </c>
      <c r="T10" s="198" t="n">
        <f aca="false">BCN_3G!D19</f>
        <v>0</v>
      </c>
      <c r="U10" s="199" t="n">
        <f aca="false">BCN_3G!E19</f>
        <v>0</v>
      </c>
      <c r="V10" s="198" t="str">
        <f aca="false">BCN_3G!F19</f>
        <v>phút</v>
      </c>
      <c r="W10" s="199" t="n">
        <f aca="false">BCN_3G!G19</f>
        <v>0</v>
      </c>
      <c r="X10" s="198" t="str">
        <f aca="false">BCN_3G!H19</f>
        <v>lần</v>
      </c>
    </row>
    <row r="11" customFormat="false" ht="12.75" hidden="false" customHeight="false" outlineLevel="0" collapsed="false">
      <c r="S11" s="75" t="s">
        <v>23</v>
      </c>
      <c r="T11" s="198" t="n">
        <f aca="false">BCN_3G!D20</f>
        <v>0.167630057803468</v>
      </c>
      <c r="U11" s="199" t="n">
        <f aca="false">BCN_3G!E20</f>
        <v>435</v>
      </c>
      <c r="V11" s="198" t="str">
        <f aca="false">BCN_3G!F20</f>
        <v>phút</v>
      </c>
      <c r="W11" s="199" t="n">
        <f aca="false">BCN_3G!G20</f>
        <v>14</v>
      </c>
      <c r="X11" s="198" t="str">
        <f aca="false">BCN_3G!H20</f>
        <v>lần</v>
      </c>
    </row>
    <row r="12" customFormat="false" ht="12.75" hidden="false" customHeight="false" outlineLevel="0" collapsed="false">
      <c r="S12" s="82" t="s">
        <v>25</v>
      </c>
      <c r="T12" s="198" t="n">
        <f aca="false">BCN_3G!D21</f>
        <v>0</v>
      </c>
      <c r="U12" s="199" t="n">
        <f aca="false">BCN_3G!E21</f>
        <v>0</v>
      </c>
      <c r="V12" s="198" t="str">
        <f aca="false">BCN_3G!F21</f>
        <v>phút</v>
      </c>
      <c r="W12" s="199" t="n">
        <f aca="false">BCN_3G!G21</f>
        <v>0</v>
      </c>
      <c r="X12" s="198" t="str">
        <f aca="false">BCN_3G!H21</f>
        <v>lần</v>
      </c>
    </row>
    <row r="13" customFormat="false" ht="12.75" hidden="false" customHeight="false" outlineLevel="0" collapsed="false">
      <c r="S13" s="75" t="s">
        <v>26</v>
      </c>
      <c r="T13" s="198" t="n">
        <f aca="false">BCN_3G!D22</f>
        <v>0.810789980732177</v>
      </c>
      <c r="U13" s="199" t="n">
        <f aca="false">BCN_3G!E22</f>
        <v>2104</v>
      </c>
      <c r="V13" s="198" t="str">
        <f aca="false">BCN_3G!F22</f>
        <v>phút</v>
      </c>
      <c r="W13" s="199" t="n">
        <f aca="false">BCN_3G!G22</f>
        <v>16</v>
      </c>
      <c r="X13" s="198" t="str">
        <f aca="false">BCN_3G!H22</f>
        <v>lần</v>
      </c>
    </row>
    <row r="14" customFormat="false" ht="12.75" hidden="false" customHeight="false" outlineLevel="0" collapsed="false">
      <c r="S14" s="75" t="s">
        <v>27</v>
      </c>
      <c r="T14" s="198" t="n">
        <f aca="false">BCN_3G!D23</f>
        <v>0.0215799614643545</v>
      </c>
      <c r="U14" s="199" t="n">
        <f aca="false">BCN_3G!E23</f>
        <v>56</v>
      </c>
      <c r="V14" s="198" t="str">
        <f aca="false">BCN_3G!F23</f>
        <v>phút</v>
      </c>
      <c r="W14" s="199" t="n">
        <f aca="false">BCN_3G!G23</f>
        <v>2</v>
      </c>
      <c r="X14" s="198" t="str">
        <f aca="false">BCN_3G!H23</f>
        <v>lần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75"/>
  <cols>
    <col collapsed="false" hidden="false" max="1" min="1" style="200" width="13.984693877551"/>
    <col collapsed="false" hidden="false" max="2" min="2" style="201" width="154.260204081633"/>
    <col collapsed="false" hidden="false" max="257" min="3" style="200" width="9.13265306122449"/>
    <col collapsed="false" hidden="false" max="1025" min="258" style="0" width="9.13265306122449"/>
  </cols>
  <sheetData>
    <row r="1" customFormat="false" ht="12.75" hidden="false" customHeight="false" outlineLevel="0" collapsed="false">
      <c r="A1" s="200" t="s">
        <v>262</v>
      </c>
    </row>
    <row r="2" customFormat="false" ht="36" hidden="false" customHeight="true" outlineLevel="0" collapsed="false">
      <c r="A2" s="202" t="s">
        <v>263</v>
      </c>
      <c r="B2" s="203" t="s">
        <v>264</v>
      </c>
    </row>
    <row r="3" customFormat="false" ht="76.5" hidden="false" customHeight="false" outlineLevel="0" collapsed="false">
      <c r="A3" s="202" t="s">
        <v>265</v>
      </c>
      <c r="B3" s="203" t="s">
        <v>266</v>
      </c>
    </row>
    <row r="4" customFormat="false" ht="15.75" hidden="false" customHeight="false" outlineLevel="0" collapsed="false">
      <c r="A4" s="202" t="s">
        <v>267</v>
      </c>
      <c r="B4" s="183" t="s">
        <v>268</v>
      </c>
    </row>
    <row r="5" customFormat="false" ht="15.75" hidden="false" customHeight="false" outlineLevel="0" collapsed="false">
      <c r="A5" s="204"/>
      <c r="B5" s="16"/>
    </row>
    <row r="6" customFormat="false" ht="15.75" hidden="false" customHeight="false" outlineLevel="0" collapsed="false">
      <c r="A6" s="204"/>
      <c r="B6" s="16"/>
    </row>
    <row r="7" customFormat="false" ht="15.75" hidden="false" customHeight="false" outlineLevel="0" collapsed="false">
      <c r="A7" s="204"/>
      <c r="B7" s="16"/>
    </row>
    <row r="8" customFormat="false" ht="15.75" hidden="false" customHeight="false" outlineLevel="0" collapsed="false">
      <c r="A8" s="204"/>
      <c r="B8" s="16"/>
    </row>
    <row r="11" customFormat="false" ht="15" hidden="false" customHeight="true" outlineLevel="0" collapsed="false">
      <c r="A11" s="205" t="s">
        <v>269</v>
      </c>
      <c r="B11" s="206"/>
      <c r="C11" s="206"/>
      <c r="D11" s="206"/>
      <c r="E11" s="206"/>
      <c r="F11" s="206"/>
      <c r="G11" s="206"/>
      <c r="H11" s="206"/>
    </row>
    <row r="12" customFormat="false" ht="15" hidden="false" customHeight="false" outlineLevel="0" collapsed="false">
      <c r="B12" s="206"/>
      <c r="C12" s="0"/>
      <c r="D12" s="0"/>
      <c r="E12" s="0"/>
      <c r="F12" s="0"/>
      <c r="G12" s="0"/>
      <c r="H12" s="0"/>
    </row>
    <row r="13" customFormat="false" ht="36" hidden="false" customHeight="true" outlineLevel="0" collapsed="false">
      <c r="A13" s="202" t="s">
        <v>263</v>
      </c>
      <c r="B13" s="203" t="s">
        <v>270</v>
      </c>
    </row>
    <row r="14" customFormat="false" ht="39" hidden="false" customHeight="true" outlineLevel="0" collapsed="false">
      <c r="A14" s="202" t="s">
        <v>265</v>
      </c>
      <c r="B14" s="203" t="s">
        <v>271</v>
      </c>
    </row>
    <row r="15" customFormat="false" ht="15.75" hidden="false" customHeight="false" outlineLevel="0" collapsed="false">
      <c r="A15" s="202" t="s">
        <v>267</v>
      </c>
      <c r="B15" s="183" t="s">
        <v>268</v>
      </c>
    </row>
    <row r="21" customFormat="false" ht="12.75" hidden="false" customHeight="false" outlineLevel="0" collapsed="false">
      <c r="A21" s="200" t="s">
        <v>272</v>
      </c>
    </row>
    <row r="22" customFormat="false" ht="36" hidden="false" customHeight="true" outlineLevel="0" collapsed="false">
      <c r="A22" s="202" t="s">
        <v>263</v>
      </c>
      <c r="B22" s="203" t="s">
        <v>270</v>
      </c>
    </row>
    <row r="23" customFormat="false" ht="39" hidden="false" customHeight="true" outlineLevel="0" collapsed="false">
      <c r="A23" s="202" t="s">
        <v>265</v>
      </c>
      <c r="B23" s="203" t="s">
        <v>271</v>
      </c>
    </row>
    <row r="24" customFormat="false" ht="15.75" hidden="false" customHeight="false" outlineLevel="0" collapsed="false">
      <c r="A24" s="202" t="s">
        <v>267</v>
      </c>
      <c r="B24" s="183" t="s">
        <v>273</v>
      </c>
    </row>
  </sheetData>
  <hyperlinks>
    <hyperlink ref="B2" r:id="rId1" display="thongnn@vnpt.vn; toanhv@vnpt.vn; hainguyentrung@vnpt.vn; tranvanlong@vnpt.v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RowHeight="15.75"/>
  <cols>
    <col collapsed="false" hidden="false" max="1" min="1" style="150" width="9.13265306122449"/>
    <col collapsed="false" hidden="false" max="2" min="2" style="150" width="9.28061224489796"/>
    <col collapsed="false" hidden="false" max="3" min="3" style="150" width="19.9795918367347"/>
    <col collapsed="false" hidden="false" max="4" min="4" style="150" width="9.28061224489796"/>
    <col collapsed="false" hidden="false" max="5" min="5" style="150" width="12.8418367346939"/>
    <col collapsed="false" hidden="false" max="6" min="6" style="150" width="14.5510204081633"/>
    <col collapsed="false" hidden="false" max="7" min="7" style="150" width="13.8418367346939"/>
    <col collapsed="false" hidden="false" max="8" min="8" style="150" width="12.4081632653061"/>
    <col collapsed="false" hidden="false" max="9" min="9" style="150" width="12.6989795918367"/>
    <col collapsed="false" hidden="false" max="10" min="10" style="150" width="13.1326530612245"/>
    <col collapsed="false" hidden="false" max="257" min="11" style="150" width="9.13265306122449"/>
    <col collapsed="false" hidden="false" max="1025" min="258" style="0" width="9.13265306122449"/>
  </cols>
  <sheetData>
    <row r="1" customFormat="false" ht="15.75" hidden="false" customHeight="false" outlineLevel="0" collapsed="false">
      <c r="A1" s="151" t="s">
        <v>235</v>
      </c>
    </row>
    <row r="3" s="167" customFormat="true" ht="32.1" hidden="false" customHeight="true" outlineLevel="0" collapsed="false">
      <c r="A3" s="164" t="s">
        <v>182</v>
      </c>
      <c r="B3" s="165" t="s">
        <v>183</v>
      </c>
      <c r="C3" s="166" t="s">
        <v>47</v>
      </c>
      <c r="D3" s="155" t="s">
        <v>184</v>
      </c>
      <c r="E3" s="155" t="s">
        <v>185</v>
      </c>
      <c r="F3" s="155" t="s">
        <v>186</v>
      </c>
      <c r="G3" s="155" t="s">
        <v>236</v>
      </c>
      <c r="H3" s="155" t="s">
        <v>188</v>
      </c>
      <c r="I3" s="155" t="s">
        <v>189</v>
      </c>
      <c r="J3" s="155" t="s">
        <v>190</v>
      </c>
    </row>
    <row r="4" customFormat="false" ht="15.75" hidden="false" customHeight="false" outlineLevel="0" collapsed="false">
      <c r="A4" s="157" t="n">
        <v>1</v>
      </c>
      <c r="B4" s="158" t="s">
        <v>191</v>
      </c>
      <c r="C4" s="159" t="s">
        <v>192</v>
      </c>
      <c r="D4" s="160" t="n">
        <f aca="false">COUNTIF(BCN_4G!J$1:J$983040,B4)</f>
        <v>0</v>
      </c>
      <c r="E4" s="160" t="n">
        <f aca="false">SUMIFS(BCN_4G!G$1:G$983040,BCN_4G!J$1:J$983040,B4)</f>
        <v>0</v>
      </c>
      <c r="F4" s="160" t="n">
        <f aca="false">SUMIFS(BCN_4G!G$1:G$983040,BCN_4G!H$1:H$983040,"1",BCN_4G!J$1:J$983040,B4)</f>
        <v>0</v>
      </c>
      <c r="G4" s="160" t="n">
        <f aca="false">SUMIFS(BCN_4G!G$1:G$983040,BCN_4G!H$1:H$983040,"5",BCN_4G!J$1:J$983040,B4)</f>
        <v>0</v>
      </c>
      <c r="H4" s="160" t="n">
        <f aca="false">SUMIFS(BCN_4G!G$1:G$983040,BCN_4G!H$1:H$983040,"3",BCN_4G!J$1:J$983040,B4)</f>
        <v>0</v>
      </c>
      <c r="I4" s="160" t="n">
        <f aca="false">SUMIFS(BCN_4G!G$1:G$983040,BCN_4G!H$1:H$983040,"4",BCN_4G!J$1:J$983040,B4)</f>
        <v>0</v>
      </c>
      <c r="J4" s="161" t="n">
        <f aca="false">SUMIFS(BCN_4G!G$1:G$983040,BCN_4G!H$1:H$983040,"0",BCN_4G!J$1:J$983040,B4)</f>
        <v>0</v>
      </c>
    </row>
    <row r="5" customFormat="false" ht="15.75" hidden="false" customHeight="false" outlineLevel="0" collapsed="false">
      <c r="A5" s="157" t="n">
        <v>2</v>
      </c>
      <c r="B5" s="158" t="s">
        <v>193</v>
      </c>
      <c r="C5" s="159" t="s">
        <v>194</v>
      </c>
      <c r="D5" s="160" t="n">
        <f aca="false">COUNTIF(BCN_4G!J$1:J$983040,B5)</f>
        <v>0</v>
      </c>
      <c r="E5" s="160" t="n">
        <f aca="false">SUMIFS(BCN_4G!G$1:G$983040,BCN_4G!J$1:J$983040,B5)</f>
        <v>0</v>
      </c>
      <c r="F5" s="160" t="n">
        <f aca="false">SUMIFS(BCN_4G!G$1:G$983040,BCN_4G!H$1:H$983040,"1",BCN_4G!J$1:J$983040,B5)</f>
        <v>0</v>
      </c>
      <c r="G5" s="160" t="n">
        <f aca="false">SUMIFS(BCN_4G!G$1:G$983040,BCN_4G!H$1:H$983040,"5",BCN_4G!J$1:J$983040,B5)</f>
        <v>0</v>
      </c>
      <c r="H5" s="160" t="n">
        <f aca="false">SUMIFS(BCN_4G!G$1:G$983040,BCN_4G!H$1:H$983040,"3",BCN_4G!J$1:J$983040,B5)</f>
        <v>0</v>
      </c>
      <c r="I5" s="160" t="n">
        <f aca="false">SUMIFS(BCN_4G!G$1:G$983040,BCN_4G!H$1:H$983040,"4",BCN_4G!J$1:J$983040,B5)</f>
        <v>0</v>
      </c>
      <c r="J5" s="161" t="n">
        <f aca="false">SUMIFS(BCN_4G!G$1:G$983040,BCN_4G!H$1:H$983040,"0",BCN_4G!J$1:J$983040,B5)</f>
        <v>0</v>
      </c>
    </row>
    <row r="6" customFormat="false" ht="15.75" hidden="false" customHeight="false" outlineLevel="0" collapsed="false">
      <c r="A6" s="157" t="n">
        <v>3</v>
      </c>
      <c r="B6" s="158" t="s">
        <v>195</v>
      </c>
      <c r="C6" s="159" t="s">
        <v>196</v>
      </c>
      <c r="D6" s="160" t="n">
        <f aca="false">COUNTIF(BCN_4G!J$1:J$983040,B6)</f>
        <v>0</v>
      </c>
      <c r="E6" s="160" t="n">
        <f aca="false">SUMIFS(BCN_4G!G$1:G$983040,BCN_4G!J$1:J$983040,B6)</f>
        <v>0</v>
      </c>
      <c r="F6" s="160" t="n">
        <f aca="false">SUMIFS(BCN_4G!G$1:G$983040,BCN_4G!H$1:H$983040,"1",BCN_4G!J$1:J$983040,B6)</f>
        <v>0</v>
      </c>
      <c r="G6" s="160" t="n">
        <f aca="false">SUMIFS(BCN_4G!G$1:G$983040,BCN_4G!H$1:H$983040,"5",BCN_4G!J$1:J$983040,B6)</f>
        <v>0</v>
      </c>
      <c r="H6" s="160" t="n">
        <f aca="false">SUMIFS(BCN_4G!G$1:G$983040,BCN_4G!H$1:H$983040,"3",BCN_4G!J$1:J$983040,B6)</f>
        <v>0</v>
      </c>
      <c r="I6" s="160" t="n">
        <f aca="false">SUMIFS(BCN_4G!G$1:G$983040,BCN_4G!H$1:H$983040,"4",BCN_4G!J$1:J$983040,B6)</f>
        <v>0</v>
      </c>
      <c r="J6" s="161" t="n">
        <f aca="false">SUMIFS(BCN_4G!G$1:G$983040,BCN_4G!H$1:H$983040,"0",BCN_4G!J$1:J$983040,B6)</f>
        <v>0</v>
      </c>
    </row>
    <row r="7" customFormat="false" ht="15.75" hidden="false" customHeight="false" outlineLevel="0" collapsed="false">
      <c r="A7" s="157" t="n">
        <v>4</v>
      </c>
      <c r="B7" s="158" t="s">
        <v>197</v>
      </c>
      <c r="C7" s="162" t="s">
        <v>198</v>
      </c>
      <c r="D7" s="160" t="n">
        <f aca="false">COUNTIF(BCN_4G!J$1:J$983040,B7)</f>
        <v>0</v>
      </c>
      <c r="E7" s="160" t="n">
        <f aca="false">SUMIFS(BCN_4G!G$1:G$983040,BCN_4G!J$1:J$983040,B7)</f>
        <v>0</v>
      </c>
      <c r="F7" s="160" t="n">
        <f aca="false">SUMIFS(BCN_4G!G$1:G$983040,BCN_4G!H$1:H$983040,"1",BCN_4G!J$1:J$983040,B7)</f>
        <v>0</v>
      </c>
      <c r="G7" s="160" t="n">
        <f aca="false">SUMIFS(BCN_4G!G$1:G$983040,BCN_4G!H$1:H$983040,"5",BCN_4G!J$1:J$983040,B7)</f>
        <v>0</v>
      </c>
      <c r="H7" s="160" t="n">
        <f aca="false">SUMIFS(BCN_4G!G$1:G$983040,BCN_4G!H$1:H$983040,"3",BCN_4G!J$1:J$983040,B7)</f>
        <v>0</v>
      </c>
      <c r="I7" s="160" t="n">
        <f aca="false">SUMIFS(BCN_4G!G$1:G$983040,BCN_4G!H$1:H$983040,"4",BCN_4G!J$1:J$983040,B7)</f>
        <v>0</v>
      </c>
      <c r="J7" s="161" t="n">
        <f aca="false">SUMIFS(BCN_4G!G$1:G$983040,BCN_4G!H$1:H$983040,"0",BCN_4G!J$1:J$983040,B7)</f>
        <v>0</v>
      </c>
    </row>
    <row r="8" customFormat="false" ht="15.75" hidden="false" customHeight="false" outlineLevel="0" collapsed="false">
      <c r="A8" s="157" t="n">
        <v>5</v>
      </c>
      <c r="B8" s="158" t="s">
        <v>199</v>
      </c>
      <c r="C8" s="159" t="s">
        <v>200</v>
      </c>
      <c r="D8" s="160" t="n">
        <f aca="false">COUNTIF(BCN_4G!J$1:J$983040,B8)</f>
        <v>0</v>
      </c>
      <c r="E8" s="160" t="n">
        <f aca="false">SUMIFS(BCN_4G!G$1:G$983040,BCN_4G!J$1:J$983040,B8)</f>
        <v>0</v>
      </c>
      <c r="F8" s="160" t="n">
        <f aca="false">SUMIFS(BCN_4G!G$1:G$983040,BCN_4G!H$1:H$983040,"1",BCN_4G!J$1:J$983040,B8)</f>
        <v>0</v>
      </c>
      <c r="G8" s="160" t="n">
        <f aca="false">SUMIFS(BCN_4G!G$1:G$983040,BCN_4G!H$1:H$983040,"5",BCN_4G!J$1:J$983040,B8)</f>
        <v>0</v>
      </c>
      <c r="H8" s="160" t="n">
        <f aca="false">SUMIFS(BCN_4G!G$1:G$983040,BCN_4G!H$1:H$983040,"3",BCN_4G!J$1:J$983040,B8)</f>
        <v>0</v>
      </c>
      <c r="I8" s="160" t="n">
        <f aca="false">SUMIFS(BCN_4G!G$1:G$983040,BCN_4G!H$1:H$983040,"4",BCN_4G!J$1:J$983040,B8)</f>
        <v>0</v>
      </c>
      <c r="J8" s="161" t="n">
        <f aca="false">SUMIFS(BCN_4G!G$1:G$983040,BCN_4G!H$1:H$983040,"0",BCN_4G!J$1:J$983040,B8)</f>
        <v>0</v>
      </c>
    </row>
    <row r="9" customFormat="false" ht="15.75" hidden="false" customHeight="false" outlineLevel="0" collapsed="false">
      <c r="A9" s="157" t="n">
        <v>6</v>
      </c>
      <c r="B9" s="158" t="s">
        <v>201</v>
      </c>
      <c r="C9" s="159" t="s">
        <v>202</v>
      </c>
      <c r="D9" s="160" t="n">
        <f aca="false">COUNTIF(BCN_4G!J$1:J$983040,B9)</f>
        <v>0</v>
      </c>
      <c r="E9" s="160" t="n">
        <f aca="false">SUMIFS(BCN_4G!G$1:G$983040,BCN_4G!J$1:J$983040,B9)</f>
        <v>0</v>
      </c>
      <c r="F9" s="160" t="n">
        <f aca="false">SUMIFS(BCN_4G!G$1:G$983040,BCN_4G!H$1:H$983040,"1",BCN_4G!J$1:J$983040,B9)</f>
        <v>0</v>
      </c>
      <c r="G9" s="160" t="n">
        <f aca="false">SUMIFS(BCN_4G!G$1:G$983040,BCN_4G!H$1:H$983040,"5",BCN_4G!J$1:J$983040,B9)</f>
        <v>0</v>
      </c>
      <c r="H9" s="160" t="n">
        <f aca="false">SUMIFS(BCN_4G!G$1:G$983040,BCN_4G!H$1:H$983040,"3",BCN_4G!J$1:J$983040,B9)</f>
        <v>0</v>
      </c>
      <c r="I9" s="160" t="n">
        <f aca="false">SUMIFS(BCN_4G!G$1:G$983040,BCN_4G!H$1:H$983040,"4",BCN_4G!J$1:J$983040,B9)</f>
        <v>0</v>
      </c>
      <c r="J9" s="161" t="n">
        <f aca="false">SUMIFS(BCN_4G!G$1:G$983040,BCN_4G!H$1:H$983040,"0",BCN_4G!J$1:J$983040,B9)</f>
        <v>0</v>
      </c>
    </row>
    <row r="10" customFormat="false" ht="15.75" hidden="false" customHeight="false" outlineLevel="0" collapsed="false">
      <c r="A10" s="157" t="n">
        <v>7</v>
      </c>
      <c r="B10" s="158" t="s">
        <v>203</v>
      </c>
      <c r="C10" s="159" t="s">
        <v>204</v>
      </c>
      <c r="D10" s="160" t="n">
        <f aca="false">COUNTIF(BCN_4G!J$1:J$983040,B10)</f>
        <v>0</v>
      </c>
      <c r="E10" s="160" t="n">
        <f aca="false">SUMIFS(BCN_4G!G$1:G$983040,BCN_4G!J$1:J$983040,B10)</f>
        <v>0</v>
      </c>
      <c r="F10" s="160" t="n">
        <f aca="false">SUMIFS(BCN_4G!G$1:G$983040,BCN_4G!H$1:H$983040,"1",BCN_4G!J$1:J$983040,B10)</f>
        <v>0</v>
      </c>
      <c r="G10" s="160" t="n">
        <f aca="false">SUMIFS(BCN_4G!G$1:G$983040,BCN_4G!H$1:H$983040,"5",BCN_4G!J$1:J$983040,B10)</f>
        <v>0</v>
      </c>
      <c r="H10" s="160" t="n">
        <f aca="false">SUMIFS(BCN_4G!G$1:G$983040,BCN_4G!H$1:H$983040,"3",BCN_4G!J$1:J$983040,B10)</f>
        <v>0</v>
      </c>
      <c r="I10" s="160" t="n">
        <f aca="false">SUMIFS(BCN_4G!G$1:G$983040,BCN_4G!H$1:H$983040,"4",BCN_4G!J$1:J$983040,B10)</f>
        <v>0</v>
      </c>
      <c r="J10" s="161" t="n">
        <f aca="false">SUMIFS(BCN_4G!G$1:G$983040,BCN_4G!H$1:H$983040,"0",BCN_4G!J$1:J$983040,B10)</f>
        <v>0</v>
      </c>
    </row>
    <row r="11" customFormat="false" ht="15.75" hidden="false" customHeight="false" outlineLevel="0" collapsed="false">
      <c r="A11" s="157" t="n">
        <v>8</v>
      </c>
      <c r="B11" s="158" t="s">
        <v>205</v>
      </c>
      <c r="C11" s="159" t="s">
        <v>206</v>
      </c>
      <c r="D11" s="160" t="n">
        <f aca="false">COUNTIF(BCN_4G!J$1:J$983040,B11)</f>
        <v>0</v>
      </c>
      <c r="E11" s="160" t="n">
        <f aca="false">SUMIFS(BCN_4G!G$1:G$983040,BCN_4G!J$1:J$983040,B11)</f>
        <v>0</v>
      </c>
      <c r="F11" s="160" t="n">
        <f aca="false">SUMIFS(BCN_4G!G$1:G$983040,BCN_4G!H$1:H$983040,"1",BCN_4G!J$1:J$983040,B11)</f>
        <v>0</v>
      </c>
      <c r="G11" s="160" t="n">
        <f aca="false">SUMIFS(BCN_4G!G$1:G$983040,BCN_4G!H$1:H$983040,"5",BCN_4G!J$1:J$983040,B11)</f>
        <v>0</v>
      </c>
      <c r="H11" s="160" t="n">
        <f aca="false">SUMIFS(BCN_4G!G$1:G$983040,BCN_4G!H$1:H$983040,"3",BCN_4G!J$1:J$983040,B11)</f>
        <v>0</v>
      </c>
      <c r="I11" s="160" t="n">
        <f aca="false">SUMIFS(BCN_4G!G$1:G$983040,BCN_4G!H$1:H$983040,"4",BCN_4G!J$1:J$983040,B11)</f>
        <v>0</v>
      </c>
      <c r="J11" s="161" t="n">
        <f aca="false">SUMIFS(BCN_4G!G$1:G$983040,BCN_4G!H$1:H$983040,"0",BCN_4G!J$1:J$983040,B11)</f>
        <v>0</v>
      </c>
    </row>
    <row r="12" customFormat="false" ht="15.75" hidden="false" customHeight="false" outlineLevel="0" collapsed="false">
      <c r="A12" s="157" t="n">
        <v>9</v>
      </c>
      <c r="B12" s="158" t="s">
        <v>207</v>
      </c>
      <c r="C12" s="159" t="s">
        <v>208</v>
      </c>
      <c r="D12" s="160" t="n">
        <f aca="false">COUNTIF(BCN_4G!J$1:J$983040,B12)</f>
        <v>0</v>
      </c>
      <c r="E12" s="160" t="n">
        <f aca="false">SUMIFS(BCN_4G!G$1:G$983040,BCN_4G!J$1:J$983040,B12)</f>
        <v>0</v>
      </c>
      <c r="F12" s="160" t="n">
        <f aca="false">SUMIFS(BCN_4G!G$1:G$983040,BCN_4G!H$1:H$983040,"1",BCN_4G!J$1:J$983040,B12)</f>
        <v>0</v>
      </c>
      <c r="G12" s="160" t="n">
        <f aca="false">SUMIFS(BCN_4G!G$1:G$983040,BCN_4G!H$1:H$983040,"5",BCN_4G!J$1:J$983040,B12)</f>
        <v>0</v>
      </c>
      <c r="H12" s="160" t="n">
        <f aca="false">SUMIFS(BCN_4G!G$1:G$983040,BCN_4G!H$1:H$983040,"3",BCN_4G!J$1:J$983040,B12)</f>
        <v>0</v>
      </c>
      <c r="I12" s="160" t="n">
        <f aca="false">SUMIFS(BCN_4G!G$1:G$983040,BCN_4G!H$1:H$983040,"4",BCN_4G!J$1:J$983040,B12)</f>
        <v>0</v>
      </c>
      <c r="J12" s="161" t="n">
        <f aca="false">SUMIFS(BCN_4G!G$1:G$983040,BCN_4G!H$1:H$983040,"0",BCN_4G!J$1:J$983040,B12)</f>
        <v>0</v>
      </c>
    </row>
    <row r="13" customFormat="false" ht="15.75" hidden="false" customHeight="false" outlineLevel="0" collapsed="false">
      <c r="A13" s="157" t="n">
        <v>10</v>
      </c>
      <c r="B13" s="158" t="s">
        <v>209</v>
      </c>
      <c r="C13" s="159" t="s">
        <v>210</v>
      </c>
      <c r="D13" s="160" t="n">
        <f aca="false">COUNTIF(BCN_4G!J$1:J$983040,B13)</f>
        <v>0</v>
      </c>
      <c r="E13" s="160" t="n">
        <f aca="false">SUMIFS(BCN_4G!G$1:G$983040,BCN_4G!J$1:J$983040,B13)</f>
        <v>0</v>
      </c>
      <c r="F13" s="160" t="n">
        <f aca="false">SUMIFS(BCN_4G!G$1:G$983040,BCN_4G!H$1:H$983040,"1",BCN_4G!J$1:J$983040,B13)</f>
        <v>0</v>
      </c>
      <c r="G13" s="160" t="n">
        <f aca="false">SUMIFS(BCN_4G!G$1:G$983040,BCN_4G!H$1:H$983040,"5",BCN_4G!J$1:J$983040,B13)</f>
        <v>0</v>
      </c>
      <c r="H13" s="160" t="n">
        <f aca="false">SUMIFS(BCN_4G!G$1:G$983040,BCN_4G!H$1:H$983040,"3",BCN_4G!J$1:J$983040,B13)</f>
        <v>0</v>
      </c>
      <c r="I13" s="160" t="n">
        <f aca="false">SUMIFS(BCN_4G!G$1:G$983040,BCN_4G!H$1:H$983040,"4",BCN_4G!J$1:J$983040,B13)</f>
        <v>0</v>
      </c>
      <c r="J13" s="161" t="n">
        <f aca="false">SUMIFS(BCN_4G!G$1:G$983040,BCN_4G!H$1:H$983040,"0",BCN_4G!J$1:J$983040,B13)</f>
        <v>0</v>
      </c>
    </row>
    <row r="14" customFormat="false" ht="15.75" hidden="false" customHeight="false" outlineLevel="0" collapsed="false">
      <c r="A14" s="157" t="n">
        <v>11</v>
      </c>
      <c r="B14" s="158" t="s">
        <v>211</v>
      </c>
      <c r="C14" s="159" t="s">
        <v>212</v>
      </c>
      <c r="D14" s="160" t="n">
        <f aca="false">COUNTIF(BCN_4G!J$1:J$983040,B14)</f>
        <v>0</v>
      </c>
      <c r="E14" s="160" t="n">
        <f aca="false">SUMIFS(BCN_4G!G$1:G$983040,BCN_4G!J$1:J$983040,B14)</f>
        <v>0</v>
      </c>
      <c r="F14" s="160" t="n">
        <f aca="false">SUMIFS(BCN_4G!G$1:G$983040,BCN_4G!H$1:H$983040,"1",BCN_4G!J$1:J$983040,B14)</f>
        <v>0</v>
      </c>
      <c r="G14" s="160" t="n">
        <f aca="false">SUMIFS(BCN_4G!G$1:G$983040,BCN_4G!H$1:H$983040,"5",BCN_4G!J$1:J$983040,B14)</f>
        <v>0</v>
      </c>
      <c r="H14" s="160" t="n">
        <f aca="false">SUMIFS(BCN_4G!G$1:G$983040,BCN_4G!H$1:H$983040,"3",BCN_4G!J$1:J$983040,B14)</f>
        <v>0</v>
      </c>
      <c r="I14" s="160" t="n">
        <f aca="false">SUMIFS(BCN_4G!G$1:G$983040,BCN_4G!H$1:H$983040,"4",BCN_4G!J$1:J$983040,B14)</f>
        <v>0</v>
      </c>
      <c r="J14" s="161" t="n">
        <f aca="false">SUMIFS(BCN_4G!G$1:G$983040,BCN_4G!H$1:H$983040,"0",BCN_4G!J$1:J$983040,B14)</f>
        <v>0</v>
      </c>
    </row>
    <row r="15" customFormat="false" ht="15.75" hidden="false" customHeight="false" outlineLevel="0" collapsed="false">
      <c r="A15" s="157" t="n">
        <v>12</v>
      </c>
      <c r="B15" s="158" t="s">
        <v>213</v>
      </c>
      <c r="C15" s="159" t="s">
        <v>214</v>
      </c>
      <c r="D15" s="160" t="n">
        <f aca="false">COUNTIF(BCN_4G!J$1:J$983040,B15)</f>
        <v>0</v>
      </c>
      <c r="E15" s="160" t="n">
        <f aca="false">SUMIFS(BCN_4G!G$1:G$983040,BCN_4G!J$1:J$983040,B15)</f>
        <v>0</v>
      </c>
      <c r="F15" s="160" t="n">
        <f aca="false">SUMIFS(BCN_4G!G$1:G$983040,BCN_4G!H$1:H$983040,"1",BCN_4G!J$1:J$983040,B15)</f>
        <v>0</v>
      </c>
      <c r="G15" s="160" t="n">
        <f aca="false">SUMIFS(BCN_4G!G$1:G$983040,BCN_4G!H$1:H$983040,"5",BCN_4G!J$1:J$983040,B15)</f>
        <v>0</v>
      </c>
      <c r="H15" s="160" t="n">
        <f aca="false">SUMIFS(BCN_4G!G$1:G$983040,BCN_4G!H$1:H$983040,"3",BCN_4G!J$1:J$983040,B15)</f>
        <v>0</v>
      </c>
      <c r="I15" s="160" t="n">
        <f aca="false">SUMIFS(BCN_4G!G$1:G$983040,BCN_4G!H$1:H$983040,"4",BCN_4G!J$1:J$983040,B15)</f>
        <v>0</v>
      </c>
      <c r="J15" s="161" t="n">
        <f aca="false">SUMIFS(BCN_4G!G$1:G$983040,BCN_4G!H$1:H$983040,"0",BCN_4G!J$1:J$983040,B15)</f>
        <v>0</v>
      </c>
    </row>
    <row r="16" customFormat="false" ht="15.75" hidden="false" customHeight="false" outlineLevel="0" collapsed="false">
      <c r="A16" s="157" t="n">
        <v>13</v>
      </c>
      <c r="B16" s="158" t="s">
        <v>215</v>
      </c>
      <c r="C16" s="159" t="s">
        <v>216</v>
      </c>
      <c r="D16" s="160" t="n">
        <f aca="false">COUNTIF(BCN_4G!J$1:J$983040,B16)</f>
        <v>0</v>
      </c>
      <c r="E16" s="160" t="n">
        <f aca="false">SUMIFS(BCN_4G!G$1:G$983040,BCN_4G!J$1:J$983040,B16)</f>
        <v>0</v>
      </c>
      <c r="F16" s="160" t="n">
        <f aca="false">SUMIFS(BCN_4G!G$1:G$983040,BCN_4G!H$1:H$983040,"1",BCN_4G!J$1:J$983040,B16)</f>
        <v>0</v>
      </c>
      <c r="G16" s="160" t="n">
        <f aca="false">SUMIFS(BCN_4G!G$1:G$983040,BCN_4G!H$1:H$983040,"5",BCN_4G!J$1:J$983040,B16)</f>
        <v>0</v>
      </c>
      <c r="H16" s="160" t="n">
        <f aca="false">SUMIFS(BCN_4G!G$1:G$983040,BCN_4G!H$1:H$983040,"3",BCN_4G!J$1:J$983040,B16)</f>
        <v>0</v>
      </c>
      <c r="I16" s="160" t="n">
        <f aca="false">SUMIFS(BCN_4G!G$1:G$983040,BCN_4G!H$1:H$983040,"4",BCN_4G!J$1:J$983040,B16)</f>
        <v>0</v>
      </c>
      <c r="J16" s="161" t="n">
        <f aca="false">SUMIFS(BCN_4G!G$1:G$983040,BCN_4G!H$1:H$983040,"0",BCN_4G!J$1:J$983040,B16)</f>
        <v>0</v>
      </c>
    </row>
    <row r="17" customFormat="false" ht="15.75" hidden="false" customHeight="false" outlineLevel="0" collapsed="false">
      <c r="A17" s="157" t="n">
        <v>14</v>
      </c>
      <c r="B17" s="158" t="s">
        <v>217</v>
      </c>
      <c r="C17" s="159" t="s">
        <v>218</v>
      </c>
      <c r="D17" s="160" t="n">
        <f aca="false">COUNTIF(BCN_4G!J$1:J$983040,B17)</f>
        <v>0</v>
      </c>
      <c r="E17" s="160" t="n">
        <f aca="false">SUMIFS(BCN_4G!G$1:G$983040,BCN_4G!J$1:J$983040,B17)</f>
        <v>0</v>
      </c>
      <c r="F17" s="160" t="n">
        <f aca="false">SUMIFS(BCN_4G!G$1:G$983040,BCN_4G!H$1:H$983040,"1",BCN_4G!J$1:J$983040,B17)</f>
        <v>0</v>
      </c>
      <c r="G17" s="160" t="n">
        <f aca="false">SUMIFS(BCN_4G!G$1:G$983040,BCN_4G!H$1:H$983040,"5",BCN_4G!J$1:J$983040,B17)</f>
        <v>0</v>
      </c>
      <c r="H17" s="160" t="n">
        <f aca="false">SUMIFS(BCN_4G!G$1:G$983040,BCN_4G!H$1:H$983040,"3",BCN_4G!J$1:J$983040,B17)</f>
        <v>0</v>
      </c>
      <c r="I17" s="160" t="n">
        <f aca="false">SUMIFS(BCN_4G!G$1:G$983040,BCN_4G!H$1:H$983040,"4",BCN_4G!J$1:J$983040,B17)</f>
        <v>0</v>
      </c>
      <c r="J17" s="161" t="n">
        <f aca="false">SUMIFS(BCN_4G!G$1:G$983040,BCN_4G!H$1:H$983040,"0",BCN_4G!J$1:J$983040,B17)</f>
        <v>0</v>
      </c>
    </row>
    <row r="18" customFormat="false" ht="15.75" hidden="false" customHeight="false" outlineLevel="0" collapsed="false">
      <c r="A18" s="157" t="n">
        <v>15</v>
      </c>
      <c r="B18" s="158" t="s">
        <v>219</v>
      </c>
      <c r="C18" s="163" t="s">
        <v>220</v>
      </c>
      <c r="D18" s="160" t="n">
        <f aca="false">COUNTIF(BCN_4G!J$1:J$983040,B18)</f>
        <v>0</v>
      </c>
      <c r="E18" s="160" t="n">
        <f aca="false">SUMIFS(BCN_4G!G$1:G$983040,BCN_4G!J$1:J$983040,B18)</f>
        <v>0</v>
      </c>
      <c r="F18" s="160" t="n">
        <f aca="false">SUMIFS(BCN_4G!G$1:G$983040,BCN_4G!H$1:H$983040,"1",BCN_4G!J$1:J$983040,B18)</f>
        <v>0</v>
      </c>
      <c r="G18" s="160" t="n">
        <f aca="false">SUMIFS(BCN_4G!G$1:G$983040,BCN_4G!H$1:H$983040,"5",BCN_4G!J$1:J$983040,B18)</f>
        <v>0</v>
      </c>
      <c r="H18" s="160" t="n">
        <f aca="false">SUMIFS(BCN_4G!G$1:G$983040,BCN_4G!H$1:H$983040,"3",BCN_4G!J$1:J$983040,B18)</f>
        <v>0</v>
      </c>
      <c r="I18" s="160" t="n">
        <f aca="false">SUMIFS(BCN_4G!G$1:G$983040,BCN_4G!H$1:H$983040,"4",BCN_4G!J$1:J$983040,B18)</f>
        <v>0</v>
      </c>
      <c r="J18" s="161" t="n">
        <f aca="false">SUMIFS(BCN_4G!G$1:G$983040,BCN_4G!H$1:H$983040,"0",BCN_4G!J$1:J$983040,B18)</f>
        <v>0</v>
      </c>
    </row>
    <row r="19" customFormat="false" ht="15.75" hidden="false" customHeight="false" outlineLevel="0" collapsed="false">
      <c r="A19" s="157" t="n">
        <v>16</v>
      </c>
      <c r="B19" s="158" t="s">
        <v>221</v>
      </c>
      <c r="C19" s="159" t="s">
        <v>222</v>
      </c>
      <c r="D19" s="160" t="n">
        <f aca="false">COUNTIF(BCN_4G!J$1:J$983040,B19)</f>
        <v>0</v>
      </c>
      <c r="E19" s="160" t="n">
        <f aca="false">SUMIFS(BCN_4G!G$1:G$983040,BCN_4G!J$1:J$983040,B19)</f>
        <v>0</v>
      </c>
      <c r="F19" s="160" t="n">
        <f aca="false">SUMIFS(BCN_4G!G$1:G$983040,BCN_4G!H$1:H$983040,"1",BCN_4G!J$1:J$983040,B19)</f>
        <v>0</v>
      </c>
      <c r="G19" s="160" t="n">
        <f aca="false">SUMIFS(BCN_4G!G$1:G$983040,BCN_4G!H$1:H$983040,"5",BCN_4G!J$1:J$983040,B19)</f>
        <v>0</v>
      </c>
      <c r="H19" s="160" t="n">
        <f aca="false">SUMIFS(BCN_4G!G$1:G$983040,BCN_4G!H$1:H$983040,"3",BCN_4G!J$1:J$983040,B19)</f>
        <v>0</v>
      </c>
      <c r="I19" s="160" t="n">
        <f aca="false">SUMIFS(BCN_4G!G$1:G$983040,BCN_4G!H$1:H$983040,"4",BCN_4G!J$1:J$983040,B19)</f>
        <v>0</v>
      </c>
      <c r="J19" s="161" t="n">
        <f aca="false">SUMIFS(BCN_4G!G$1:G$983040,BCN_4G!H$1:H$983040,"0",BCN_4G!J$1:J$983040,B19)</f>
        <v>0</v>
      </c>
    </row>
    <row r="20" customFormat="false" ht="15.75" hidden="false" customHeight="false" outlineLevel="0" collapsed="false">
      <c r="A20" s="157" t="n">
        <v>17</v>
      </c>
      <c r="B20" s="158" t="s">
        <v>223</v>
      </c>
      <c r="C20" s="159" t="s">
        <v>224</v>
      </c>
      <c r="D20" s="160" t="n">
        <f aca="false">COUNTIF(BCN_4G!J$1:J$983040,B20)</f>
        <v>0</v>
      </c>
      <c r="E20" s="160" t="n">
        <f aca="false">SUMIFS(BCN_4G!G$1:G$983040,BCN_4G!J$1:J$983040,B20)</f>
        <v>0</v>
      </c>
      <c r="F20" s="160" t="n">
        <f aca="false">SUMIFS(BCN_4G!G$1:G$983040,BCN_4G!H$1:H$983040,"1",BCN_4G!J$1:J$983040,B20)</f>
        <v>0</v>
      </c>
      <c r="G20" s="160" t="n">
        <f aca="false">SUMIFS(BCN_4G!G$1:G$983040,BCN_4G!H$1:H$983040,"5",BCN_4G!J$1:J$983040,B20)</f>
        <v>0</v>
      </c>
      <c r="H20" s="160" t="n">
        <f aca="false">SUMIFS(BCN_4G!G$1:G$983040,BCN_4G!H$1:H$983040,"3",BCN_4G!J$1:J$983040,B20)</f>
        <v>0</v>
      </c>
      <c r="I20" s="160" t="n">
        <f aca="false">SUMIFS(BCN_4G!G$1:G$983040,BCN_4G!H$1:H$983040,"4",BCN_4G!J$1:J$983040,B20)</f>
        <v>0</v>
      </c>
      <c r="J20" s="161" t="n">
        <f aca="false">SUMIFS(BCN_4G!G$1:G$983040,BCN_4G!H$1:H$983040,"0",BCN_4G!J$1:J$983040,B20)</f>
        <v>0</v>
      </c>
    </row>
    <row r="21" customFormat="false" ht="15.75" hidden="false" customHeight="false" outlineLevel="0" collapsed="false">
      <c r="A21" s="157" t="n">
        <v>18</v>
      </c>
      <c r="B21" s="158" t="s">
        <v>225</v>
      </c>
      <c r="C21" s="159" t="s">
        <v>226</v>
      </c>
      <c r="D21" s="160" t="n">
        <f aca="false">COUNTIF(BCN_4G!J$1:J$983040,B21)</f>
        <v>0</v>
      </c>
      <c r="E21" s="160" t="n">
        <f aca="false">SUMIFS(BCN_4G!G$1:G$983040,BCN_4G!J$1:J$983040,B21)</f>
        <v>0</v>
      </c>
      <c r="F21" s="160" t="n">
        <f aca="false">SUMIFS(BCN_4G!G$1:G$983040,BCN_4G!H$1:H$983040,"1",BCN_4G!J$1:J$983040,B21)</f>
        <v>0</v>
      </c>
      <c r="G21" s="160" t="n">
        <f aca="false">SUMIFS(BCN_4G!G$1:G$983040,BCN_4G!H$1:H$983040,"5",BCN_4G!J$1:J$983040,B21)</f>
        <v>0</v>
      </c>
      <c r="H21" s="160" t="n">
        <f aca="false">SUMIFS(BCN_4G!G$1:G$983040,BCN_4G!H$1:H$983040,"3",BCN_4G!J$1:J$983040,B21)</f>
        <v>0</v>
      </c>
      <c r="I21" s="160" t="n">
        <f aca="false">SUMIFS(BCN_4G!G$1:G$983040,BCN_4G!H$1:H$983040,"4",BCN_4G!J$1:J$983040,B21)</f>
        <v>0</v>
      </c>
      <c r="J21" s="161" t="n">
        <f aca="false">SUMIFS(BCN_4G!G$1:G$983040,BCN_4G!H$1:H$983040,"0",BCN_4G!J$1:J$983040,B21)</f>
        <v>0</v>
      </c>
    </row>
    <row r="22" customFormat="false" ht="15.75" hidden="false" customHeight="false" outlineLevel="0" collapsed="false">
      <c r="A22" s="157" t="n">
        <v>19</v>
      </c>
      <c r="B22" s="158" t="s">
        <v>227</v>
      </c>
      <c r="C22" s="159" t="s">
        <v>228</v>
      </c>
      <c r="D22" s="160" t="n">
        <f aca="false">COUNTIF(BCN_4G!J$1:J$983040,B22)</f>
        <v>0</v>
      </c>
      <c r="E22" s="160" t="n">
        <f aca="false">SUMIFS(BCN_4G!G$1:G$983040,BCN_4G!J$1:J$983040,B22)</f>
        <v>0</v>
      </c>
      <c r="F22" s="160" t="n">
        <f aca="false">SUMIFS(BCN_4G!G$1:G$983040,BCN_4G!H$1:H$983040,"1",BCN_4G!J$1:J$983040,B22)</f>
        <v>0</v>
      </c>
      <c r="G22" s="160" t="n">
        <f aca="false">SUMIFS(BCN_4G!G$1:G$983040,BCN_4G!H$1:H$983040,"5",BCN_4G!J$1:J$983040,B22)</f>
        <v>0</v>
      </c>
      <c r="H22" s="160" t="n">
        <f aca="false">SUMIFS(BCN_4G!G$1:G$983040,BCN_4G!H$1:H$983040,"3",BCN_4G!J$1:J$983040,B22)</f>
        <v>0</v>
      </c>
      <c r="I22" s="160" t="n">
        <f aca="false">SUMIFS(BCN_4G!G$1:G$983040,BCN_4G!H$1:H$983040,"4",BCN_4G!J$1:J$983040,B22)</f>
        <v>0</v>
      </c>
      <c r="J22" s="161" t="n">
        <f aca="false">SUMIFS(BCN_4G!G$1:G$983040,BCN_4G!H$1:H$983040,"0",BCN_4G!J$1:J$983040,B22)</f>
        <v>0</v>
      </c>
    </row>
    <row r="23" customFormat="false" ht="15.75" hidden="false" customHeight="false" outlineLevel="0" collapsed="false">
      <c r="A23" s="157" t="n">
        <v>20</v>
      </c>
      <c r="B23" s="158" t="s">
        <v>229</v>
      </c>
      <c r="C23" s="159" t="s">
        <v>230</v>
      </c>
      <c r="D23" s="160" t="n">
        <f aca="false">COUNTIF(BCN_4G!J$1:J$983040,B23)</f>
        <v>0</v>
      </c>
      <c r="E23" s="160" t="n">
        <f aca="false">SUMIFS(BCN_4G!G$1:G$983040,BCN_4G!J$1:J$983040,B23)</f>
        <v>0</v>
      </c>
      <c r="F23" s="160" t="n">
        <f aca="false">SUMIFS(BCN_4G!G$1:G$983040,BCN_4G!H$1:H$983040,"1",BCN_4G!J$1:J$983040,B23)</f>
        <v>0</v>
      </c>
      <c r="G23" s="160" t="n">
        <f aca="false">SUMIFS(BCN_4G!G$1:G$983040,BCN_4G!H$1:H$983040,"5",BCN_4G!J$1:J$983040,B23)</f>
        <v>0</v>
      </c>
      <c r="H23" s="160" t="n">
        <f aca="false">SUMIFS(BCN_4G!G$1:G$983040,BCN_4G!H$1:H$983040,"3",BCN_4G!J$1:J$983040,B23)</f>
        <v>0</v>
      </c>
      <c r="I23" s="160" t="n">
        <f aca="false">SUMIFS(BCN_4G!G$1:G$983040,BCN_4G!H$1:H$983040,"4",BCN_4G!J$1:J$983040,B23)</f>
        <v>0</v>
      </c>
      <c r="J23" s="161" t="n">
        <f aca="false">SUMIFS(BCN_4G!G$1:G$983040,BCN_4G!H$1:H$983040,"0",BCN_4G!J$1:J$983040,B23)</f>
        <v>0</v>
      </c>
    </row>
    <row r="24" customFormat="false" ht="15.75" hidden="false" customHeight="false" outlineLevel="0" collapsed="false">
      <c r="A24" s="157" t="n">
        <v>21</v>
      </c>
      <c r="B24" s="158" t="s">
        <v>231</v>
      </c>
      <c r="C24" s="159" t="s">
        <v>232</v>
      </c>
      <c r="D24" s="160" t="n">
        <f aca="false">COUNTIF(BCN_4G!J$1:J$983040,B24)</f>
        <v>0</v>
      </c>
      <c r="E24" s="160" t="n">
        <f aca="false">SUMIFS(BCN_4G!G$1:G$983040,BCN_4G!J$1:J$983040,B24)</f>
        <v>0</v>
      </c>
      <c r="F24" s="160" t="n">
        <f aca="false">SUMIFS(BCN_4G!G$1:G$983040,BCN_4G!H$1:H$983040,"1",BCN_4G!J$1:J$983040,B24)</f>
        <v>0</v>
      </c>
      <c r="G24" s="160" t="n">
        <f aca="false">SUMIFS(BCN_4G!G$1:G$983040,BCN_4G!H$1:H$983040,"5",BCN_4G!J$1:J$983040,B24)</f>
        <v>0</v>
      </c>
      <c r="H24" s="160" t="n">
        <f aca="false">SUMIFS(BCN_4G!G$1:G$983040,BCN_4G!H$1:H$983040,"3",BCN_4G!J$1:J$983040,B24)</f>
        <v>0</v>
      </c>
      <c r="I24" s="160" t="n">
        <f aca="false">SUMIFS(BCN_4G!G$1:G$983040,BCN_4G!H$1:H$983040,"4",BCN_4G!J$1:J$983040,B24)</f>
        <v>0</v>
      </c>
      <c r="J24" s="161" t="n">
        <f aca="false">SUMIFS(BCN_4G!G$1:G$983040,BCN_4G!H$1:H$983040,"0",BCN_4G!J$1:J$983040,B24)</f>
        <v>0</v>
      </c>
    </row>
    <row r="25" customFormat="false" ht="15.75" hidden="false" customHeight="false" outlineLevel="0" collapsed="false">
      <c r="A25" s="157" t="n">
        <v>22</v>
      </c>
      <c r="B25" s="158" t="s">
        <v>233</v>
      </c>
      <c r="C25" s="159" t="s">
        <v>234</v>
      </c>
      <c r="D25" s="160" t="n">
        <f aca="false">COUNTIF(BCN_4G!J$1:J$983040,B25)</f>
        <v>0</v>
      </c>
      <c r="E25" s="160" t="n">
        <f aca="false">SUMIFS(BCN_4G!G$1:G$983040,BCN_4G!J$1:J$983040,B25)</f>
        <v>0</v>
      </c>
      <c r="F25" s="160" t="n">
        <f aca="false">SUMIFS(BCN_4G!G$1:G$983040,BCN_4G!H$1:H$983040,"1",BCN_4G!J$1:J$983040,B25)</f>
        <v>0</v>
      </c>
      <c r="G25" s="160" t="n">
        <f aca="false">SUMIFS(BCN_4G!G$1:G$983040,BCN_4G!H$1:H$983040,"5",BCN_4G!J$1:J$983040,B25)</f>
        <v>0</v>
      </c>
      <c r="H25" s="160" t="n">
        <f aca="false">SUMIFS(BCN_4G!G$1:G$983040,BCN_4G!H$1:H$983040,"3",BCN_4G!J$1:J$983040,B25)</f>
        <v>0</v>
      </c>
      <c r="I25" s="160" t="n">
        <f aca="false">SUMIFS(BCN_4G!G$1:G$983040,BCN_4G!H$1:H$983040,"4",BCN_4G!J$1:J$983040,B25)</f>
        <v>0</v>
      </c>
      <c r="J25" s="161" t="n">
        <f aca="false">SUMIFS(BCN_4G!G$1:G$983040,BCN_4G!H$1:H$983040,"0",BCN_4G!J$1:J$983040,B25)</f>
        <v>0</v>
      </c>
    </row>
    <row r="26" customFormat="false" ht="15.75" hidden="false" customHeight="false" outlineLevel="0" collapsed="false">
      <c r="D26" s="161" t="n">
        <f aca="false">SUM(D4:D25)</f>
        <v>0</v>
      </c>
      <c r="E26" s="161" t="n">
        <f aca="false">SUM(E4:E25)</f>
        <v>0</v>
      </c>
      <c r="F26" s="161" t="n">
        <f aca="false">SUM(F4:F25)</f>
        <v>0</v>
      </c>
      <c r="G26" s="161" t="n">
        <f aca="false">SUM(G4:G25)</f>
        <v>0</v>
      </c>
      <c r="H26" s="161" t="n">
        <f aca="false">SUM(H4:H25)</f>
        <v>0</v>
      </c>
      <c r="I26" s="161" t="n">
        <f aca="false">SUM(I4:I25)</f>
        <v>0</v>
      </c>
      <c r="J26" s="161" t="n">
        <f aca="false">SUM(J4:J25)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1996-10-15T06:33:28Z</dcterms:created>
  <dc:creator>HuyNP</dc:creator>
  <dc:language>en-US</dc:language>
  <dcterms:modified xsi:type="dcterms:W3CDTF">2016-05-12T17:07:22Z</dcterms:modified>
  <cp:revision>2</cp:revision>
</cp:coreProperties>
</file>