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A78F0A9F-F92D-461C-AC8A-97461893FBEB}" xr6:coauthVersionLast="47" xr6:coauthVersionMax="47" xr10:uidLastSave="{00000000-0000-0000-0000-000000000000}"/>
  <bookViews>
    <workbookView xWindow="-21990" yWindow="720" windowWidth="21600" windowHeight="12585" tabRatio="562" xr2:uid="{00000000-000D-0000-FFFF-FFFF00000000}"/>
  </bookViews>
  <sheets>
    <sheet name="Table of Contents" sheetId="9" r:id="rId1"/>
    <sheet name="Issuance Total" sheetId="2" r:id="rId2"/>
    <sheet name="Issuance Public" sheetId="1" r:id="rId3"/>
    <sheet name="Trading Volume" sheetId="10" r:id="rId4"/>
    <sheet name="Outstanding" sheetId="11" r:id="rId5"/>
    <sheet name="Holders" sheetId="12" r:id="rId6"/>
  </sheets>
  <definedNames>
    <definedName name="_xlnm.Print_Area" localSheetId="1">'Issuance Total'!$B$1:$M$40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3" i="2" l="1"/>
  <c r="O23" i="2"/>
  <c r="Y47" i="1"/>
  <c r="V47" i="1"/>
  <c r="U47" i="2"/>
  <c r="T47" i="2"/>
  <c r="S47" i="2"/>
  <c r="Q47" i="2"/>
  <c r="N33" i="2"/>
  <c r="R47" i="2"/>
  <c r="P47" i="2"/>
  <c r="O47" i="2"/>
  <c r="N47" i="2"/>
  <c r="AF48" i="10" l="1"/>
  <c r="AD48" i="10" l="1"/>
  <c r="W48" i="10"/>
  <c r="X48" i="10"/>
  <c r="Y48" i="10"/>
  <c r="AA48" i="10"/>
  <c r="AB48" i="10"/>
  <c r="AC48" i="10"/>
  <c r="V48" i="10"/>
  <c r="AG48" i="10"/>
  <c r="AH48" i="10"/>
  <c r="AI48" i="10"/>
  <c r="AK48" i="10"/>
  <c r="AL48" i="10"/>
  <c r="AM48" i="10"/>
  <c r="AN48" i="10"/>
  <c r="X47" i="1"/>
  <c r="W47" i="1"/>
  <c r="AA47" i="1"/>
  <c r="AB47" i="1"/>
  <c r="AC47" i="1"/>
  <c r="AD47" i="1"/>
  <c r="AD47" i="2"/>
  <c r="W47" i="2"/>
  <c r="X47" i="2"/>
  <c r="Y47" i="2"/>
  <c r="Z47" i="2"/>
  <c r="AA47" i="2"/>
  <c r="AB47" i="2"/>
  <c r="AC47" i="2"/>
  <c r="AF47" i="10"/>
  <c r="AG47" i="10"/>
  <c r="AH47" i="10"/>
  <c r="AI47" i="10"/>
  <c r="AK47" i="10"/>
  <c r="AL47" i="10"/>
  <c r="AM47" i="10"/>
  <c r="AN47" i="10"/>
  <c r="V34" i="10"/>
  <c r="W34" i="10"/>
  <c r="X34" i="10"/>
  <c r="Y34" i="10"/>
  <c r="AA34" i="10"/>
  <c r="AB34" i="10"/>
  <c r="AC34" i="10"/>
  <c r="AD34" i="10"/>
  <c r="AF34" i="10"/>
  <c r="AG34" i="10"/>
  <c r="AH34" i="10"/>
  <c r="AI34" i="10"/>
  <c r="AK34" i="10"/>
  <c r="AL34" i="10"/>
  <c r="AM34" i="10"/>
  <c r="AN34" i="10"/>
  <c r="AA46" i="1"/>
  <c r="AB46" i="1"/>
  <c r="AC46" i="1"/>
  <c r="AD46" i="1"/>
  <c r="V33" i="1"/>
  <c r="W33" i="1"/>
  <c r="X33" i="1"/>
  <c r="Y33" i="1"/>
  <c r="AA33" i="1"/>
  <c r="AB33" i="1"/>
  <c r="AC33" i="1"/>
  <c r="AD33" i="1"/>
  <c r="O33" i="2"/>
  <c r="P33" i="2"/>
  <c r="Q33" i="2"/>
  <c r="R33" i="2"/>
  <c r="S33" i="2"/>
  <c r="T33" i="2"/>
  <c r="U33" i="2"/>
  <c r="W33" i="2"/>
  <c r="X33" i="2"/>
  <c r="Y33" i="2"/>
  <c r="Z33" i="2"/>
  <c r="AA33" i="2"/>
  <c r="AB33" i="2"/>
  <c r="AC33" i="2"/>
  <c r="AD33" i="2"/>
  <c r="W46" i="2"/>
  <c r="X46" i="2"/>
  <c r="Y46" i="2"/>
  <c r="Z46" i="2"/>
  <c r="AA46" i="2"/>
  <c r="AB46" i="2"/>
  <c r="AC46" i="2"/>
  <c r="AD46" i="2"/>
  <c r="F22" i="11" l="1"/>
  <c r="D25" i="11"/>
  <c r="F28" i="11"/>
  <c r="D28" i="11"/>
  <c r="F27" i="11"/>
  <c r="D27" i="11"/>
  <c r="F26" i="11"/>
  <c r="D26" i="11"/>
  <c r="F25" i="11"/>
  <c r="F24" i="11"/>
  <c r="F23" i="11"/>
  <c r="V32" i="1"/>
  <c r="AF46" i="10"/>
  <c r="AG46" i="10"/>
  <c r="AH46" i="10"/>
  <c r="AI46" i="10"/>
  <c r="AK46" i="10"/>
  <c r="AL46" i="10"/>
  <c r="AM46" i="10"/>
  <c r="AN46" i="10"/>
  <c r="AA45" i="1"/>
  <c r="AB45" i="1"/>
  <c r="AC45" i="1"/>
  <c r="AD45" i="1"/>
  <c r="W45" i="2"/>
  <c r="X45" i="2"/>
  <c r="Y45" i="2"/>
  <c r="Z45" i="2"/>
  <c r="AA45" i="2"/>
  <c r="AB45" i="2"/>
  <c r="AC45" i="2"/>
  <c r="AD45" i="2"/>
  <c r="AF45" i="10"/>
  <c r="AG45" i="10"/>
  <c r="AH45" i="10"/>
  <c r="AI45" i="10"/>
  <c r="AK45" i="10"/>
  <c r="AL45" i="10"/>
  <c r="AM45" i="10"/>
  <c r="AN45" i="10"/>
  <c r="AA44" i="1"/>
  <c r="AB44" i="1"/>
  <c r="AC44" i="1"/>
  <c r="AD44" i="1"/>
  <c r="W44" i="2"/>
  <c r="X44" i="2"/>
  <c r="Y44" i="2"/>
  <c r="Z44" i="2"/>
  <c r="AA44" i="2"/>
  <c r="AB44" i="2"/>
  <c r="AC44" i="2"/>
  <c r="AD44" i="2"/>
  <c r="AA43" i="1"/>
  <c r="AB43" i="1"/>
  <c r="AC43" i="1"/>
  <c r="AD43" i="1"/>
  <c r="AF44" i="10"/>
  <c r="AG44" i="10"/>
  <c r="AH44" i="10"/>
  <c r="AI44" i="10"/>
  <c r="AK44" i="10"/>
  <c r="AL44" i="10"/>
  <c r="AM44" i="10"/>
  <c r="AN44" i="10"/>
  <c r="V30" i="10"/>
  <c r="V31" i="10"/>
  <c r="V32" i="10"/>
  <c r="V33" i="10"/>
  <c r="W43" i="2"/>
  <c r="X43" i="2"/>
  <c r="Y43" i="2"/>
  <c r="Z43" i="2"/>
  <c r="AA43" i="2"/>
  <c r="AB43" i="2"/>
  <c r="AC43" i="2"/>
  <c r="AD43" i="2"/>
  <c r="P19" i="12"/>
  <c r="O19" i="12"/>
  <c r="N19" i="12"/>
  <c r="M19" i="12"/>
  <c r="L19" i="12"/>
  <c r="K19" i="12"/>
  <c r="D19" i="11"/>
  <c r="D29" i="11"/>
  <c r="F29" i="11"/>
  <c r="N20" i="2"/>
  <c r="O20" i="2"/>
  <c r="P20" i="2"/>
  <c r="Q20" i="2"/>
  <c r="R20" i="2"/>
  <c r="S20" i="2"/>
  <c r="T20" i="2"/>
  <c r="U20" i="2"/>
  <c r="V20" i="1"/>
  <c r="W20" i="1"/>
  <c r="X20" i="1"/>
  <c r="Y20" i="1"/>
  <c r="V21" i="10"/>
  <c r="W21" i="10"/>
  <c r="X21" i="10"/>
  <c r="Y21" i="10"/>
  <c r="AA21" i="10"/>
  <c r="AB21" i="10"/>
  <c r="AC21" i="10"/>
  <c r="AD21" i="10"/>
  <c r="V20" i="10"/>
  <c r="V24" i="10"/>
  <c r="E10" i="9"/>
  <c r="E7" i="9"/>
  <c r="E8" i="9" s="1"/>
  <c r="W32" i="1"/>
  <c r="X32" i="1"/>
  <c r="Y32" i="1"/>
  <c r="AA32" i="1"/>
  <c r="AB32" i="1"/>
  <c r="AC32" i="1"/>
  <c r="AD32" i="1"/>
  <c r="N32" i="2"/>
  <c r="O32" i="2"/>
  <c r="P32" i="2"/>
  <c r="Q32" i="2"/>
  <c r="R32" i="2"/>
  <c r="S32" i="2"/>
  <c r="T32" i="2"/>
  <c r="U32" i="2"/>
  <c r="W32" i="2"/>
  <c r="X32" i="2"/>
  <c r="Y32" i="2"/>
  <c r="Z32" i="2"/>
  <c r="AA32" i="2"/>
  <c r="AB32" i="2"/>
  <c r="AC32" i="2"/>
  <c r="AD32" i="2"/>
  <c r="AF43" i="10"/>
  <c r="AG43" i="10"/>
  <c r="AH43" i="10"/>
  <c r="AI43" i="10"/>
  <c r="AK43" i="10"/>
  <c r="AL43" i="10"/>
  <c r="AM43" i="10"/>
  <c r="AN43" i="10"/>
  <c r="W33" i="10"/>
  <c r="X33" i="10"/>
  <c r="Y33" i="10"/>
  <c r="AA33" i="10"/>
  <c r="AB33" i="10"/>
  <c r="AC33" i="10"/>
  <c r="AD33" i="10"/>
  <c r="AF33" i="10"/>
  <c r="AG33" i="10"/>
  <c r="AH33" i="10"/>
  <c r="AI33" i="10"/>
  <c r="AK33" i="10"/>
  <c r="AL33" i="10"/>
  <c r="AM33" i="10"/>
  <c r="AN33" i="10"/>
  <c r="K18" i="12"/>
  <c r="L18" i="12"/>
  <c r="M18" i="12"/>
  <c r="N18" i="12"/>
  <c r="O18" i="12"/>
  <c r="P18" i="12"/>
  <c r="D18" i="11"/>
  <c r="AA42" i="1"/>
  <c r="AB42" i="1"/>
  <c r="AC42" i="1"/>
  <c r="AD42" i="1"/>
  <c r="W42" i="2"/>
  <c r="X42" i="2"/>
  <c r="Y42" i="2"/>
  <c r="Z42" i="2"/>
  <c r="AA42" i="2"/>
  <c r="AB42" i="2"/>
  <c r="AC42" i="2"/>
  <c r="AD42" i="2"/>
  <c r="W20" i="10"/>
  <c r="X20" i="10"/>
  <c r="Y20" i="10"/>
  <c r="AA20" i="10"/>
  <c r="AB20" i="10"/>
  <c r="AC20" i="10"/>
  <c r="AD20" i="10"/>
  <c r="V19" i="1"/>
  <c r="W19" i="1"/>
  <c r="X19" i="1"/>
  <c r="Y19" i="1"/>
  <c r="N19" i="2"/>
  <c r="O19" i="2"/>
  <c r="P19" i="2"/>
  <c r="Q19" i="2"/>
  <c r="R19" i="2"/>
  <c r="S19" i="2"/>
  <c r="T19" i="2"/>
  <c r="U19" i="2"/>
  <c r="K29" i="12"/>
  <c r="L29" i="12"/>
  <c r="M29" i="12"/>
  <c r="N29" i="12"/>
  <c r="O29" i="12"/>
  <c r="P29" i="12"/>
  <c r="R29" i="12"/>
  <c r="S29" i="12"/>
  <c r="T29" i="12"/>
  <c r="U29" i="12"/>
  <c r="V29" i="12"/>
  <c r="W29" i="12"/>
  <c r="AD24" i="10"/>
  <c r="AC24" i="10"/>
  <c r="AB24" i="10"/>
  <c r="AA24" i="10"/>
  <c r="Y24" i="10"/>
  <c r="X24" i="10"/>
  <c r="W24" i="10"/>
  <c r="Y23" i="1"/>
  <c r="X23" i="1"/>
  <c r="W23" i="1"/>
  <c r="V23" i="1"/>
  <c r="U23" i="2"/>
  <c r="T23" i="2"/>
  <c r="S23" i="2"/>
  <c r="R23" i="2"/>
  <c r="Q23" i="2"/>
  <c r="P23" i="2"/>
  <c r="D17" i="11"/>
  <c r="K17" i="12"/>
  <c r="L17" i="12"/>
  <c r="M17" i="12"/>
  <c r="N17" i="12"/>
  <c r="O17" i="12"/>
  <c r="P17" i="12"/>
  <c r="K28" i="12"/>
  <c r="L28" i="12"/>
  <c r="M28" i="12"/>
  <c r="N28" i="12"/>
  <c r="O28" i="12"/>
  <c r="P28" i="12"/>
  <c r="R28" i="12"/>
  <c r="S28" i="12"/>
  <c r="T28" i="12"/>
  <c r="U28" i="12"/>
  <c r="V28" i="12"/>
  <c r="W28" i="12"/>
  <c r="W27" i="12"/>
  <c r="R26" i="12"/>
  <c r="S26" i="12"/>
  <c r="T26" i="12"/>
  <c r="U26" i="12"/>
  <c r="V26" i="12"/>
  <c r="W26" i="12"/>
  <c r="R27" i="12"/>
  <c r="S27" i="12"/>
  <c r="T27" i="12"/>
  <c r="U27" i="12"/>
  <c r="V27" i="12"/>
  <c r="R23" i="12"/>
  <c r="S23" i="12"/>
  <c r="T23" i="12"/>
  <c r="U23" i="12"/>
  <c r="V23" i="12"/>
  <c r="W23" i="12"/>
  <c r="R24" i="12"/>
  <c r="S24" i="12"/>
  <c r="T24" i="12"/>
  <c r="U24" i="12"/>
  <c r="V24" i="12"/>
  <c r="W24" i="12"/>
  <c r="R25" i="12"/>
  <c r="S25" i="12"/>
  <c r="T25" i="12"/>
  <c r="U25" i="12"/>
  <c r="V25" i="12"/>
  <c r="W25" i="12"/>
  <c r="S22" i="12"/>
  <c r="T22" i="12"/>
  <c r="U22" i="12"/>
  <c r="V22" i="12"/>
  <c r="W22" i="12"/>
  <c r="R22" i="12"/>
  <c r="AN32" i="10"/>
  <c r="AM32" i="10"/>
  <c r="AL32" i="10"/>
  <c r="AK32" i="10"/>
  <c r="AI32" i="10"/>
  <c r="AH32" i="10"/>
  <c r="AG32" i="10"/>
  <c r="AF32" i="10"/>
  <c r="AN31" i="10"/>
  <c r="AM31" i="10"/>
  <c r="AL31" i="10"/>
  <c r="AK31" i="10"/>
  <c r="AI31" i="10"/>
  <c r="AH31" i="10"/>
  <c r="AG31" i="10"/>
  <c r="AF31" i="10"/>
  <c r="AN30" i="10"/>
  <c r="AM30" i="10"/>
  <c r="AL30" i="10"/>
  <c r="AK30" i="10"/>
  <c r="AI30" i="10"/>
  <c r="AH30" i="10"/>
  <c r="AG30" i="10"/>
  <c r="AF30" i="10"/>
  <c r="AN29" i="10"/>
  <c r="AM29" i="10"/>
  <c r="AL29" i="10"/>
  <c r="AK29" i="10"/>
  <c r="AI29" i="10"/>
  <c r="AH29" i="10"/>
  <c r="AG29" i="10"/>
  <c r="AF29" i="10"/>
  <c r="AN28" i="10"/>
  <c r="AM28" i="10"/>
  <c r="AL28" i="10"/>
  <c r="AK28" i="10"/>
  <c r="AI28" i="10"/>
  <c r="AH28" i="10"/>
  <c r="AG28" i="10"/>
  <c r="AF28" i="10"/>
  <c r="AN27" i="10"/>
  <c r="AM27" i="10"/>
  <c r="AL27" i="10"/>
  <c r="AK27" i="10"/>
  <c r="AI27" i="10"/>
  <c r="AH27" i="10"/>
  <c r="AG27" i="10"/>
  <c r="AF27" i="10"/>
  <c r="Z26" i="2"/>
  <c r="AD26" i="2"/>
  <c r="Y27" i="2"/>
  <c r="AB27" i="2"/>
  <c r="AC27" i="2"/>
  <c r="Z28" i="2"/>
  <c r="AD28" i="2"/>
  <c r="Y29" i="2"/>
  <c r="AC29" i="2"/>
  <c r="Y31" i="2"/>
  <c r="AC31" i="2"/>
  <c r="X28" i="2"/>
  <c r="X29" i="2"/>
  <c r="W29" i="2"/>
  <c r="W28" i="2"/>
  <c r="AB31" i="2"/>
  <c r="AD30" i="2"/>
  <c r="AB29" i="2"/>
  <c r="Z30" i="2"/>
  <c r="W30" i="2"/>
  <c r="W26" i="2"/>
  <c r="X30" i="2"/>
  <c r="X26" i="2"/>
  <c r="W31" i="2"/>
  <c r="AA31" i="2"/>
  <c r="AC30" i="2"/>
  <c r="Y30" i="2"/>
  <c r="AA30" i="2"/>
  <c r="AC28" i="2"/>
  <c r="Y28" i="2"/>
  <c r="AA28" i="2"/>
  <c r="AC26" i="2"/>
  <c r="Y26" i="2"/>
  <c r="X31" i="2"/>
  <c r="X27" i="2"/>
  <c r="AD31" i="2"/>
  <c r="Z31" i="2"/>
  <c r="AB30" i="2"/>
  <c r="AD29" i="2"/>
  <c r="Z29" i="2"/>
  <c r="AB28" i="2"/>
  <c r="AD27" i="2"/>
  <c r="Z27" i="2"/>
  <c r="AB26" i="2"/>
  <c r="AA26" i="2"/>
  <c r="AA29" i="2"/>
  <c r="AA27" i="2"/>
  <c r="W27" i="2"/>
  <c r="AB36" i="2"/>
  <c r="AC36" i="2"/>
  <c r="AB37" i="2"/>
  <c r="AC37" i="2"/>
  <c r="AB38" i="2"/>
  <c r="AC38" i="2"/>
  <c r="AB39" i="2"/>
  <c r="AC39" i="2"/>
  <c r="AB40" i="2"/>
  <c r="AC40" i="2"/>
  <c r="AB41" i="2"/>
  <c r="AC41" i="2"/>
  <c r="AA36" i="2"/>
  <c r="AA37" i="2"/>
  <c r="AA38" i="2"/>
  <c r="AA39" i="2"/>
  <c r="AA40" i="2"/>
  <c r="AA41" i="2"/>
  <c r="T29" i="2"/>
  <c r="T30" i="2"/>
  <c r="T31" i="2"/>
  <c r="R29" i="2"/>
  <c r="S29" i="2"/>
  <c r="R30" i="2"/>
  <c r="S30" i="2"/>
  <c r="R31" i="2"/>
  <c r="S31" i="2"/>
  <c r="R11" i="2"/>
  <c r="S11" i="2"/>
  <c r="T11" i="2"/>
  <c r="R12" i="2"/>
  <c r="S12" i="2"/>
  <c r="T12" i="2"/>
  <c r="R13" i="2"/>
  <c r="S13" i="2"/>
  <c r="T13" i="2"/>
  <c r="R14" i="2"/>
  <c r="S14" i="2"/>
  <c r="T14" i="2"/>
  <c r="R15" i="2"/>
  <c r="S15" i="2"/>
  <c r="T15" i="2"/>
  <c r="R16" i="2"/>
  <c r="S16" i="2"/>
  <c r="T16" i="2"/>
  <c r="R17" i="2"/>
  <c r="S17" i="2"/>
  <c r="T17" i="2"/>
  <c r="R18" i="2"/>
  <c r="S18" i="2"/>
  <c r="T18" i="2"/>
  <c r="AD36" i="1"/>
  <c r="AD38" i="1"/>
  <c r="AD40" i="1"/>
  <c r="Y11" i="1"/>
  <c r="Y12" i="1"/>
  <c r="Y14" i="1"/>
  <c r="Y15" i="1"/>
  <c r="AA36" i="1"/>
  <c r="AB36" i="1"/>
  <c r="AC36" i="1"/>
  <c r="AA37" i="1"/>
  <c r="AB37" i="1"/>
  <c r="AC37" i="1"/>
  <c r="AA38" i="1"/>
  <c r="AB38" i="1"/>
  <c r="AC38" i="1"/>
  <c r="AA39" i="1"/>
  <c r="AB39" i="1"/>
  <c r="AC39" i="1"/>
  <c r="AA40" i="1"/>
  <c r="AB40" i="1"/>
  <c r="AC40" i="1"/>
  <c r="AA41" i="1"/>
  <c r="AB41" i="1"/>
  <c r="AC41" i="1"/>
  <c r="V11" i="1"/>
  <c r="W11" i="1"/>
  <c r="X11" i="1"/>
  <c r="V12" i="1"/>
  <c r="W12" i="1"/>
  <c r="X12" i="1"/>
  <c r="V13" i="1"/>
  <c r="W13" i="1"/>
  <c r="X13" i="1"/>
  <c r="V14" i="1"/>
  <c r="W14" i="1"/>
  <c r="X14" i="1"/>
  <c r="V15" i="1"/>
  <c r="W15" i="1"/>
  <c r="X15" i="1"/>
  <c r="V16" i="1"/>
  <c r="W16" i="1"/>
  <c r="X16" i="1"/>
  <c r="AF37" i="10"/>
  <c r="AG37" i="10"/>
  <c r="AH37" i="10"/>
  <c r="AI37" i="10"/>
  <c r="AK37" i="10"/>
  <c r="AL37" i="10"/>
  <c r="AM37" i="10"/>
  <c r="AN37" i="10"/>
  <c r="AF38" i="10"/>
  <c r="AG38" i="10"/>
  <c r="AH38" i="10"/>
  <c r="AI38" i="10"/>
  <c r="AK38" i="10"/>
  <c r="AL38" i="10"/>
  <c r="AM38" i="10"/>
  <c r="AN38" i="10"/>
  <c r="AF39" i="10"/>
  <c r="AG39" i="10"/>
  <c r="AH39" i="10"/>
  <c r="AI39" i="10"/>
  <c r="AK39" i="10"/>
  <c r="AL39" i="10"/>
  <c r="AM39" i="10"/>
  <c r="AN39" i="10"/>
  <c r="AF40" i="10"/>
  <c r="AG40" i="10"/>
  <c r="AH40" i="10"/>
  <c r="AI40" i="10"/>
  <c r="AK40" i="10"/>
  <c r="AL40" i="10"/>
  <c r="AM40" i="10"/>
  <c r="AN40" i="10"/>
  <c r="AF41" i="10"/>
  <c r="AG41" i="10"/>
  <c r="AH41" i="10"/>
  <c r="AI41" i="10"/>
  <c r="AK41" i="10"/>
  <c r="AL41" i="10"/>
  <c r="AM41" i="10"/>
  <c r="AN41" i="10"/>
  <c r="AF42" i="10"/>
  <c r="AG42" i="10"/>
  <c r="AH42" i="10"/>
  <c r="AI42" i="10"/>
  <c r="AK42" i="10"/>
  <c r="AL42" i="10"/>
  <c r="AM42" i="10"/>
  <c r="AN42" i="10"/>
  <c r="W30" i="10"/>
  <c r="X30" i="10"/>
  <c r="Y30" i="10"/>
  <c r="AA30" i="10"/>
  <c r="AB30" i="10"/>
  <c r="AC30" i="10"/>
  <c r="AD30" i="10"/>
  <c r="W31" i="10"/>
  <c r="X31" i="10"/>
  <c r="Y31" i="10"/>
  <c r="AA31" i="10"/>
  <c r="AB31" i="10"/>
  <c r="AC31" i="10"/>
  <c r="AD31" i="10"/>
  <c r="W32" i="10"/>
  <c r="X32" i="10"/>
  <c r="Y32" i="10"/>
  <c r="AA32" i="10"/>
  <c r="AB32" i="10"/>
  <c r="AC32" i="10"/>
  <c r="AD32" i="10"/>
  <c r="V12" i="10"/>
  <c r="W12" i="10"/>
  <c r="X12" i="10"/>
  <c r="Y12" i="10"/>
  <c r="AA12" i="10"/>
  <c r="AB12" i="10"/>
  <c r="AC12" i="10"/>
  <c r="AD12" i="10"/>
  <c r="V13" i="10"/>
  <c r="W13" i="10"/>
  <c r="X13" i="10"/>
  <c r="Y13" i="10"/>
  <c r="AA13" i="10"/>
  <c r="AB13" i="10"/>
  <c r="AC13" i="10"/>
  <c r="AD13" i="10"/>
  <c r="V14" i="10"/>
  <c r="W14" i="10"/>
  <c r="X14" i="10"/>
  <c r="Y14" i="10"/>
  <c r="AA14" i="10"/>
  <c r="AB14" i="10"/>
  <c r="AC14" i="10"/>
  <c r="AD14" i="10"/>
  <c r="V15" i="10"/>
  <c r="W15" i="10"/>
  <c r="X15" i="10"/>
  <c r="Y15" i="10"/>
  <c r="AA15" i="10"/>
  <c r="AB15" i="10"/>
  <c r="AC15" i="10"/>
  <c r="AD15" i="10"/>
  <c r="V16" i="10"/>
  <c r="W16" i="10"/>
  <c r="X16" i="10"/>
  <c r="Y16" i="10"/>
  <c r="AA16" i="10"/>
  <c r="AB16" i="10"/>
  <c r="AC16" i="10"/>
  <c r="AD16" i="10"/>
  <c r="V17" i="10"/>
  <c r="W17" i="10"/>
  <c r="X17" i="10"/>
  <c r="Y17" i="10"/>
  <c r="AA17" i="10"/>
  <c r="AB17" i="10"/>
  <c r="AC17" i="10"/>
  <c r="AD17" i="10"/>
  <c r="V18" i="10"/>
  <c r="W18" i="10"/>
  <c r="X18" i="10"/>
  <c r="Y18" i="10"/>
  <c r="AA18" i="10"/>
  <c r="AB18" i="10"/>
  <c r="AC18" i="10"/>
  <c r="AD18" i="10"/>
  <c r="V19" i="10"/>
  <c r="W19" i="10"/>
  <c r="X19" i="10"/>
  <c r="Y19" i="10"/>
  <c r="AA19" i="10"/>
  <c r="AB19" i="10"/>
  <c r="AC19" i="10"/>
  <c r="AD19" i="10"/>
  <c r="L25" i="12"/>
  <c r="M25" i="12"/>
  <c r="N25" i="12"/>
  <c r="O25" i="12"/>
  <c r="P25" i="12"/>
  <c r="L26" i="12"/>
  <c r="M26" i="12"/>
  <c r="N26" i="12"/>
  <c r="O26" i="12"/>
  <c r="P26" i="12"/>
  <c r="L27" i="12"/>
  <c r="M27" i="12"/>
  <c r="N27" i="12"/>
  <c r="O27" i="12"/>
  <c r="P27" i="12"/>
  <c r="K26" i="12"/>
  <c r="K27" i="12"/>
  <c r="K25" i="12"/>
  <c r="L10" i="12"/>
  <c r="M10" i="12"/>
  <c r="N10" i="12"/>
  <c r="O10" i="12"/>
  <c r="P10" i="12"/>
  <c r="L11" i="12"/>
  <c r="M11" i="12"/>
  <c r="N11" i="12"/>
  <c r="O11" i="12"/>
  <c r="P11" i="12"/>
  <c r="L12" i="12"/>
  <c r="M12" i="12"/>
  <c r="N12" i="12"/>
  <c r="O12" i="12"/>
  <c r="P12" i="12"/>
  <c r="L13" i="12"/>
  <c r="M13" i="12"/>
  <c r="N13" i="12"/>
  <c r="O13" i="12"/>
  <c r="P13" i="12"/>
  <c r="L14" i="12"/>
  <c r="M14" i="12"/>
  <c r="N14" i="12"/>
  <c r="O14" i="12"/>
  <c r="P14" i="12"/>
  <c r="L15" i="12"/>
  <c r="M15" i="12"/>
  <c r="N15" i="12"/>
  <c r="O15" i="12"/>
  <c r="P15" i="12"/>
  <c r="L16" i="12"/>
  <c r="M16" i="12"/>
  <c r="N16" i="12"/>
  <c r="O16" i="12"/>
  <c r="P16" i="12"/>
  <c r="K10" i="12"/>
  <c r="K11" i="12"/>
  <c r="K12" i="12"/>
  <c r="K13" i="12"/>
  <c r="K14" i="12"/>
  <c r="K15" i="12"/>
  <c r="K16" i="12"/>
  <c r="D16" i="11"/>
  <c r="D15" i="11"/>
  <c r="D14" i="11"/>
  <c r="D13" i="11"/>
  <c r="D12" i="11"/>
  <c r="D11" i="11"/>
  <c r="D10" i="11"/>
  <c r="AD41" i="1"/>
  <c r="AD37" i="1"/>
  <c r="AD39" i="1"/>
  <c r="Y13" i="1"/>
  <c r="Y16" i="1"/>
  <c r="B7" i="9"/>
  <c r="B8" i="9" s="1"/>
  <c r="B9" i="9" s="1"/>
  <c r="B10" i="9" s="1"/>
  <c r="U11" i="2"/>
  <c r="U12" i="2"/>
  <c r="U13" i="2"/>
  <c r="U15" i="2"/>
  <c r="U16" i="2"/>
  <c r="U17" i="2"/>
  <c r="N11" i="2"/>
  <c r="O11" i="2"/>
  <c r="P11" i="2"/>
  <c r="Q11" i="2"/>
  <c r="N12" i="2"/>
  <c r="O12" i="2"/>
  <c r="P12" i="2"/>
  <c r="Q12" i="2"/>
  <c r="N13" i="2"/>
  <c r="O13" i="2"/>
  <c r="P13" i="2"/>
  <c r="Q13" i="2"/>
  <c r="N14" i="2"/>
  <c r="O14" i="2"/>
  <c r="P14" i="2"/>
  <c r="Q14" i="2"/>
  <c r="N15" i="2"/>
  <c r="O15" i="2"/>
  <c r="P15" i="2"/>
  <c r="Q15" i="2"/>
  <c r="N16" i="2"/>
  <c r="O16" i="2"/>
  <c r="P16" i="2"/>
  <c r="Q16" i="2"/>
  <c r="N17" i="2"/>
  <c r="O17" i="2"/>
  <c r="P17" i="2"/>
  <c r="Q17" i="2"/>
  <c r="N18" i="2"/>
  <c r="O18" i="2"/>
  <c r="P18" i="2"/>
  <c r="Q18" i="2"/>
  <c r="AC27" i="1"/>
  <c r="AB26" i="1"/>
  <c r="W17" i="1"/>
  <c r="X17" i="1"/>
  <c r="AA26" i="1"/>
  <c r="AB27" i="1"/>
  <c r="AC28" i="1"/>
  <c r="X18" i="1"/>
  <c r="AA30" i="1"/>
  <c r="V17" i="1"/>
  <c r="AC26" i="1"/>
  <c r="AC31" i="1"/>
  <c r="AB30" i="1"/>
  <c r="AB29" i="1"/>
  <c r="AC30" i="1"/>
  <c r="AA29" i="1"/>
  <c r="AA31" i="1"/>
  <c r="AB31" i="1"/>
  <c r="AA28" i="1"/>
  <c r="AA27" i="1"/>
  <c r="AB28" i="1"/>
  <c r="AC29" i="1"/>
  <c r="W30" i="1"/>
  <c r="AD37" i="2"/>
  <c r="X39" i="2"/>
  <c r="W36" i="2"/>
  <c r="X37" i="2"/>
  <c r="Z38" i="2"/>
  <c r="AD39" i="2"/>
  <c r="W39" i="2"/>
  <c r="W40" i="2"/>
  <c r="W41" i="2"/>
  <c r="Y37" i="2"/>
  <c r="AD38" i="2"/>
  <c r="Z36" i="2"/>
  <c r="W37" i="2"/>
  <c r="Y38" i="2"/>
  <c r="Z39" i="2"/>
  <c r="Z41" i="2"/>
  <c r="Z40" i="2"/>
  <c r="X36" i="2"/>
  <c r="W38" i="2"/>
  <c r="X40" i="2"/>
  <c r="X41" i="2"/>
  <c r="Y36" i="2"/>
  <c r="Z37" i="2"/>
  <c r="AD36" i="2"/>
  <c r="X38" i="2"/>
  <c r="Y39" i="2"/>
  <c r="Y41" i="2"/>
  <c r="Y40" i="2"/>
  <c r="U18" i="2"/>
  <c r="U14" i="2"/>
  <c r="AD40" i="2"/>
  <c r="AD41" i="2"/>
  <c r="X30" i="1"/>
  <c r="V31" i="1"/>
  <c r="X31" i="1"/>
  <c r="W29" i="1"/>
  <c r="X29" i="1"/>
  <c r="V29" i="1"/>
  <c r="V30" i="1"/>
  <c r="W31" i="1"/>
  <c r="N30" i="2"/>
  <c r="AD26" i="1"/>
  <c r="V18" i="1"/>
  <c r="AD27" i="1"/>
  <c r="Y17" i="1"/>
  <c r="Y29" i="1"/>
  <c r="W18" i="1"/>
  <c r="AD29" i="1"/>
  <c r="AD30" i="1"/>
  <c r="Y31" i="1"/>
  <c r="AD28" i="1"/>
  <c r="AD31" i="1"/>
  <c r="Y30" i="1"/>
  <c r="U30" i="2"/>
  <c r="Q30" i="2"/>
  <c r="N31" i="2"/>
  <c r="Q31" i="2"/>
  <c r="P29" i="2"/>
  <c r="O30" i="2"/>
  <c r="P30" i="2"/>
  <c r="O31" i="2"/>
  <c r="U29" i="2"/>
  <c r="N29" i="2"/>
  <c r="U31" i="2"/>
  <c r="O29" i="2"/>
  <c r="Q29" i="2"/>
  <c r="P31" i="2"/>
  <c r="Y18" i="1"/>
</calcChain>
</file>

<file path=xl/sharedStrings.xml><?xml version="1.0" encoding="utf-8"?>
<sst xmlns="http://schemas.openxmlformats.org/spreadsheetml/2006/main" count="993" uniqueCount="107">
  <si>
    <t>Total</t>
  </si>
  <si>
    <t>New Capital</t>
  </si>
  <si>
    <t>Refunding</t>
  </si>
  <si>
    <t>GO</t>
  </si>
  <si>
    <t>Revenue</t>
  </si>
  <si>
    <t>Callable</t>
  </si>
  <si>
    <t>Non-Callable</t>
  </si>
  <si>
    <t>Competitive</t>
  </si>
  <si>
    <t>Negotiated</t>
  </si>
  <si>
    <t>Description</t>
  </si>
  <si>
    <t>Contact</t>
  </si>
  <si>
    <t>Source:</t>
  </si>
  <si>
    <t>Years</t>
  </si>
  <si>
    <t>Private Placement</t>
  </si>
  <si>
    <t>Coupon Type</t>
  </si>
  <si>
    <t>Convertible</t>
  </si>
  <si>
    <t>Auction Rate</t>
  </si>
  <si>
    <t>Capital Type</t>
  </si>
  <si>
    <t>Callable Status</t>
  </si>
  <si>
    <t>Average Final Maturity at Issuance</t>
  </si>
  <si>
    <t>Tax Type</t>
  </si>
  <si>
    <t>AMT</t>
  </si>
  <si>
    <t>Taxable</t>
  </si>
  <si>
    <t>Tax Exempt</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</si>
  <si>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</si>
  <si>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</si>
  <si>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</si>
  <si>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</si>
  <si>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</si>
  <si>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</si>
  <si>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</si>
  <si>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</si>
  <si>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</si>
  <si>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</si>
  <si>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Municipal Bonds: Outstanding</t>
  </si>
  <si>
    <t>US Municipal Bonds: Holders</t>
  </si>
  <si>
    <t>A, Q</t>
  </si>
  <si>
    <t>US Municipal Bonds: Issuance, Trading Volume, Outstanding, Holders</t>
  </si>
  <si>
    <t>US Municipal Bonds: Trading Volume</t>
  </si>
  <si>
    <t>US Municipal Bonds: Issuance - Total</t>
  </si>
  <si>
    <t>Customer Bought</t>
  </si>
  <si>
    <t>Customer Sold</t>
  </si>
  <si>
    <t>Security:</t>
  </si>
  <si>
    <t>Series:</t>
  </si>
  <si>
    <t>Units:</t>
  </si>
  <si>
    <t>The Federal Reseve</t>
  </si>
  <si>
    <t>Note:</t>
  </si>
  <si>
    <t>1Q21</t>
  </si>
  <si>
    <t>2Q21</t>
  </si>
  <si>
    <t>3Q21</t>
  </si>
  <si>
    <t>4Q21</t>
  </si>
  <si>
    <t>US Municipal Bonds</t>
  </si>
  <si>
    <t>Outstanding</t>
  </si>
  <si>
    <t>Due to the change in underlying sourcing from the Federal Reserve, muncipal securities outstanding has been restated from 2004 onward and revised upward by about $840 billion.</t>
  </si>
  <si>
    <t>Holders</t>
  </si>
  <si>
    <t>Individuals includes households and nonprofit organizations. Mutual funds includes mutual funds, money market funds, closed-end funds and exchange traded funds. Banking institutions includes U.S. chartered depository institutions, foreign banking offices in the U.S., banks in U.S. affiliated areas, credit unions, and broker dealers. Insurance companies includes property-casualty and life insurance companies. Other includes nonfinancial corporate business, nonfinancial noncorporate business, state and local governments and retirement funds, government-sponsored enterprises, municipal securities held by COVID-19 Municipal Liquidity Facility (MLF) and foreign holders. Discrepancy is the accumulated valuation difference between issuance and holdings.</t>
  </si>
  <si>
    <t>Individuals</t>
  </si>
  <si>
    <t>Mutual Funds</t>
  </si>
  <si>
    <t>Banking Institutions</t>
  </si>
  <si>
    <t>Insurance Companies</t>
  </si>
  <si>
    <t>Other</t>
  </si>
  <si>
    <t>Discrepancy</t>
  </si>
  <si>
    <t>Trading Volume</t>
  </si>
  <si>
    <t>Number of Trades (#)</t>
  </si>
  <si>
    <t>Par Amount ($M)</t>
  </si>
  <si>
    <t>Trade Summary - Total</t>
  </si>
  <si>
    <t>Trade Summary - ADV</t>
  </si>
  <si>
    <t>Issuance - Total</t>
  </si>
  <si>
    <t>$ Billion</t>
  </si>
  <si>
    <t>Refinitiv</t>
  </si>
  <si>
    <t>#, $ Million</t>
  </si>
  <si>
    <t>Municipal Securities Rulemaking Board (MSRB)</t>
  </si>
  <si>
    <t>Inter-Dealer</t>
  </si>
  <si>
    <t>Fixed Rate</t>
  </si>
  <si>
    <t>Linked Rate</t>
  </si>
  <si>
    <t>Variable Rate Long</t>
  </si>
  <si>
    <t>Variable Rate No Put</t>
  </si>
  <si>
    <t>Variable Rate Short</t>
  </si>
  <si>
    <t>Zero Coupon</t>
  </si>
  <si>
    <t>Bond Type</t>
  </si>
  <si>
    <t>Bid Type</t>
  </si>
  <si>
    <t>US Municipal Bonds: Issuance - Public</t>
  </si>
  <si>
    <t>Y/Y Change</t>
  </si>
  <si>
    <t>n/a</t>
  </si>
  <si>
    <t>Excludes private placements. All issuance figures are based on deals with maturity of 13 months or greater. Average maturity is based on issuance, rather than outstanding, volumes. Maturity year is based on final date of maturity of the issue.</t>
  </si>
  <si>
    <t>Issuance - Public</t>
  </si>
  <si>
    <t>Total Public</t>
  </si>
  <si>
    <t>Includes private placements. All issuance figures are based on deals with maturity of 13 months or greater.</t>
  </si>
  <si>
    <t>M/M or Q/Q Change</t>
  </si>
  <si>
    <t>Q/Q Change</t>
  </si>
  <si>
    <t>ADV Y/Y Change</t>
  </si>
  <si>
    <t>ADV M/M or Q/Q Change</t>
  </si>
  <si>
    <t>YTD 2022</t>
  </si>
  <si>
    <t>1Q22</t>
  </si>
  <si>
    <t>2Q22</t>
  </si>
  <si>
    <t>3Q22</t>
  </si>
  <si>
    <t>4Q22</t>
  </si>
  <si>
    <t>ADV = Average daily volume. All data sourced from EMMA, not MSRB Fact Book.</t>
  </si>
  <si>
    <t>YTD 2023</t>
  </si>
  <si>
    <t>1Q23</t>
  </si>
  <si>
    <t>2Q23</t>
  </si>
  <si>
    <t>This workbook is subject to the Terms of Use applicable to SIFMA’s website, available at http://www.sifma.org/legal. Copyright © 2023</t>
  </si>
  <si>
    <t>August 2023</t>
  </si>
  <si>
    <t>2Q20</t>
  </si>
  <si>
    <t>3Q20</t>
  </si>
  <si>
    <t>4Q20</t>
  </si>
  <si>
    <t>2Q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</si>
</sst>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
    <numFmt numFmtId="166" formatCode="0.0"/>
    <numFmt numFmtId="167" formatCode="[$-409]mmm\-yy;@"/>
    <numFmt numFmtId="168" formatCode="_(* #,##0.0_);_(* \(#,##0.0\);_(* &quot;-&quot;??_);_(@_)"/>
    <numFmt numFmtId="169" formatCode="m/d/yy;@"/>
    <numFmt numFmtId="170" formatCode="&quot;$&quot;#,##0"/>
    <numFmt numFmtId="171" formatCode="General_)"/>
    <numFmt numFmtId="172" formatCode="#,##0.00000000000"/>
  </numFmts>
  <fonts count="62">
    <font>
      <sz val="10"/>
      <name val="Arial"/>
    </font>
    <font>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2"/>
      <name val="Helv"/>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Geneva"/>
    </font>
    <font>
      <sz val="10"/>
      <name val="Arial"/>
      <family val="2"/>
    </font>
    <font>
      <sz val="10"/>
      <name val="Arial"/>
      <family val="2"/>
    </font>
    <font>
      <u/>
      <sz val="7.5"/>
      <color indexed="12"/>
      <name val="N Helvetica Narrow"/>
    </font>
    <font>
      <sz val="10"/>
      <name val="Arial"/>
      <family val="2"/>
    </font>
    <font>
      <sz val="10"/>
      <name val="Arial"/>
      <family val="2"/>
    </font>
    <font>
      <sz val="8"/>
      <name val="Arial"/>
      <family val="2"/>
    </font>
    <font>
      <sz val="10"/>
      <name val="Courier"/>
      <family val="3"/>
    </font>
    <font>
      <b/>
      <sz val="10"/>
      <name val="Arial"/>
      <family val="2"/>
    </font>
    <font>
      <sz val="9"/>
      <name val="Arial"/>
      <family val="2"/>
    </font>
    <font>
      <b/>
      <u/>
      <sz val="9"/>
      <name val="Arial"/>
      <family val="2"/>
    </font>
    <font>
      <b/>
      <sz val="9"/>
      <name val="Arial"/>
      <family val="2"/>
    </font>
    <font>
      <sz val="11"/>
      <color theme="1"/>
      <name val="Arial"/>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b/>
      <sz val="9"/>
      <name val="Arial"/>
      <family val="2"/>
      <scheme val="major"/>
    </font>
    <font>
      <sz val="9"/>
      <name val="Arial"/>
      <family val="2"/>
      <scheme val="major"/>
    </font>
    <font>
      <sz val="9"/>
      <color theme="1"/>
      <name val="Arial"/>
      <family val="2"/>
    </font>
    <font>
      <sz val="8"/>
      <name val="Arial"/>
      <family val="2"/>
      <scheme val="major"/>
    </font>
    <font>
      <b/>
      <sz val="10"/>
      <color theme="1"/>
      <name val="Arial"/>
      <family val="2"/>
      <scheme val="major"/>
    </font>
    <font>
      <b/>
      <sz val="10"/>
      <name val="Arial"/>
      <family val="2"/>
      <scheme val="major"/>
    </font>
    <font>
      <sz val="10"/>
      <name val="Arial"/>
      <family val="2"/>
      <scheme val="major"/>
    </font>
    <font>
      <sz val="8"/>
      <color theme="1"/>
      <name val="Arial"/>
      <family val="2"/>
      <scheme val="major"/>
    </font>
    <font>
      <sz val="9"/>
      <color theme="1"/>
      <name val="Arial"/>
      <family val="2"/>
      <scheme val="major"/>
    </font>
    <font>
      <b/>
      <sz val="8"/>
      <name val="Arial"/>
      <family val="2"/>
    </font>
    <font>
      <b/>
      <u/>
      <sz val="9"/>
      <name val="Arial"/>
      <family val="2"/>
      <scheme val="major"/>
    </font>
    <font>
      <sz val="9"/>
      <color theme="4"/>
      <name val="Arial"/>
      <family val="2"/>
    </font>
    <font>
      <sz val="10"/>
      <name val="N Helvetica Narrow"/>
    </font>
    <font>
      <b/>
      <sz val="9"/>
      <color theme="4"/>
      <name val="Arial"/>
      <family val="2"/>
      <scheme val="major"/>
    </font>
    <font>
      <sz val="8"/>
      <name val="Arial"/>
    </font>
    <font>
      <u/>
      <sz val="10"/>
      <color theme="9"/>
      <name val="Arial"/>
      <family val="2"/>
      <scheme val="minor"/>
    </font>
    <font>
      <sz val="10"/>
      <color theme="4"/>
      <name val="Arial"/>
      <family val="2"/>
    </font>
    <font>
      <sz val="8"/>
      <color theme="4"/>
      <name val="Arial"/>
      <family val="2"/>
    </font>
    <font>
      <b/>
      <sz val="9"/>
      <color theme="4"/>
      <name val="Arial"/>
      <family val="2"/>
    </font>
    <font>
      <sz val="9"/>
      <color theme="4"/>
      <name val="Arial"/>
      <family val="2"/>
      <scheme val="major"/>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s>
  <cellStyleXfs count="155">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1"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 fontId="22" fillId="0" borderId="0" applyFont="0" applyFill="0" applyBorder="0" applyAlignment="0" applyProtection="0"/>
    <xf numFmtId="43" fontId="21" fillId="0" borderId="0" applyFont="0" applyFill="0" applyBorder="0" applyAlignment="0" applyProtection="0"/>
    <xf numFmtId="4" fontId="22" fillId="0" borderId="0" applyFont="0" applyFill="0" applyBorder="0" applyAlignment="0" applyProtection="0"/>
    <xf numFmtId="43" fontId="3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10"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7"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xf numFmtId="0" fontId="21" fillId="0" borderId="0"/>
    <xf numFmtId="0" fontId="22" fillId="0" borderId="0"/>
    <xf numFmtId="0" fontId="21" fillId="0" borderId="0"/>
    <xf numFmtId="0" fontId="21" fillId="0" borderId="0"/>
    <xf numFmtId="0" fontId="34"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0" fontId="34" fillId="0" borderId="0"/>
    <xf numFmtId="0" fontId="21" fillId="0" borderId="0"/>
    <xf numFmtId="0" fontId="21" fillId="0" borderId="0"/>
    <xf numFmtId="0" fontId="27" fillId="0" borderId="0"/>
    <xf numFmtId="0" fontId="21" fillId="0" borderId="0"/>
    <xf numFmtId="0" fontId="21" fillId="0" borderId="0"/>
    <xf numFmtId="0" fontId="34" fillId="0" borderId="0"/>
    <xf numFmtId="0" fontId="34" fillId="0" borderId="0"/>
    <xf numFmtId="0" fontId="21" fillId="0" borderId="0"/>
    <xf numFmtId="0" fontId="21" fillId="0" borderId="0"/>
    <xf numFmtId="0" fontId="2" fillId="0" borderId="0"/>
    <xf numFmtId="171" fontId="29" fillId="0" borderId="0"/>
    <xf numFmtId="0" fontId="1" fillId="4" borderId="7" applyNumberFormat="0" applyFont="0" applyAlignment="0" applyProtection="0"/>
    <xf numFmtId="0" fontId="21" fillId="4" borderId="7" applyNumberFormat="0" applyFont="0" applyAlignment="0" applyProtection="0"/>
    <xf numFmtId="0" fontId="24" fillId="4" borderId="7" applyNumberFormat="0" applyFont="0" applyAlignment="0" applyProtection="0"/>
    <xf numFmtId="0" fontId="21" fillId="4" borderId="7" applyNumberFormat="0" applyFont="0" applyAlignment="0" applyProtection="0"/>
    <xf numFmtId="0" fontId="26" fillId="4" borderId="7" applyNumberFormat="0" applyFont="0" applyAlignment="0" applyProtection="0"/>
    <xf numFmtId="0" fontId="27"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1"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1" fillId="0" borderId="0" applyFont="0" applyFill="0" applyBorder="0" applyAlignment="0" applyProtection="0"/>
    <xf numFmtId="0" fontId="54" fillId="0" borderId="0"/>
  </cellStyleXfs>
  <cellXfs count="152">
    <xf numFmtId="0" fontId="0" fillId="0" borderId="0" xfId="0"/>
    <xf numFmtId="0" fontId="57" fillId="18" borderId="0" xfId="87" applyFill="1" applyAlignment="1" applyProtection="1"/>
    <xf numFmtId="0" fontId="37" fillId="18" borderId="0" xfId="103" applyFont="1" applyFill="1"/>
    <xf numFmtId="169" fontId="37" fillId="18" borderId="0" xfId="103" applyNumberFormat="1" applyFont="1" applyFill="1" applyAlignment="1">
      <alignment horizontal="left"/>
    </xf>
    <xf numFmtId="0" fontId="38" fillId="18" borderId="0" xfId="103" applyFont="1" applyFill="1"/>
    <xf numFmtId="49" fontId="37" fillId="18" borderId="0" xfId="103" applyNumberFormat="1" applyFont="1" applyFill="1" applyAlignment="1">
      <alignment horizontal="left"/>
    </xf>
    <xf numFmtId="49" fontId="38" fillId="18" borderId="0" xfId="103" applyNumberFormat="1" applyFont="1" applyFill="1" applyAlignment="1">
      <alignment horizontal="left"/>
    </xf>
    <xf numFmtId="0" fontId="37" fillId="18" borderId="0" xfId="103" applyFont="1" applyFill="1" applyAlignment="1">
      <alignment horizontal="left"/>
    </xf>
    <xf numFmtId="49" fontId="37" fillId="18" borderId="0" xfId="103" quotePrefix="1" applyNumberFormat="1" applyFont="1" applyFill="1" applyAlignment="1">
      <alignment horizontal="left"/>
    </xf>
    <xf numFmtId="0" fontId="39" fillId="18" borderId="0" xfId="103" applyFont="1" applyFill="1"/>
    <xf numFmtId="0" fontId="36" fillId="18" borderId="0" xfId="88" applyFont="1" applyFill="1" applyAlignment="1" applyProtection="1"/>
    <xf numFmtId="14" fontId="37" fillId="18" borderId="0" xfId="103" applyNumberFormat="1" applyFont="1" applyFill="1" applyAlignment="1">
      <alignment horizontal="left"/>
    </xf>
    <xf numFmtId="0" fontId="40" fillId="18" borderId="0" xfId="103" applyFont="1" applyFill="1"/>
    <xf numFmtId="0" fontId="41" fillId="18" borderId="0" xfId="106" applyFont="1" applyFill="1" applyAlignment="1">
      <alignment horizontal="left" wrapText="1"/>
    </xf>
    <xf numFmtId="0" fontId="28" fillId="18" borderId="0" xfId="106" applyFont="1" applyFill="1" applyAlignment="1">
      <alignment horizontal="left"/>
    </xf>
    <xf numFmtId="0" fontId="28" fillId="18" borderId="0" xfId="106" applyFont="1" applyFill="1" applyAlignment="1">
      <alignment horizontal="left" vertical="top" wrapText="1"/>
    </xf>
    <xf numFmtId="0" fontId="38" fillId="18" borderId="0" xfId="0" applyFont="1" applyFill="1"/>
    <xf numFmtId="1" fontId="30" fillId="18" borderId="0" xfId="0" applyNumberFormat="1" applyFont="1" applyFill="1" applyAlignment="1">
      <alignment horizontal="left"/>
    </xf>
    <xf numFmtId="0" fontId="21" fillId="18" borderId="0" xfId="0" applyFont="1" applyFill="1" applyAlignment="1">
      <alignment horizontal="center"/>
    </xf>
    <xf numFmtId="0" fontId="38" fillId="18" borderId="0" xfId="0" applyFont="1" applyFill="1" applyAlignment="1">
      <alignment horizontal="left"/>
    </xf>
    <xf numFmtId="0" fontId="40" fillId="18" borderId="0" xfId="0" applyFont="1" applyFill="1" applyAlignment="1">
      <alignment horizontal="left"/>
    </xf>
    <xf numFmtId="0" fontId="28" fillId="18" borderId="0" xfId="0" applyFont="1" applyFill="1" applyAlignment="1">
      <alignment horizontal="left"/>
    </xf>
    <xf numFmtId="0" fontId="28" fillId="18" borderId="0" xfId="0" applyFont="1" applyFill="1" applyAlignment="1">
      <alignment horizontal="center"/>
    </xf>
    <xf numFmtId="0" fontId="40" fillId="18" borderId="0" xfId="0" applyFont="1" applyFill="1" applyAlignment="1">
      <alignment horizontal="left" vertical="center"/>
    </xf>
    <xf numFmtId="1" fontId="28" fillId="18" borderId="0" xfId="0" applyNumberFormat="1" applyFont="1" applyFill="1" applyAlignment="1">
      <alignment horizontal="left"/>
    </xf>
    <xf numFmtId="0" fontId="31" fillId="18" borderId="0" xfId="0" applyFont="1" applyFill="1" applyAlignment="1">
      <alignment horizontal="center"/>
    </xf>
    <xf numFmtId="0" fontId="31" fillId="18" borderId="0" xfId="0" applyFont="1" applyFill="1"/>
    <xf numFmtId="0" fontId="31" fillId="18" borderId="12" xfId="102" applyFont="1" applyFill="1" applyBorder="1" applyAlignment="1">
      <alignment horizontal="center" wrapText="1"/>
    </xf>
    <xf numFmtId="0" fontId="42" fillId="18" borderId="12" xfId="102" applyFont="1" applyFill="1" applyBorder="1" applyAlignment="1">
      <alignment horizontal="center" wrapText="1"/>
    </xf>
    <xf numFmtId="164" fontId="43" fillId="18" borderId="0" xfId="102" applyNumberFormat="1" applyFont="1" applyFill="1" applyAlignment="1">
      <alignment horizontal="center"/>
    </xf>
    <xf numFmtId="0" fontId="31" fillId="18" borderId="0" xfId="0" applyFont="1" applyFill="1" applyAlignment="1">
      <alignment horizontal="left" vertical="center"/>
    </xf>
    <xf numFmtId="167" fontId="44" fillId="18" borderId="0" xfId="0" quotePrefix="1" applyNumberFormat="1" applyFont="1" applyFill="1" applyAlignment="1">
      <alignment horizontal="left"/>
    </xf>
    <xf numFmtId="0" fontId="31" fillId="18" borderId="0" xfId="102" applyFont="1" applyFill="1" applyAlignment="1">
      <alignment horizontal="center"/>
    </xf>
    <xf numFmtId="0" fontId="43" fillId="18" borderId="0" xfId="0" applyFont="1" applyFill="1"/>
    <xf numFmtId="164" fontId="43" fillId="18" borderId="0" xfId="128" applyNumberFormat="1" applyFont="1" applyFill="1" applyAlignment="1">
      <alignment horizontal="center"/>
    </xf>
    <xf numFmtId="164" fontId="43" fillId="18" borderId="0" xfId="0" applyNumberFormat="1" applyFont="1" applyFill="1" applyAlignment="1">
      <alignment horizontal="center"/>
    </xf>
    <xf numFmtId="0" fontId="42" fillId="18" borderId="0" xfId="0" applyFont="1" applyFill="1"/>
    <xf numFmtId="0" fontId="45" fillId="18" borderId="0" xfId="0" applyFont="1" applyFill="1"/>
    <xf numFmtId="1" fontId="32" fillId="18" borderId="10" xfId="0" applyNumberFormat="1" applyFont="1" applyFill="1" applyBorder="1" applyAlignment="1">
      <alignment horizontal="left"/>
    </xf>
    <xf numFmtId="0" fontId="46" fillId="18" borderId="0" xfId="0" applyFont="1" applyFill="1"/>
    <xf numFmtId="1" fontId="47" fillId="18" borderId="0" xfId="0" applyNumberFormat="1" applyFont="1" applyFill="1" applyAlignment="1">
      <alignment horizontal="left"/>
    </xf>
    <xf numFmtId="0" fontId="48" fillId="18" borderId="0" xfId="0" applyFont="1" applyFill="1" applyAlignment="1">
      <alignment horizontal="center"/>
    </xf>
    <xf numFmtId="0" fontId="46" fillId="18" borderId="0" xfId="0" applyFont="1" applyFill="1" applyAlignment="1">
      <alignment horizontal="left"/>
    </xf>
    <xf numFmtId="0" fontId="49" fillId="18" borderId="0" xfId="0" applyFont="1" applyFill="1" applyAlignment="1">
      <alignment horizontal="left"/>
    </xf>
    <xf numFmtId="0" fontId="45" fillId="18" borderId="0" xfId="0" applyFont="1" applyFill="1" applyAlignment="1">
      <alignment horizontal="left"/>
    </xf>
    <xf numFmtId="0" fontId="45" fillId="18" borderId="0" xfId="0" applyFont="1" applyFill="1" applyAlignment="1">
      <alignment horizontal="center"/>
    </xf>
    <xf numFmtId="0" fontId="49" fillId="18" borderId="0" xfId="0" applyFont="1" applyFill="1" applyAlignment="1">
      <alignment horizontal="left" vertical="center"/>
    </xf>
    <xf numFmtId="1" fontId="45" fillId="18" borderId="0" xfId="0" applyNumberFormat="1" applyFont="1" applyFill="1" applyAlignment="1">
      <alignment horizontal="left"/>
    </xf>
    <xf numFmtId="0" fontId="43" fillId="18" borderId="0" xfId="0" applyFont="1" applyFill="1" applyAlignment="1">
      <alignment horizontal="left" vertical="center"/>
    </xf>
    <xf numFmtId="167" fontId="50" fillId="18" borderId="0" xfId="0" quotePrefix="1" applyNumberFormat="1" applyFont="1" applyFill="1" applyAlignment="1">
      <alignment horizontal="left"/>
    </xf>
    <xf numFmtId="3" fontId="43" fillId="18" borderId="0" xfId="0" applyNumberFormat="1" applyFont="1" applyFill="1"/>
    <xf numFmtId="170" fontId="43" fillId="18" borderId="0" xfId="0" applyNumberFormat="1" applyFont="1" applyFill="1"/>
    <xf numFmtId="0" fontId="43" fillId="18" borderId="10" xfId="0" applyFont="1" applyFill="1" applyBorder="1"/>
    <xf numFmtId="0" fontId="43" fillId="18" borderId="12" xfId="0" applyFont="1" applyFill="1" applyBorder="1"/>
    <xf numFmtId="3" fontId="43" fillId="18" borderId="0" xfId="0" applyNumberFormat="1" applyFont="1" applyFill="1" applyAlignment="1">
      <alignment horizontal="center"/>
    </xf>
    <xf numFmtId="0" fontId="33" fillId="18" borderId="0" xfId="97" applyFont="1" applyFill="1" applyAlignment="1">
      <alignment horizontal="center" wrapText="1"/>
    </xf>
    <xf numFmtId="0" fontId="31" fillId="18" borderId="0" xfId="97" applyFont="1" applyFill="1" applyAlignment="1">
      <alignment horizontal="center"/>
    </xf>
    <xf numFmtId="0" fontId="31" fillId="18" borderId="0" xfId="97" applyFont="1" applyFill="1" applyAlignment="1">
      <alignment horizontal="right"/>
    </xf>
    <xf numFmtId="164" fontId="31" fillId="18" borderId="0" xfId="97" applyNumberFormat="1" applyFont="1" applyFill="1" applyAlignment="1">
      <alignment horizontal="center"/>
    </xf>
    <xf numFmtId="0" fontId="33" fillId="18" borderId="10" xfId="97" applyFont="1" applyFill="1" applyBorder="1" applyAlignment="1">
      <alignment horizontal="center" wrapText="1"/>
    </xf>
    <xf numFmtId="0" fontId="31" fillId="18" borderId="0" xfId="127" applyFont="1" applyFill="1" applyAlignment="1">
      <alignment horizontal="center"/>
    </xf>
    <xf numFmtId="0" fontId="51" fillId="18" borderId="0" xfId="97" applyFont="1" applyFill="1" applyAlignment="1">
      <alignment horizontal="center" wrapText="1"/>
    </xf>
    <xf numFmtId="0" fontId="28" fillId="18" borderId="0" xfId="97" applyFont="1" applyFill="1" applyAlignment="1">
      <alignment horizontal="center"/>
    </xf>
    <xf numFmtId="0" fontId="28" fillId="18" borderId="0" xfId="97" applyFont="1" applyFill="1" applyAlignment="1">
      <alignment horizontal="right"/>
    </xf>
    <xf numFmtId="0" fontId="28" fillId="18" borderId="0" xfId="97" applyFont="1" applyFill="1" applyAlignment="1">
      <alignment horizontal="left" wrapText="1"/>
    </xf>
    <xf numFmtId="0" fontId="33" fillId="18" borderId="12" xfId="97" applyFont="1" applyFill="1" applyBorder="1" applyAlignment="1">
      <alignment horizontal="center"/>
    </xf>
    <xf numFmtId="0" fontId="33" fillId="18" borderId="12" xfId="97" applyFont="1" applyFill="1" applyBorder="1" applyAlignment="1">
      <alignment horizontal="center" wrapText="1"/>
    </xf>
    <xf numFmtId="164" fontId="31" fillId="18" borderId="0" xfId="98" applyNumberFormat="1" applyFont="1" applyFill="1" applyAlignment="1">
      <alignment horizontal="center"/>
    </xf>
    <xf numFmtId="165" fontId="31" fillId="18" borderId="0" xfId="97" applyNumberFormat="1" applyFont="1" applyFill="1" applyAlignment="1">
      <alignment horizontal="center"/>
    </xf>
    <xf numFmtId="0" fontId="43" fillId="18" borderId="0" xfId="0" applyFont="1" applyFill="1" applyAlignment="1">
      <alignment horizontal="center"/>
    </xf>
    <xf numFmtId="166" fontId="43" fillId="18" borderId="0" xfId="0" applyNumberFormat="1" applyFont="1" applyFill="1" applyAlignment="1">
      <alignment horizontal="center"/>
    </xf>
    <xf numFmtId="0" fontId="43" fillId="18" borderId="0" xfId="97" applyFont="1" applyFill="1" applyAlignment="1">
      <alignment horizontal="right"/>
    </xf>
    <xf numFmtId="164" fontId="43" fillId="18" borderId="0" xfId="97" applyNumberFormat="1" applyFont="1" applyFill="1" applyAlignment="1">
      <alignment horizontal="right"/>
    </xf>
    <xf numFmtId="0" fontId="43" fillId="18" borderId="0" xfId="0" applyFont="1" applyFill="1" applyAlignment="1">
      <alignment horizontal="center" wrapText="1"/>
    </xf>
    <xf numFmtId="1" fontId="52" fillId="18" borderId="10" xfId="0" applyNumberFormat="1" applyFont="1" applyFill="1" applyBorder="1" applyAlignment="1">
      <alignment horizontal="left"/>
    </xf>
    <xf numFmtId="0" fontId="42" fillId="18" borderId="10" xfId="0" applyFont="1" applyFill="1" applyBorder="1" applyAlignment="1">
      <alignment horizontal="center" wrapText="1"/>
    </xf>
    <xf numFmtId="0" fontId="43" fillId="18" borderId="0" xfId="97" applyFont="1" applyFill="1" applyAlignment="1">
      <alignment horizontal="center"/>
    </xf>
    <xf numFmtId="165" fontId="43" fillId="18" borderId="0" xfId="97" applyNumberFormat="1" applyFont="1" applyFill="1" applyAlignment="1">
      <alignment horizontal="right"/>
    </xf>
    <xf numFmtId="0" fontId="43" fillId="18" borderId="0" xfId="127" applyFont="1" applyFill="1" applyAlignment="1">
      <alignment horizontal="center"/>
    </xf>
    <xf numFmtId="0" fontId="43" fillId="18" borderId="0" xfId="102" applyFont="1" applyFill="1" applyAlignment="1">
      <alignment horizontal="center"/>
    </xf>
    <xf numFmtId="0" fontId="50" fillId="18" borderId="0" xfId="0" applyFont="1" applyFill="1" applyAlignment="1">
      <alignment horizontal="left" vertical="center"/>
    </xf>
    <xf numFmtId="168" fontId="47" fillId="18" borderId="0" xfId="55" applyNumberFormat="1" applyFont="1" applyFill="1" applyAlignment="1">
      <alignment horizontal="left"/>
    </xf>
    <xf numFmtId="0" fontId="47" fillId="18" borderId="0" xfId="0" applyFont="1" applyFill="1" applyAlignment="1">
      <alignment horizontal="left"/>
    </xf>
    <xf numFmtId="0" fontId="47" fillId="18" borderId="0" xfId="0" applyFont="1" applyFill="1" applyAlignment="1">
      <alignment horizontal="center"/>
    </xf>
    <xf numFmtId="0" fontId="47" fillId="18" borderId="0" xfId="0" applyFont="1" applyFill="1"/>
    <xf numFmtId="164" fontId="47" fillId="18" borderId="0" xfId="0" applyNumberFormat="1" applyFont="1" applyFill="1" applyAlignment="1">
      <alignment horizontal="center"/>
    </xf>
    <xf numFmtId="166" fontId="47" fillId="18" borderId="0" xfId="0" applyNumberFormat="1" applyFont="1" applyFill="1" applyAlignment="1">
      <alignment horizontal="center"/>
    </xf>
    <xf numFmtId="0" fontId="45" fillId="18" borderId="0" xfId="97" applyFont="1" applyFill="1" applyAlignment="1">
      <alignment horizontal="left"/>
    </xf>
    <xf numFmtId="0" fontId="45" fillId="18" borderId="0" xfId="97" applyFont="1" applyFill="1" applyAlignment="1">
      <alignment horizontal="right"/>
    </xf>
    <xf numFmtId="164" fontId="45" fillId="18" borderId="0" xfId="97" applyNumberFormat="1" applyFont="1" applyFill="1" applyAlignment="1">
      <alignment horizontal="right"/>
    </xf>
    <xf numFmtId="0" fontId="45" fillId="18" borderId="0" xfId="0" applyFont="1" applyFill="1" applyAlignment="1">
      <alignment horizontal="center" wrapText="1"/>
    </xf>
    <xf numFmtId="164" fontId="43" fillId="18" borderId="0" xfId="97" applyNumberFormat="1" applyFont="1" applyFill="1" applyAlignment="1">
      <alignment horizontal="center"/>
    </xf>
    <xf numFmtId="164" fontId="43" fillId="18" borderId="0" xfId="98" applyNumberFormat="1" applyFont="1" applyFill="1" applyAlignment="1">
      <alignment horizontal="center"/>
    </xf>
    <xf numFmtId="3" fontId="42" fillId="18" borderId="0" xfId="0" applyNumberFormat="1" applyFont="1" applyFill="1"/>
    <xf numFmtId="3" fontId="42" fillId="18" borderId="12" xfId="0" applyNumberFormat="1" applyFont="1" applyFill="1" applyBorder="1" applyAlignment="1">
      <alignment horizontal="center" wrapText="1"/>
    </xf>
    <xf numFmtId="0" fontId="42" fillId="18" borderId="12" xfId="0" applyFont="1" applyFill="1" applyBorder="1" applyAlignment="1">
      <alignment horizontal="center" wrapText="1"/>
    </xf>
    <xf numFmtId="0" fontId="42" fillId="18" borderId="12" xfId="97" applyFont="1" applyFill="1" applyBorder="1" applyAlignment="1">
      <alignment horizontal="center" wrapText="1"/>
    </xf>
    <xf numFmtId="164" fontId="42" fillId="18" borderId="12" xfId="97" applyNumberFormat="1" applyFont="1" applyFill="1" applyBorder="1" applyAlignment="1">
      <alignment horizontal="center" wrapText="1"/>
    </xf>
    <xf numFmtId="164" fontId="42" fillId="18" borderId="12" xfId="0" applyNumberFormat="1" applyFont="1" applyFill="1" applyBorder="1" applyAlignment="1">
      <alignment horizontal="center" wrapText="1"/>
    </xf>
    <xf numFmtId="0" fontId="42" fillId="18" borderId="0" xfId="0" applyFont="1" applyFill="1" applyAlignment="1">
      <alignment horizontal="center"/>
    </xf>
    <xf numFmtId="0" fontId="43" fillId="18" borderId="11" xfId="0" applyFont="1" applyFill="1" applyBorder="1"/>
    <xf numFmtId="0" fontId="31" fillId="18" borderId="0" xfId="102" applyFont="1" applyFill="1" applyAlignment="1">
      <alignment horizontal="center" wrapText="1"/>
    </xf>
    <xf numFmtId="164" fontId="31" fillId="18" borderId="0" xfId="102" applyNumberFormat="1" applyFont="1" applyFill="1" applyAlignment="1">
      <alignment horizontal="center"/>
    </xf>
    <xf numFmtId="164" fontId="53" fillId="18" borderId="0" xfId="102" applyNumberFormat="1" applyFont="1" applyFill="1" applyAlignment="1">
      <alignment horizontal="center"/>
    </xf>
    <xf numFmtId="165" fontId="53" fillId="18" borderId="0" xfId="153" applyNumberFormat="1" applyFont="1" applyFill="1" applyAlignment="1">
      <alignment horizontal="center"/>
    </xf>
    <xf numFmtId="172" fontId="31" fillId="18" borderId="0" xfId="102" applyNumberFormat="1" applyFont="1" applyFill="1" applyAlignment="1">
      <alignment horizontal="center"/>
    </xf>
    <xf numFmtId="0" fontId="55" fillId="18" borderId="13" xfId="0" applyFont="1" applyFill="1" applyBorder="1" applyAlignment="1">
      <alignment horizontal="center" wrapText="1"/>
    </xf>
    <xf numFmtId="3" fontId="55" fillId="18" borderId="0" xfId="0" applyNumberFormat="1" applyFont="1" applyFill="1"/>
    <xf numFmtId="3" fontId="55" fillId="18" borderId="12" xfId="0" applyNumberFormat="1" applyFont="1" applyFill="1" applyBorder="1" applyAlignment="1">
      <alignment horizontal="center" wrapText="1"/>
    </xf>
    <xf numFmtId="1" fontId="32" fillId="18" borderId="0" xfId="0" applyNumberFormat="1" applyFont="1" applyFill="1" applyAlignment="1">
      <alignment horizontal="left"/>
    </xf>
    <xf numFmtId="0" fontId="42" fillId="18" borderId="12" xfId="0" applyFont="1" applyFill="1" applyBorder="1" applyAlignment="1">
      <alignment wrapText="1"/>
    </xf>
    <xf numFmtId="166" fontId="31" fillId="18" borderId="0" xfId="97" applyNumberFormat="1" applyFont="1" applyFill="1" applyAlignment="1">
      <alignment horizontal="center"/>
    </xf>
    <xf numFmtId="0" fontId="58" fillId="18" borderId="0" xfId="0" applyFont="1" applyFill="1" applyAlignment="1">
      <alignment horizontal="center"/>
    </xf>
    <xf numFmtId="0" fontId="59" fillId="18" borderId="0" xfId="0" applyFont="1" applyFill="1" applyAlignment="1">
      <alignment horizontal="center"/>
    </xf>
    <xf numFmtId="0" fontId="59" fillId="18" borderId="0" xfId="97" applyFont="1" applyFill="1" applyAlignment="1">
      <alignment horizontal="center"/>
    </xf>
    <xf numFmtId="0" fontId="53" fillId="18" borderId="0" xfId="0" applyFont="1" applyFill="1" applyAlignment="1">
      <alignment horizontal="center"/>
    </xf>
    <xf numFmtId="0" fontId="53" fillId="18" borderId="0" xfId="97" applyFont="1" applyFill="1" applyAlignment="1">
      <alignment horizontal="center"/>
    </xf>
    <xf numFmtId="0" fontId="60" fillId="18" borderId="13" xfId="0" applyFont="1" applyFill="1" applyBorder="1" applyAlignment="1">
      <alignment horizontal="center" wrapText="1"/>
    </xf>
    <xf numFmtId="0" fontId="53" fillId="18" borderId="0" xfId="102" applyFont="1" applyFill="1" applyAlignment="1">
      <alignment horizontal="center" wrapText="1"/>
    </xf>
    <xf numFmtId="0" fontId="53" fillId="18" borderId="0" xfId="102" applyFont="1" applyFill="1" applyAlignment="1">
      <alignment horizontal="center"/>
    </xf>
    <xf numFmtId="0" fontId="31" fillId="19" borderId="0" xfId="0" applyFont="1" applyFill="1" applyAlignment="1">
      <alignment horizontal="left" vertical="center"/>
    </xf>
    <xf numFmtId="164" fontId="31" fillId="19" borderId="0" xfId="97" applyNumberFormat="1" applyFont="1" applyFill="1" applyAlignment="1">
      <alignment horizontal="center"/>
    </xf>
    <xf numFmtId="0" fontId="31" fillId="19" borderId="0" xfId="97" applyFont="1" applyFill="1" applyAlignment="1">
      <alignment horizontal="center"/>
    </xf>
    <xf numFmtId="164" fontId="31" fillId="19" borderId="0" xfId="102" applyNumberFormat="1" applyFont="1" applyFill="1" applyAlignment="1">
      <alignment horizontal="center"/>
    </xf>
    <xf numFmtId="165" fontId="53" fillId="19" borderId="0" xfId="153" applyNumberFormat="1" applyFont="1" applyFill="1" applyAlignment="1">
      <alignment horizontal="center"/>
    </xf>
    <xf numFmtId="0" fontId="53" fillId="19" borderId="0" xfId="102" applyFont="1" applyFill="1" applyAlignment="1">
      <alignment horizontal="center"/>
    </xf>
    <xf numFmtId="164" fontId="53" fillId="19" borderId="0" xfId="102" applyNumberFormat="1" applyFont="1" applyFill="1" applyAlignment="1">
      <alignment horizontal="center"/>
    </xf>
    <xf numFmtId="0" fontId="43" fillId="19" borderId="0" xfId="0" applyFont="1" applyFill="1" applyAlignment="1">
      <alignment horizontal="left" vertical="center"/>
    </xf>
    <xf numFmtId="164" fontId="43" fillId="19" borderId="0" xfId="97" applyNumberFormat="1" applyFont="1" applyFill="1" applyAlignment="1">
      <alignment horizontal="center"/>
    </xf>
    <xf numFmtId="0" fontId="43" fillId="19" borderId="0" xfId="0" applyFont="1" applyFill="1" applyAlignment="1">
      <alignment horizontal="center"/>
    </xf>
    <xf numFmtId="164" fontId="43" fillId="19" borderId="0" xfId="0" applyNumberFormat="1" applyFont="1" applyFill="1" applyAlignment="1">
      <alignment horizontal="center"/>
    </xf>
    <xf numFmtId="3" fontId="43" fillId="19" borderId="0" xfId="0" applyNumberFormat="1" applyFont="1" applyFill="1" applyAlignment="1">
      <alignment horizontal="center"/>
    </xf>
    <xf numFmtId="0" fontId="43" fillId="19" borderId="0" xfId="0" applyFont="1" applyFill="1"/>
    <xf numFmtId="1" fontId="59" fillId="18" borderId="0" xfId="0" applyNumberFormat="1" applyFont="1" applyFill="1" applyAlignment="1">
      <alignment horizontal="left"/>
    </xf>
    <xf numFmtId="0" fontId="53" fillId="18" borderId="0" xfId="0" applyFont="1" applyFill="1"/>
    <xf numFmtId="0" fontId="60" fillId="18" borderId="12" xfId="0" applyFont="1" applyFill="1" applyBorder="1" applyAlignment="1">
      <alignment horizontal="center" wrapText="1"/>
    </xf>
    <xf numFmtId="165" fontId="53" fillId="18" borderId="0" xfId="153" applyNumberFormat="1" applyFont="1" applyFill="1" applyBorder="1" applyAlignment="1">
      <alignment horizontal="center"/>
    </xf>
    <xf numFmtId="164" fontId="53" fillId="18" borderId="0" xfId="154" applyNumberFormat="1" applyFont="1" applyFill="1" applyAlignment="1">
      <alignment horizontal="center"/>
    </xf>
    <xf numFmtId="165" fontId="53" fillId="18" borderId="0" xfId="153" applyNumberFormat="1" applyFont="1" applyFill="1" applyAlignment="1">
      <alignment horizontal="center" vertical="center"/>
    </xf>
    <xf numFmtId="0" fontId="53" fillId="18" borderId="0" xfId="0" applyFont="1" applyFill="1" applyAlignment="1">
      <alignment horizontal="center" vertical="center"/>
    </xf>
    <xf numFmtId="0" fontId="61" fillId="18" borderId="0" xfId="0" applyFont="1" applyFill="1"/>
    <xf numFmtId="0" fontId="38" fillId="18" borderId="0" xfId="103" applyFont="1" applyFill="1"/>
    <xf numFmtId="0" fontId="41" fillId="18" borderId="0" xfId="106" applyFont="1" applyFill="1" applyAlignment="1">
      <alignment horizontal="left" vertical="top" wrapText="1"/>
    </xf>
    <xf numFmtId="0" fontId="28" fillId="18" borderId="0" xfId="106" applyFont="1" applyFill="1" applyAlignment="1">
      <alignment horizontal="left" vertical="top" wrapText="1"/>
    </xf>
    <xf numFmtId="0" fontId="60" fillId="18" borderId="10" xfId="0" applyFont="1" applyFill="1" applyBorder="1" applyAlignment="1">
      <alignment horizontal="center"/>
    </xf>
    <xf numFmtId="0" fontId="33" fillId="18" borderId="10" xfId="97" applyFont="1" applyFill="1" applyBorder="1" applyAlignment="1">
      <alignment horizontal="center" wrapText="1"/>
    </xf>
    <xf numFmtId="0" fontId="42" fillId="18" borderId="10" xfId="0" applyFont="1" applyFill="1" applyBorder="1" applyAlignment="1">
      <alignment horizontal="center"/>
    </xf>
    <xf numFmtId="164" fontId="42" fillId="18" borderId="10" xfId="97" applyNumberFormat="1" applyFont="1" applyFill="1" applyBorder="1" applyAlignment="1">
      <alignment horizontal="center"/>
    </xf>
    <xf numFmtId="0" fontId="42" fillId="18" borderId="10" xfId="97" applyFont="1" applyFill="1" applyBorder="1" applyAlignment="1">
      <alignment horizontal="center"/>
    </xf>
    <xf numFmtId="3" fontId="55" fillId="18" borderId="10" xfId="0" applyNumberFormat="1" applyFont="1" applyFill="1" applyBorder="1" applyAlignment="1">
      <alignment horizontal="center"/>
    </xf>
    <xf numFmtId="3" fontId="42" fillId="18" borderId="10" xfId="0" applyNumberFormat="1" applyFont="1" applyFill="1" applyBorder="1" applyAlignment="1">
      <alignment horizontal="center"/>
    </xf>
    <xf numFmtId="0" fontId="60" fillId="18" borderId="0" xfId="0" applyFont="1" applyFill="1" applyAlignment="1">
      <alignment horizontal="center" wrapText="1"/>
    </xf>
  </cellXfs>
  <cellStyles count="155">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55" builtinId="3"/>
    <cellStyle name="Comma 13" xfId="56" xr:uid="{00000000-0005-0000-0000-000037000000}"/>
    <cellStyle name="Comma 14" xfId="57" xr:uid="{00000000-0005-0000-0000-000038000000}"/>
    <cellStyle name="Comma 2 2" xfId="58" xr:uid="{00000000-0005-0000-0000-000039000000}"/>
    <cellStyle name="Comma 2 2 2" xfId="59" xr:uid="{00000000-0005-0000-0000-00003A000000}"/>
    <cellStyle name="Comma 2 2 3" xfId="60" xr:uid="{00000000-0005-0000-0000-00003B000000}"/>
    <cellStyle name="Comma 2 3" xfId="61" xr:uid="{00000000-0005-0000-0000-00003C000000}"/>
    <cellStyle name="Comma 28" xfId="62" xr:uid="{00000000-0005-0000-0000-00003D000000}"/>
    <cellStyle name="Comma 29" xfId="63" xr:uid="{00000000-0005-0000-0000-00003E000000}"/>
    <cellStyle name="Comma 29 2" xfId="64" xr:uid="{00000000-0005-0000-0000-00003F000000}"/>
    <cellStyle name="Comma 3 2" xfId="65" xr:uid="{00000000-0005-0000-0000-000040000000}"/>
    <cellStyle name="Comma 3 2 2" xfId="66" xr:uid="{00000000-0005-0000-0000-000041000000}"/>
    <cellStyle name="Comma 3 3" xfId="67" xr:uid="{00000000-0005-0000-0000-000042000000}"/>
    <cellStyle name="Comma 3 4" xfId="68" xr:uid="{00000000-0005-0000-0000-000043000000}"/>
    <cellStyle name="Comma 3 5" xfId="69" xr:uid="{00000000-0005-0000-0000-000044000000}"/>
    <cellStyle name="Comma 30" xfId="70" xr:uid="{00000000-0005-0000-0000-000045000000}"/>
    <cellStyle name="Comma 30 2" xfId="71" xr:uid="{00000000-0005-0000-0000-000046000000}"/>
    <cellStyle name="Comma 4 2" xfId="72" xr:uid="{00000000-0005-0000-0000-000047000000}"/>
    <cellStyle name="Comma 5 2" xfId="73" xr:uid="{00000000-0005-0000-0000-000048000000}"/>
    <cellStyle name="Explanatory Text" xfId="74" builtinId="53" customBuiltin="1"/>
    <cellStyle name="Explanatory Text 2" xfId="75" xr:uid="{00000000-0005-0000-0000-00004A000000}"/>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2" xfId="99" xr:uid="{00000000-0005-0000-0000-000063000000}"/>
    <cellStyle name="Normal 13" xfId="100" xr:uid="{00000000-0005-0000-0000-000064000000}"/>
    <cellStyle name="Normal 14" xfId="101" xr:uid="{00000000-0005-0000-0000-000065000000}"/>
    <cellStyle name="Normal 2" xfId="102" xr:uid="{00000000-0005-0000-0000-000066000000}"/>
    <cellStyle name="Normal 2 2" xfId="103" xr:uid="{00000000-0005-0000-0000-000067000000}"/>
    <cellStyle name="Normal 2 2 2" xfId="104" xr:uid="{00000000-0005-0000-0000-000068000000}"/>
    <cellStyle name="Normal 2 2 3" xfId="105" xr:uid="{00000000-0005-0000-0000-000069000000}"/>
    <cellStyle name="Normal 2 2 4" xfId="106" xr:uid="{00000000-0005-0000-0000-00006A000000}"/>
    <cellStyle name="Normal 2 3" xfId="107" xr:uid="{00000000-0005-0000-0000-00006B000000}"/>
    <cellStyle name="Normal 2 3 2" xfId="108" xr:uid="{00000000-0005-0000-0000-00006C000000}"/>
    <cellStyle name="Normal 2 4" xfId="109" xr:uid="{00000000-0005-0000-0000-00006D000000}"/>
    <cellStyle name="Normal 28" xfId="110" xr:uid="{00000000-0005-0000-0000-00006E000000}"/>
    <cellStyle name="Normal 29" xfId="111" xr:uid="{00000000-0005-0000-0000-00006F000000}"/>
    <cellStyle name="Normal 29 2" xfId="112" xr:uid="{00000000-0005-0000-0000-000070000000}"/>
    <cellStyle name="Normal 3 2" xfId="113" xr:uid="{00000000-0005-0000-0000-000071000000}"/>
    <cellStyle name="Normal 30" xfId="114" xr:uid="{00000000-0005-0000-0000-000072000000}"/>
    <cellStyle name="Normal 30 2" xfId="115" xr:uid="{00000000-0005-0000-0000-000073000000}"/>
    <cellStyle name="Normal 31" xfId="116" xr:uid="{00000000-0005-0000-0000-000074000000}"/>
    <cellStyle name="Normal 31 2" xfId="117" xr:uid="{00000000-0005-0000-0000-000075000000}"/>
    <cellStyle name="Normal 32" xfId="118" xr:uid="{00000000-0005-0000-0000-000076000000}"/>
    <cellStyle name="Normal 32 2" xfId="119" xr:uid="{00000000-0005-0000-0000-000077000000}"/>
    <cellStyle name="Normal 32 3" xfId="120" xr:uid="{00000000-0005-0000-0000-000078000000}"/>
    <cellStyle name="Normal 32 3 2" xfId="121" xr:uid="{00000000-0005-0000-0000-000079000000}"/>
    <cellStyle name="Normal 4 2" xfId="122" xr:uid="{00000000-0005-0000-0000-00007A000000}"/>
    <cellStyle name="Normal 5 2" xfId="123" xr:uid="{00000000-0005-0000-0000-00007B000000}"/>
    <cellStyle name="Normal 5 2 2" xfId="124" xr:uid="{00000000-0005-0000-0000-00007C000000}"/>
    <cellStyle name="Normal 57" xfId="154" xr:uid="{36400ECD-C85C-4716-BEE9-6C5C37B21DAB}"/>
    <cellStyle name="Normal 6 2" xfId="125" xr:uid="{00000000-0005-0000-0000-00007D000000}"/>
    <cellStyle name="Normal 7 2" xfId="126" xr:uid="{00000000-0005-0000-0000-00007E000000}"/>
    <cellStyle name="Normal_O1-2" xfId="127" xr:uid="{00000000-0005-0000-0000-00007F000000}"/>
    <cellStyle name="Normal_tsyhold96" xfId="128" xr:uid="{00000000-0005-0000-0000-000080000000}"/>
    <cellStyle name="Note" xfId="129" builtinId="10" customBuiltin="1"/>
    <cellStyle name="Note 2" xfId="130" xr:uid="{00000000-0005-0000-0000-000082000000}"/>
    <cellStyle name="Note 3" xfId="131" xr:uid="{00000000-0005-0000-0000-000083000000}"/>
    <cellStyle name="Note 3 2" xfId="132" xr:uid="{00000000-0005-0000-0000-000084000000}"/>
    <cellStyle name="Note 3 3" xfId="133" xr:uid="{00000000-0005-0000-0000-000085000000}"/>
    <cellStyle name="Note 3 4" xfId="134" xr:uid="{00000000-0005-0000-0000-000086000000}"/>
    <cellStyle name="Output" xfId="135" builtinId="21" customBuiltin="1"/>
    <cellStyle name="Output 2" xfId="136" xr:uid="{00000000-0005-0000-0000-000088000000}"/>
    <cellStyle name="Percent" xfId="153" builtinId="5"/>
    <cellStyle name="Percent 13" xfId="137" xr:uid="{00000000-0005-0000-0000-000089000000}"/>
    <cellStyle name="Percent 14" xfId="138" xr:uid="{00000000-0005-0000-0000-00008A000000}"/>
    <cellStyle name="Percent 2 2" xfId="139" xr:uid="{00000000-0005-0000-0000-00008B000000}"/>
    <cellStyle name="Percent 28" xfId="140" xr:uid="{00000000-0005-0000-0000-00008C000000}"/>
    <cellStyle name="Percent 29" xfId="141" xr:uid="{00000000-0005-0000-0000-00008D000000}"/>
    <cellStyle name="Percent 29 2" xfId="142" xr:uid="{00000000-0005-0000-0000-00008E000000}"/>
    <cellStyle name="Percent 30" xfId="143" xr:uid="{00000000-0005-0000-0000-00008F000000}"/>
    <cellStyle name="Percent 30 2" xfId="144" xr:uid="{00000000-0005-0000-0000-000090000000}"/>
    <cellStyle name="Percent 4 2" xfId="145" xr:uid="{00000000-0005-0000-0000-000091000000}"/>
    <cellStyle name="Percent 5 2" xfId="146" xr:uid="{00000000-0005-0000-0000-000092000000}"/>
    <cellStyle name="Title" xfId="147" builtinId="15" customBuiltin="1"/>
    <cellStyle name="Title 2" xfId="148" xr:uid="{00000000-0005-0000-0000-000094000000}"/>
    <cellStyle name="Total" xfId="149" builtinId="25" customBuiltin="1"/>
    <cellStyle name="Total 2" xfId="150" xr:uid="{00000000-0005-0000-0000-000096000000}"/>
    <cellStyle name="Warning Text" xfId="151" builtinId="11" customBuiltin="1"/>
    <cellStyle name="Warning Text 2" xfId="152" xr:uid="{00000000-0005-0000-0000-00009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123825</xdr:colOff>
      <xdr:row>14</xdr:row>
      <xdr:rowOff>0</xdr:rowOff>
    </xdr:from>
    <xdr:to>
      <xdr:col>5</xdr:col>
      <xdr:colOff>0</xdr:colOff>
      <xdr:row>18</xdr:row>
      <xdr:rowOff>91440</xdr:rowOff>
    </xdr:to>
    <xdr:pic>
      <xdr:nvPicPr>
        <xdr:cNvPr id="4" name="Picture 3">
          <a:extLst>
            <a:ext uri="{FF2B5EF4-FFF2-40B4-BE49-F238E27FC236}">
              <a16:creationId xmlns:a16="http://schemas.microsoft.com/office/drawing/2014/main" id="{DF40DB1D-6B90-41AD-8BB5-3351DF7C7B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5375" y="2266950"/>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5"/>
  <sheetViews>
    <sheetView tabSelected="1" workbookViewId="0"/>
  </sheetViews>
  <sheetFormatPr defaultColWidth="10.42578125" defaultRowHeight="12.75"/>
  <cols>
    <col min="1" max="1" width="5.7109375" style="2" customWidth="1"/>
    <col min="2" max="2" width="15.28515625" style="2" customWidth="1"/>
    <col min="3" max="3" width="50.7109375" style="2" customWidth="1"/>
    <col min="4" max="4" width="12.7109375" style="2" customWidth="1"/>
    <col min="5" max="5" width="14.7109375" style="5" bestFit="1" customWidth="1"/>
    <col min="6" max="16384" width="10.42578125" style="2"/>
  </cols>
  <sheetData>
    <row r="1" spans="2:5">
      <c r="B1" s="141" t="s">
        <v>37</v>
      </c>
      <c r="C1" s="141"/>
      <c r="D1" s="141"/>
      <c r="E1" s="141"/>
    </row>
    <row r="2" spans="2:5">
      <c r="B2" s="2" t="s">
        <v>26</v>
      </c>
      <c r="C2" s="3">
        <v>45180</v>
      </c>
      <c r="D2" s="4"/>
      <c r="E2" s="4"/>
    </row>
    <row r="5" spans="2:5">
      <c r="B5" s="4" t="s">
        <v>27</v>
      </c>
      <c r="C5" s="4" t="s">
        <v>9</v>
      </c>
      <c r="D5" s="4" t="s">
        <v>28</v>
      </c>
      <c r="E5" s="6" t="s">
        <v>29</v>
      </c>
    </row>
    <row r="6" spans="2:5">
      <c r="B6" s="7">
        <v>1</v>
      </c>
      <c r="C6" s="1" t="s">
        <v>39</v>
      </c>
      <c r="D6" s="2" t="s">
        <v>30</v>
      </c>
      <c r="E6" s="8" t="s">
        <v>102</v>
      </c>
    </row>
    <row r="7" spans="2:5">
      <c r="B7" s="7">
        <f>B6+1</f>
        <v>2</v>
      </c>
      <c r="C7" s="1" t="s">
        <v>81</v>
      </c>
      <c r="D7" s="2" t="s">
        <v>30</v>
      </c>
      <c r="E7" s="8" t="str">
        <f>E6</f>
        <v>August 2023</v>
      </c>
    </row>
    <row r="8" spans="2:5">
      <c r="B8" s="7">
        <f>B7+1</f>
        <v>3</v>
      </c>
      <c r="C8" s="1" t="s">
        <v>38</v>
      </c>
      <c r="D8" s="2" t="s">
        <v>30</v>
      </c>
      <c r="E8" s="8" t="str">
        <f>E7</f>
        <v>August 2023</v>
      </c>
    </row>
    <row r="9" spans="2:5">
      <c r="B9" s="7">
        <f>B8+1</f>
        <v>4</v>
      </c>
      <c r="C9" s="1" t="s">
        <v>34</v>
      </c>
      <c r="D9" s="2" t="s">
        <v>36</v>
      </c>
      <c r="E9" s="5" t="s">
        <v>106</v>
      </c>
    </row>
    <row r="10" spans="2:5">
      <c r="B10" s="7">
        <f>B9+1</f>
        <v>5</v>
      </c>
      <c r="C10" s="1" t="s">
        <v>35</v>
      </c>
      <c r="D10" s="2" t="s">
        <v>36</v>
      </c>
      <c r="E10" s="5" t="str">
        <f>E9</f>
        <v>2Q 2023</v>
      </c>
    </row>
    <row r="13" spans="2:5">
      <c r="B13" s="9" t="s">
        <v>31</v>
      </c>
    </row>
    <row r="15" spans="2:5">
      <c r="C15" s="10"/>
    </row>
    <row r="16" spans="2:5">
      <c r="B16" s="4" t="s">
        <v>10</v>
      </c>
      <c r="E16" s="11"/>
    </row>
    <row r="17" spans="2:10">
      <c r="B17" s="2" t="s">
        <v>32</v>
      </c>
      <c r="C17" s="1" t="s">
        <v>25</v>
      </c>
    </row>
    <row r="21" spans="2:10" s="12" customFormat="1" ht="33.75" customHeight="1">
      <c r="B21" s="142" t="s">
        <v>33</v>
      </c>
      <c r="C21" s="142"/>
      <c r="D21" s="142"/>
      <c r="E21" s="142"/>
      <c r="F21" s="13"/>
      <c r="G21" s="13"/>
      <c r="H21" s="13"/>
      <c r="I21" s="13"/>
      <c r="J21" s="13"/>
    </row>
    <row r="22" spans="2:10" s="12" customFormat="1" ht="11.25" customHeight="1">
      <c r="B22" s="15"/>
      <c r="C22" s="15"/>
      <c r="D22" s="15"/>
      <c r="E22" s="15"/>
      <c r="F22" s="14"/>
      <c r="G22" s="14"/>
      <c r="H22" s="14"/>
      <c r="I22" s="14"/>
      <c r="J22" s="14"/>
    </row>
    <row r="23" spans="2:10" s="12" customFormat="1" ht="67.5" customHeight="1">
      <c r="B23" s="143" t="s">
        <v>24</v>
      </c>
      <c r="C23" s="143"/>
      <c r="D23" s="143"/>
      <c r="E23" s="143"/>
      <c r="F23" s="14"/>
      <c r="G23" s="14"/>
      <c r="H23" s="14"/>
      <c r="I23" s="14"/>
      <c r="J23" s="14"/>
    </row>
    <row r="24" spans="2:10" s="12" customFormat="1" ht="11.25" customHeight="1">
      <c r="B24" s="15"/>
      <c r="C24" s="15"/>
      <c r="D24" s="15"/>
      <c r="E24" s="15"/>
      <c r="F24" s="14"/>
      <c r="G24" s="14"/>
      <c r="H24" s="14"/>
      <c r="I24" s="14"/>
      <c r="J24" s="14"/>
    </row>
    <row r="25" spans="2:10" s="12" customFormat="1" ht="11.25">
      <c r="B25" s="143" t="s">
        <v>101</v>
      </c>
      <c r="C25" s="143"/>
      <c r="D25" s="143"/>
      <c r="E25" s="143"/>
    </row>
  </sheetData>
  <mergeCells count="4">
    <mergeCell ref="B1:E1"/>
    <mergeCell ref="B21:E21"/>
    <mergeCell ref="B23:E23"/>
    <mergeCell ref="B25:E25"/>
  </mergeCells>
  <hyperlinks>
    <hyperlink ref="C17" r:id="rId1" xr:uid="{00000000-0004-0000-0000-000000000000}"/>
    <hyperlink ref="C6" location="'Issuance Total'!A1" display="US Municipal Bonds: Issuance - Total" xr:uid="{00000000-0004-0000-0000-000001000000}"/>
    <hyperlink ref="C10" location="Holders!A1" display="US Municipal Bonds: Holders" xr:uid="{00000000-0004-0000-0000-000002000000}"/>
    <hyperlink ref="C9" location="Outstanding!A1" display="US Municipal Bonds: Outstanding" xr:uid="{00000000-0004-0000-0000-000003000000}"/>
    <hyperlink ref="C8" location="'Trading Volume'!A1" display="US Municipal Bonds: Trading Volume" xr:uid="{00000000-0004-0000-0000-000004000000}"/>
    <hyperlink ref="C7" location="'Issuance Public'!A1" display="US Municipal Bonds: Issuance - Public Only" xr:uid="{00000000-0004-0000-0000-000005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2"/>
  <sheetViews>
    <sheetView zoomScaleNormal="100" zoomScaleSheetLayoutView="100" workbookViewId="0">
      <pane xSplit="1" ySplit="9" topLeftCell="B18" activePane="bottomRight" state="frozen"/>
      <selection pane="topRight" activeCell="B1" sqref="B1"/>
      <selection pane="bottomLeft" activeCell="A9" sqref="A9"/>
      <selection pane="bottomRight" activeCell="B22" sqref="B22:L23"/>
    </sheetView>
  </sheetViews>
  <sheetFormatPr defaultColWidth="9.140625" defaultRowHeight="12"/>
  <cols>
    <col min="1" max="1" width="8.7109375" style="32" customWidth="1"/>
    <col min="2" max="3" width="10.7109375" style="57" customWidth="1"/>
    <col min="4" max="4" width="1.7109375" style="57" customWidth="1"/>
    <col min="5" max="7" width="10.7109375" style="57" customWidth="1"/>
    <col min="8" max="8" width="1.7109375" style="57" customWidth="1"/>
    <col min="9" max="10" width="10.7109375" style="57" customWidth="1"/>
    <col min="11" max="11" width="1.7109375" style="57" customWidth="1"/>
    <col min="12" max="12" width="10.7109375" style="57" customWidth="1"/>
    <col min="13" max="13" width="2.7109375" style="32" customWidth="1"/>
    <col min="14" max="21" width="10.7109375" style="119" customWidth="1"/>
    <col min="22" max="22" width="1.7109375" style="119" customWidth="1"/>
    <col min="23" max="30" width="10.7109375" style="119" customWidth="1"/>
    <col min="31" max="31" width="2.7109375" style="32" customWidth="1"/>
    <col min="32" max="16384" width="9.140625" style="56"/>
  </cols>
  <sheetData>
    <row r="1" spans="1:31" s="18" customFormat="1" ht="12.75">
      <c r="A1" s="16" t="s">
        <v>42</v>
      </c>
      <c r="B1" s="17" t="s">
        <v>51</v>
      </c>
      <c r="I1" s="17"/>
      <c r="N1" s="112"/>
      <c r="O1" s="112"/>
      <c r="P1" s="112"/>
      <c r="Q1" s="112"/>
      <c r="R1" s="112"/>
      <c r="S1" s="112"/>
      <c r="T1" s="112"/>
      <c r="U1" s="112"/>
      <c r="V1" s="112"/>
      <c r="W1" s="112"/>
      <c r="X1" s="112"/>
      <c r="Y1" s="112"/>
      <c r="Z1" s="112"/>
      <c r="AA1" s="112"/>
      <c r="AB1" s="112"/>
      <c r="AC1" s="112"/>
      <c r="AD1" s="112"/>
    </row>
    <row r="2" spans="1:31" s="18" customFormat="1" ht="12.75">
      <c r="A2" s="16" t="s">
        <v>43</v>
      </c>
      <c r="B2" s="17" t="s">
        <v>67</v>
      </c>
      <c r="I2" s="17"/>
      <c r="N2" s="112"/>
      <c r="O2" s="112"/>
      <c r="P2" s="112"/>
      <c r="Q2" s="112"/>
      <c r="R2" s="112"/>
      <c r="S2" s="112"/>
      <c r="T2" s="112"/>
      <c r="U2" s="112"/>
      <c r="V2" s="112"/>
      <c r="W2" s="112"/>
      <c r="X2" s="112"/>
      <c r="Y2" s="112"/>
      <c r="Z2" s="112"/>
      <c r="AA2" s="112"/>
      <c r="AB2" s="112"/>
      <c r="AC2" s="112"/>
      <c r="AD2" s="112"/>
    </row>
    <row r="3" spans="1:31" s="18" customFormat="1" ht="12.75">
      <c r="A3" s="19" t="s">
        <v>44</v>
      </c>
      <c r="B3" s="17" t="s">
        <v>68</v>
      </c>
      <c r="I3" s="17"/>
      <c r="N3" s="112"/>
      <c r="O3" s="112"/>
      <c r="P3" s="112"/>
      <c r="Q3" s="112"/>
      <c r="R3" s="112"/>
      <c r="S3" s="112"/>
      <c r="T3" s="112"/>
      <c r="U3" s="112"/>
      <c r="V3" s="112"/>
      <c r="W3" s="112"/>
      <c r="X3" s="112"/>
      <c r="Y3" s="112"/>
      <c r="Z3" s="112"/>
      <c r="AA3" s="112"/>
      <c r="AB3" s="112"/>
      <c r="AC3" s="112"/>
      <c r="AD3" s="112"/>
    </row>
    <row r="4" spans="1:31" s="61" customFormat="1" ht="11.25">
      <c r="A4" s="20" t="s">
        <v>11</v>
      </c>
      <c r="B4" s="64" t="s">
        <v>69</v>
      </c>
      <c r="I4" s="64"/>
      <c r="M4" s="22"/>
      <c r="N4" s="113"/>
      <c r="O4" s="113"/>
      <c r="P4" s="113"/>
      <c r="Q4" s="113"/>
      <c r="R4" s="113"/>
      <c r="S4" s="113"/>
      <c r="T4" s="113"/>
      <c r="U4" s="113"/>
      <c r="V4" s="113"/>
      <c r="W4" s="113"/>
      <c r="X4" s="113"/>
      <c r="Y4" s="113"/>
      <c r="Z4" s="113"/>
      <c r="AA4" s="113"/>
      <c r="AB4" s="113"/>
      <c r="AC4" s="113"/>
      <c r="AD4" s="113"/>
      <c r="AE4" s="22"/>
    </row>
    <row r="5" spans="1:31" s="62" customFormat="1" ht="11.25">
      <c r="A5" s="23" t="s">
        <v>46</v>
      </c>
      <c r="B5" s="37" t="s">
        <v>87</v>
      </c>
      <c r="C5" s="63"/>
      <c r="D5" s="63"/>
      <c r="E5" s="63"/>
      <c r="F5" s="63"/>
      <c r="G5" s="63"/>
      <c r="H5" s="63"/>
      <c r="I5" s="37"/>
      <c r="J5" s="63"/>
      <c r="K5" s="63"/>
      <c r="L5" s="63"/>
      <c r="M5" s="22"/>
      <c r="N5" s="113"/>
      <c r="O5" s="114"/>
      <c r="P5" s="114"/>
      <c r="Q5" s="114"/>
      <c r="R5" s="114"/>
      <c r="S5" s="114"/>
      <c r="T5" s="114"/>
      <c r="U5" s="114"/>
      <c r="V5" s="114"/>
      <c r="W5" s="114"/>
      <c r="X5" s="114"/>
      <c r="Y5" s="114"/>
      <c r="Z5" s="114"/>
      <c r="AA5" s="114"/>
      <c r="AB5" s="114"/>
      <c r="AC5" s="114"/>
      <c r="AD5" s="114"/>
    </row>
    <row r="6" spans="1:31" s="62" customFormat="1" ht="11.25">
      <c r="A6" s="23"/>
      <c r="B6" s="63"/>
      <c r="C6" s="63"/>
      <c r="D6" s="63"/>
      <c r="E6" s="63"/>
      <c r="F6" s="63"/>
      <c r="G6" s="63"/>
      <c r="H6" s="63"/>
      <c r="I6" s="63"/>
      <c r="J6" s="63"/>
      <c r="K6" s="63"/>
      <c r="L6" s="63"/>
      <c r="M6" s="22"/>
      <c r="N6" s="113"/>
      <c r="O6" s="114"/>
      <c r="P6" s="114"/>
      <c r="Q6" s="114"/>
      <c r="R6" s="114"/>
      <c r="S6" s="114"/>
      <c r="T6" s="114"/>
      <c r="U6" s="114"/>
      <c r="V6" s="114"/>
      <c r="W6" s="114"/>
      <c r="X6" s="114"/>
      <c r="Y6" s="114"/>
      <c r="Z6" s="114"/>
      <c r="AA6" s="114"/>
      <c r="AB6" s="114"/>
      <c r="AC6" s="114"/>
      <c r="AD6" s="114"/>
    </row>
    <row r="7" spans="1:31">
      <c r="A7" s="25"/>
      <c r="M7" s="25"/>
      <c r="N7" s="115"/>
      <c r="O7" s="116"/>
      <c r="P7" s="116"/>
      <c r="Q7" s="116"/>
      <c r="R7" s="116"/>
      <c r="S7" s="116"/>
      <c r="T7" s="116"/>
      <c r="U7" s="116"/>
      <c r="V7" s="116"/>
      <c r="W7" s="116"/>
      <c r="X7" s="116"/>
      <c r="Y7" s="116"/>
      <c r="Z7" s="116"/>
      <c r="AA7" s="116"/>
      <c r="AB7" s="116"/>
      <c r="AC7" s="116"/>
      <c r="AD7" s="116"/>
      <c r="AE7" s="56"/>
    </row>
    <row r="8" spans="1:31">
      <c r="A8" s="38"/>
      <c r="B8" s="145" t="s">
        <v>79</v>
      </c>
      <c r="C8" s="145"/>
      <c r="D8" s="55"/>
      <c r="E8" s="145" t="s">
        <v>80</v>
      </c>
      <c r="F8" s="145"/>
      <c r="G8" s="145"/>
      <c r="H8" s="55"/>
      <c r="I8" s="145" t="s">
        <v>17</v>
      </c>
      <c r="J8" s="145"/>
      <c r="K8" s="55"/>
      <c r="L8" s="59" t="s">
        <v>0</v>
      </c>
      <c r="M8" s="25"/>
      <c r="N8" s="144" t="s">
        <v>82</v>
      </c>
      <c r="O8" s="144"/>
      <c r="P8" s="144"/>
      <c r="Q8" s="144"/>
      <c r="R8" s="144"/>
      <c r="S8" s="144"/>
      <c r="T8" s="144"/>
      <c r="U8" s="144"/>
      <c r="V8" s="115"/>
      <c r="W8" s="144" t="s">
        <v>88</v>
      </c>
      <c r="X8" s="144"/>
      <c r="Y8" s="144"/>
      <c r="Z8" s="144"/>
      <c r="AA8" s="144"/>
      <c r="AB8" s="144"/>
      <c r="AC8" s="144"/>
      <c r="AD8" s="144"/>
      <c r="AE8" s="25"/>
    </row>
    <row r="9" spans="1:31" ht="24.75" thickBot="1">
      <c r="A9" s="27"/>
      <c r="B9" s="65" t="s">
        <v>3</v>
      </c>
      <c r="C9" s="65" t="s">
        <v>4</v>
      </c>
      <c r="D9" s="65"/>
      <c r="E9" s="65" t="s">
        <v>7</v>
      </c>
      <c r="F9" s="65" t="s">
        <v>8</v>
      </c>
      <c r="G9" s="66" t="s">
        <v>13</v>
      </c>
      <c r="H9" s="65"/>
      <c r="I9" s="65" t="s">
        <v>1</v>
      </c>
      <c r="J9" s="65" t="s">
        <v>2</v>
      </c>
      <c r="K9" s="65"/>
      <c r="L9" s="65" t="s">
        <v>0</v>
      </c>
      <c r="M9" s="101"/>
      <c r="N9" s="117" t="s">
        <v>3</v>
      </c>
      <c r="O9" s="117" t="s">
        <v>4</v>
      </c>
      <c r="P9" s="117" t="s">
        <v>7</v>
      </c>
      <c r="Q9" s="117" t="s">
        <v>8</v>
      </c>
      <c r="R9" s="117" t="s">
        <v>13</v>
      </c>
      <c r="S9" s="117" t="s">
        <v>1</v>
      </c>
      <c r="T9" s="117" t="s">
        <v>2</v>
      </c>
      <c r="U9" s="117" t="s">
        <v>0</v>
      </c>
      <c r="V9" s="118"/>
      <c r="W9" s="117" t="s">
        <v>3</v>
      </c>
      <c r="X9" s="117" t="s">
        <v>4</v>
      </c>
      <c r="Y9" s="117" t="s">
        <v>7</v>
      </c>
      <c r="Z9" s="117" t="s">
        <v>8</v>
      </c>
      <c r="AA9" s="117" t="s">
        <v>13</v>
      </c>
      <c r="AB9" s="117" t="s">
        <v>1</v>
      </c>
      <c r="AC9" s="117" t="s">
        <v>2</v>
      </c>
      <c r="AD9" s="117" t="s">
        <v>0</v>
      </c>
      <c r="AE9" s="101"/>
    </row>
    <row r="10" spans="1:31" ht="12.75" thickTop="1">
      <c r="A10" s="30">
        <v>2012</v>
      </c>
      <c r="B10" s="58">
        <v>136.07569999999998</v>
      </c>
      <c r="C10" s="58">
        <v>246.60169999999999</v>
      </c>
      <c r="D10" s="56"/>
      <c r="E10" s="58">
        <v>74.175500000000014</v>
      </c>
      <c r="F10" s="58">
        <v>295.67020000000002</v>
      </c>
      <c r="G10" s="58">
        <v>12.8317</v>
      </c>
      <c r="H10" s="58"/>
      <c r="I10" s="58">
        <v>148.92959999999999</v>
      </c>
      <c r="J10" s="58">
        <v>233.74730000000002</v>
      </c>
      <c r="K10" s="56"/>
      <c r="L10" s="58">
        <v>382.67690000000005</v>
      </c>
      <c r="M10" s="102"/>
      <c r="N10" s="103" t="s">
        <v>83</v>
      </c>
      <c r="O10" s="103" t="s">
        <v>83</v>
      </c>
      <c r="P10" s="103" t="s">
        <v>83</v>
      </c>
      <c r="Q10" s="103" t="s">
        <v>83</v>
      </c>
      <c r="R10" s="103" t="s">
        <v>83</v>
      </c>
      <c r="S10" s="103" t="s">
        <v>83</v>
      </c>
      <c r="T10" s="103" t="s">
        <v>83</v>
      </c>
      <c r="U10" s="103" t="s">
        <v>83</v>
      </c>
      <c r="W10" s="103" t="s">
        <v>83</v>
      </c>
      <c r="X10" s="103" t="s">
        <v>83</v>
      </c>
      <c r="Y10" s="103" t="s">
        <v>83</v>
      </c>
      <c r="Z10" s="103" t="s">
        <v>83</v>
      </c>
      <c r="AA10" s="103" t="s">
        <v>83</v>
      </c>
      <c r="AB10" s="103" t="s">
        <v>83</v>
      </c>
      <c r="AC10" s="103" t="s">
        <v>83</v>
      </c>
      <c r="AD10" s="103" t="s">
        <v>83</v>
      </c>
    </row>
    <row r="11" spans="1:31">
      <c r="A11" s="30">
        <v>2013</v>
      </c>
      <c r="B11" s="58">
        <v>127.94009999999999</v>
      </c>
      <c r="C11" s="58">
        <v>207.47829999999999</v>
      </c>
      <c r="D11" s="56"/>
      <c r="E11" s="58">
        <v>69.391300000000001</v>
      </c>
      <c r="F11" s="58">
        <v>243.35220000000001</v>
      </c>
      <c r="G11" s="58">
        <v>22.674900000000001</v>
      </c>
      <c r="H11" s="58"/>
      <c r="I11" s="58">
        <v>161.5564</v>
      </c>
      <c r="J11" s="58">
        <v>173.8612</v>
      </c>
      <c r="K11" s="56"/>
      <c r="L11" s="58">
        <v>335.41759999999999</v>
      </c>
      <c r="M11" s="102"/>
      <c r="N11" s="104">
        <f t="shared" ref="N11:N18" si="0">B11/B10-1</f>
        <v>-5.9787309563720803E-2</v>
      </c>
      <c r="O11" s="104">
        <f t="shared" ref="O11:O18" si="1">C11/C10-1</f>
        <v>-0.15865016340114446</v>
      </c>
      <c r="P11" s="104">
        <f t="shared" ref="P11:P18" si="2">E11/E10-1</f>
        <v>-6.449838558553711E-2</v>
      </c>
      <c r="Q11" s="104">
        <f t="shared" ref="Q11:Q18" si="3">F11/F10-1</f>
        <v>-0.17694715260448979</v>
      </c>
      <c r="R11" s="104">
        <f t="shared" ref="R11:R18" si="4">G11/G10-1</f>
        <v>0.76710022834074998</v>
      </c>
      <c r="S11" s="104">
        <f t="shared" ref="S11:S18" si="5">I11/I10-1</f>
        <v>8.4783683028759826E-2</v>
      </c>
      <c r="T11" s="104">
        <f t="shared" ref="T11:T18" si="6">J11/J10-1</f>
        <v>-0.25620017856890764</v>
      </c>
      <c r="U11" s="104">
        <f t="shared" ref="U11:U18" si="7">L11/L10-1</f>
        <v>-0.12349661032583892</v>
      </c>
      <c r="W11" s="103" t="s">
        <v>83</v>
      </c>
      <c r="X11" s="103" t="s">
        <v>83</v>
      </c>
      <c r="Y11" s="103" t="s">
        <v>83</v>
      </c>
      <c r="Z11" s="103" t="s">
        <v>83</v>
      </c>
      <c r="AA11" s="103" t="s">
        <v>83</v>
      </c>
      <c r="AB11" s="103" t="s">
        <v>83</v>
      </c>
      <c r="AC11" s="103" t="s">
        <v>83</v>
      </c>
      <c r="AD11" s="103" t="s">
        <v>83</v>
      </c>
    </row>
    <row r="12" spans="1:31">
      <c r="A12" s="30">
        <v>2014</v>
      </c>
      <c r="B12" s="58">
        <v>136.358</v>
      </c>
      <c r="C12" s="58">
        <v>202.76269999999997</v>
      </c>
      <c r="D12" s="56"/>
      <c r="E12" s="58">
        <v>71.824200000000005</v>
      </c>
      <c r="F12" s="58">
        <v>242.77369999999999</v>
      </c>
      <c r="G12" s="58">
        <v>24.522800000000004</v>
      </c>
      <c r="H12" s="58"/>
      <c r="I12" s="58">
        <v>145.37399999999997</v>
      </c>
      <c r="J12" s="58">
        <v>193.74629999999999</v>
      </c>
      <c r="K12" s="56"/>
      <c r="L12" s="58">
        <v>339.12029999999993</v>
      </c>
      <c r="M12" s="102"/>
      <c r="N12" s="104">
        <f t="shared" si="0"/>
        <v>6.5795634050622276E-2</v>
      </c>
      <c r="O12" s="104">
        <f t="shared" si="1"/>
        <v>-2.2728160005166864E-2</v>
      </c>
      <c r="P12" s="104">
        <f t="shared" si="2"/>
        <v>3.506059116921012E-2</v>
      </c>
      <c r="Q12" s="104">
        <f t="shared" si="3"/>
        <v>-2.3772129448593748E-3</v>
      </c>
      <c r="R12" s="104">
        <f t="shared" si="4"/>
        <v>8.1495397995140051E-2</v>
      </c>
      <c r="S12" s="104">
        <f t="shared" si="5"/>
        <v>-0.10016563874906859</v>
      </c>
      <c r="T12" s="104">
        <f t="shared" si="6"/>
        <v>0.11437341971641746</v>
      </c>
      <c r="U12" s="104">
        <f t="shared" si="7"/>
        <v>1.1039074872636112E-2</v>
      </c>
      <c r="W12" s="103" t="s">
        <v>83</v>
      </c>
      <c r="X12" s="103" t="s">
        <v>83</v>
      </c>
      <c r="Y12" s="103" t="s">
        <v>83</v>
      </c>
      <c r="Z12" s="103" t="s">
        <v>83</v>
      </c>
      <c r="AA12" s="103" t="s">
        <v>83</v>
      </c>
      <c r="AB12" s="103" t="s">
        <v>83</v>
      </c>
      <c r="AC12" s="103" t="s">
        <v>83</v>
      </c>
      <c r="AD12" s="103" t="s">
        <v>83</v>
      </c>
    </row>
    <row r="13" spans="1:31">
      <c r="A13" s="30">
        <v>2015</v>
      </c>
      <c r="B13" s="58">
        <v>158.83600000000001</v>
      </c>
      <c r="C13" s="58">
        <v>246.27669999999998</v>
      </c>
      <c r="D13" s="56"/>
      <c r="E13" s="58">
        <v>87.252300000000005</v>
      </c>
      <c r="F13" s="58">
        <v>290.10109999999997</v>
      </c>
      <c r="G13" s="58">
        <v>27.759300000000003</v>
      </c>
      <c r="H13" s="58"/>
      <c r="I13" s="58">
        <v>154.58450000000002</v>
      </c>
      <c r="J13" s="58">
        <v>250.52810000000005</v>
      </c>
      <c r="K13" s="56"/>
      <c r="L13" s="58">
        <v>405.11260000000004</v>
      </c>
      <c r="M13" s="102"/>
      <c r="N13" s="104">
        <f t="shared" si="0"/>
        <v>0.16484548027985158</v>
      </c>
      <c r="O13" s="104">
        <f t="shared" si="1"/>
        <v>0.21460554628637318</v>
      </c>
      <c r="P13" s="104">
        <f t="shared" si="2"/>
        <v>0.2148036455679283</v>
      </c>
      <c r="Q13" s="104">
        <f t="shared" si="3"/>
        <v>0.19494451005195357</v>
      </c>
      <c r="R13" s="104">
        <f t="shared" si="4"/>
        <v>0.13197921933873769</v>
      </c>
      <c r="S13" s="104">
        <f t="shared" si="5"/>
        <v>6.3357271589142838E-2</v>
      </c>
      <c r="T13" s="104">
        <f t="shared" si="6"/>
        <v>0.29307295158668878</v>
      </c>
      <c r="U13" s="104">
        <f t="shared" si="7"/>
        <v>0.19459849498835702</v>
      </c>
      <c r="W13" s="103" t="s">
        <v>83</v>
      </c>
      <c r="X13" s="103" t="s">
        <v>83</v>
      </c>
      <c r="Y13" s="103" t="s">
        <v>83</v>
      </c>
      <c r="Z13" s="103" t="s">
        <v>83</v>
      </c>
      <c r="AA13" s="103" t="s">
        <v>83</v>
      </c>
      <c r="AB13" s="103" t="s">
        <v>83</v>
      </c>
      <c r="AC13" s="103" t="s">
        <v>83</v>
      </c>
      <c r="AD13" s="103" t="s">
        <v>83</v>
      </c>
    </row>
    <row r="14" spans="1:31">
      <c r="A14" s="30">
        <v>2016</v>
      </c>
      <c r="B14" s="58">
        <v>179.25239999999999</v>
      </c>
      <c r="C14" s="58">
        <v>272.67750000000001</v>
      </c>
      <c r="D14" s="56"/>
      <c r="E14" s="58">
        <v>98.6751</v>
      </c>
      <c r="F14" s="58">
        <v>325.15720000000005</v>
      </c>
      <c r="G14" s="58">
        <v>28.097600000000003</v>
      </c>
      <c r="H14" s="58"/>
      <c r="I14" s="58">
        <v>176.83759999999998</v>
      </c>
      <c r="J14" s="58">
        <v>275.09210000000002</v>
      </c>
      <c r="K14" s="56"/>
      <c r="L14" s="58">
        <v>451.92970000000003</v>
      </c>
      <c r="M14" s="102"/>
      <c r="N14" s="104">
        <f t="shared" si="0"/>
        <v>0.12853761112090445</v>
      </c>
      <c r="O14" s="104">
        <f t="shared" si="1"/>
        <v>0.10719974727613302</v>
      </c>
      <c r="P14" s="104">
        <f t="shared" si="2"/>
        <v>0.13091689273520579</v>
      </c>
      <c r="Q14" s="104">
        <f t="shared" si="3"/>
        <v>0.12084097578395969</v>
      </c>
      <c r="R14" s="104">
        <f t="shared" si="4"/>
        <v>1.218690673035705E-2</v>
      </c>
      <c r="S14" s="104">
        <f t="shared" si="5"/>
        <v>0.14395427743402456</v>
      </c>
      <c r="T14" s="104">
        <f t="shared" si="6"/>
        <v>9.8048881542629251E-2</v>
      </c>
      <c r="U14" s="104">
        <f t="shared" si="7"/>
        <v>0.11556564767425148</v>
      </c>
      <c r="W14" s="103" t="s">
        <v>83</v>
      </c>
      <c r="X14" s="103" t="s">
        <v>83</v>
      </c>
      <c r="Y14" s="103" t="s">
        <v>83</v>
      </c>
      <c r="Z14" s="103" t="s">
        <v>83</v>
      </c>
      <c r="AA14" s="103" t="s">
        <v>83</v>
      </c>
      <c r="AB14" s="103" t="s">
        <v>83</v>
      </c>
      <c r="AC14" s="103" t="s">
        <v>83</v>
      </c>
      <c r="AD14" s="103" t="s">
        <v>83</v>
      </c>
    </row>
    <row r="15" spans="1:31">
      <c r="A15" s="30">
        <v>2017</v>
      </c>
      <c r="B15" s="58">
        <v>165.22669999999999</v>
      </c>
      <c r="C15" s="58">
        <v>283.7749</v>
      </c>
      <c r="D15" s="56"/>
      <c r="E15" s="58">
        <v>98.236500000000007</v>
      </c>
      <c r="F15" s="58">
        <v>310.20510000000002</v>
      </c>
      <c r="G15" s="58">
        <v>40.56</v>
      </c>
      <c r="H15" s="58"/>
      <c r="I15" s="58">
        <v>203.17529999999996</v>
      </c>
      <c r="J15" s="58">
        <v>245.8263</v>
      </c>
      <c r="K15" s="56"/>
      <c r="L15" s="58">
        <v>449.00159999999994</v>
      </c>
      <c r="M15" s="102"/>
      <c r="N15" s="104">
        <f t="shared" si="0"/>
        <v>-7.8245535345691342E-2</v>
      </c>
      <c r="O15" s="104">
        <f t="shared" si="1"/>
        <v>4.0697894032327486E-2</v>
      </c>
      <c r="P15" s="104">
        <f t="shared" si="2"/>
        <v>-4.4448903522772421E-3</v>
      </c>
      <c r="Q15" s="104">
        <f t="shared" si="3"/>
        <v>-4.5984219325298725E-2</v>
      </c>
      <c r="R15" s="104">
        <f t="shared" si="4"/>
        <v>0.44353966175046966</v>
      </c>
      <c r="S15" s="104">
        <f t="shared" si="5"/>
        <v>0.14893721697195605</v>
      </c>
      <c r="T15" s="104">
        <f t="shared" si="6"/>
        <v>-0.10638546145091043</v>
      </c>
      <c r="U15" s="104">
        <f t="shared" si="7"/>
        <v>-6.4791050466479483E-3</v>
      </c>
      <c r="W15" s="103" t="s">
        <v>83</v>
      </c>
      <c r="X15" s="103" t="s">
        <v>83</v>
      </c>
      <c r="Y15" s="103" t="s">
        <v>83</v>
      </c>
      <c r="Z15" s="103" t="s">
        <v>83</v>
      </c>
      <c r="AA15" s="103" t="s">
        <v>83</v>
      </c>
      <c r="AB15" s="103" t="s">
        <v>83</v>
      </c>
      <c r="AC15" s="103" t="s">
        <v>83</v>
      </c>
      <c r="AD15" s="103" t="s">
        <v>83</v>
      </c>
    </row>
    <row r="16" spans="1:31">
      <c r="A16" s="30">
        <v>2018</v>
      </c>
      <c r="B16" s="58">
        <v>123.7966</v>
      </c>
      <c r="C16" s="58">
        <v>223.00119999999998</v>
      </c>
      <c r="D16" s="56"/>
      <c r="E16" s="58">
        <v>84.553899999999999</v>
      </c>
      <c r="F16" s="58">
        <v>238.38479999999998</v>
      </c>
      <c r="G16" s="58">
        <v>23.859100000000002</v>
      </c>
      <c r="H16" s="58"/>
      <c r="I16" s="58">
        <v>241.83559999999997</v>
      </c>
      <c r="J16" s="58">
        <v>104.962</v>
      </c>
      <c r="K16" s="56"/>
      <c r="L16" s="58">
        <v>346.79759999999999</v>
      </c>
      <c r="M16" s="102"/>
      <c r="N16" s="104">
        <f t="shared" si="0"/>
        <v>-0.2507470039648555</v>
      </c>
      <c r="O16" s="104">
        <f t="shared" si="1"/>
        <v>-0.21416164713651564</v>
      </c>
      <c r="P16" s="104">
        <f t="shared" si="2"/>
        <v>-0.13928224234373177</v>
      </c>
      <c r="Q16" s="104">
        <f t="shared" si="3"/>
        <v>-0.23152520703237967</v>
      </c>
      <c r="R16" s="104">
        <f t="shared" si="4"/>
        <v>-0.41175788954635106</v>
      </c>
      <c r="S16" s="104">
        <f t="shared" si="5"/>
        <v>0.19028051145980851</v>
      </c>
      <c r="T16" s="104">
        <f t="shared" si="6"/>
        <v>-0.57302371633954541</v>
      </c>
      <c r="U16" s="104">
        <f t="shared" si="7"/>
        <v>-0.22762502405336638</v>
      </c>
      <c r="W16" s="103" t="s">
        <v>83</v>
      </c>
      <c r="X16" s="103" t="s">
        <v>83</v>
      </c>
      <c r="Y16" s="103" t="s">
        <v>83</v>
      </c>
      <c r="Z16" s="103" t="s">
        <v>83</v>
      </c>
      <c r="AA16" s="103" t="s">
        <v>83</v>
      </c>
      <c r="AB16" s="103" t="s">
        <v>83</v>
      </c>
      <c r="AC16" s="103" t="s">
        <v>83</v>
      </c>
      <c r="AD16" s="103" t="s">
        <v>83</v>
      </c>
    </row>
    <row r="17" spans="1:30">
      <c r="A17" s="30">
        <v>2019</v>
      </c>
      <c r="B17" s="58">
        <v>163.3109</v>
      </c>
      <c r="C17" s="58">
        <v>263.06389999999999</v>
      </c>
      <c r="D17" s="56"/>
      <c r="E17" s="58">
        <v>99.177000000000007</v>
      </c>
      <c r="F17" s="58">
        <v>307.58930000000004</v>
      </c>
      <c r="G17" s="58">
        <v>19.608499999999999</v>
      </c>
      <c r="H17" s="58"/>
      <c r="I17" s="58">
        <v>263.89180000000005</v>
      </c>
      <c r="J17" s="58">
        <v>162.4828</v>
      </c>
      <c r="K17" s="56"/>
      <c r="L17" s="58">
        <v>426.37460000000004</v>
      </c>
      <c r="M17" s="102"/>
      <c r="N17" s="104">
        <f t="shared" si="0"/>
        <v>0.31918727977989714</v>
      </c>
      <c r="O17" s="104">
        <f t="shared" si="1"/>
        <v>0.17965239648934639</v>
      </c>
      <c r="P17" s="104">
        <f t="shared" si="2"/>
        <v>0.17294412203340137</v>
      </c>
      <c r="Q17" s="104">
        <f t="shared" si="3"/>
        <v>0.29030584164762208</v>
      </c>
      <c r="R17" s="104">
        <f t="shared" si="4"/>
        <v>-0.17815424722642526</v>
      </c>
      <c r="S17" s="104">
        <f t="shared" si="5"/>
        <v>9.1203280244926965E-2</v>
      </c>
      <c r="T17" s="104">
        <f t="shared" si="6"/>
        <v>0.54801547226615344</v>
      </c>
      <c r="U17" s="104">
        <f t="shared" si="7"/>
        <v>0.22946237228862043</v>
      </c>
      <c r="W17" s="103" t="s">
        <v>83</v>
      </c>
      <c r="X17" s="103" t="s">
        <v>83</v>
      </c>
      <c r="Y17" s="103" t="s">
        <v>83</v>
      </c>
      <c r="Z17" s="103" t="s">
        <v>83</v>
      </c>
      <c r="AA17" s="103" t="s">
        <v>83</v>
      </c>
      <c r="AB17" s="103" t="s">
        <v>83</v>
      </c>
      <c r="AC17" s="103" t="s">
        <v>83</v>
      </c>
      <c r="AD17" s="103" t="s">
        <v>83</v>
      </c>
    </row>
    <row r="18" spans="1:30">
      <c r="A18" s="30">
        <v>2020</v>
      </c>
      <c r="B18" s="58">
        <v>199.95329999999998</v>
      </c>
      <c r="C18" s="58">
        <v>285.27070000000003</v>
      </c>
      <c r="D18" s="56"/>
      <c r="E18" s="58">
        <v>92.950199999999995</v>
      </c>
      <c r="F18" s="58">
        <v>358.33519999999999</v>
      </c>
      <c r="G18" s="58">
        <v>33.938600000000001</v>
      </c>
      <c r="H18" s="58"/>
      <c r="I18" s="58">
        <v>275.7355</v>
      </c>
      <c r="J18" s="58">
        <v>209.48820000000003</v>
      </c>
      <c r="K18" s="56"/>
      <c r="L18" s="58">
        <v>485.22370000000001</v>
      </c>
      <c r="M18" s="102"/>
      <c r="N18" s="104">
        <f t="shared" si="0"/>
        <v>0.22437204130281563</v>
      </c>
      <c r="O18" s="104">
        <f t="shared" si="1"/>
        <v>8.4415991703916893E-2</v>
      </c>
      <c r="P18" s="104">
        <f t="shared" si="2"/>
        <v>-6.2784718231041592E-2</v>
      </c>
      <c r="Q18" s="104">
        <f t="shared" si="3"/>
        <v>0.16497940598063687</v>
      </c>
      <c r="R18" s="104">
        <f t="shared" si="4"/>
        <v>0.73081061784430235</v>
      </c>
      <c r="S18" s="104">
        <f t="shared" si="5"/>
        <v>4.4880894366554624E-2</v>
      </c>
      <c r="T18" s="104">
        <f t="shared" si="6"/>
        <v>0.28929462072293211</v>
      </c>
      <c r="U18" s="104">
        <f t="shared" si="7"/>
        <v>0.13802205853725802</v>
      </c>
      <c r="W18" s="103" t="s">
        <v>83</v>
      </c>
      <c r="X18" s="103" t="s">
        <v>83</v>
      </c>
      <c r="Y18" s="103" t="s">
        <v>83</v>
      </c>
      <c r="Z18" s="103" t="s">
        <v>83</v>
      </c>
      <c r="AA18" s="103" t="s">
        <v>83</v>
      </c>
      <c r="AB18" s="103" t="s">
        <v>83</v>
      </c>
      <c r="AC18" s="103" t="s">
        <v>83</v>
      </c>
      <c r="AD18" s="103" t="s">
        <v>83</v>
      </c>
    </row>
    <row r="19" spans="1:30">
      <c r="A19" s="30">
        <v>2021</v>
      </c>
      <c r="B19" s="58">
        <v>180.8588</v>
      </c>
      <c r="C19" s="58">
        <v>302.51859999999999</v>
      </c>
      <c r="D19" s="56"/>
      <c r="E19" s="58">
        <v>99.592300000000009</v>
      </c>
      <c r="F19" s="58">
        <v>357.4941</v>
      </c>
      <c r="G19" s="58">
        <v>26.290999999999997</v>
      </c>
      <c r="H19" s="58"/>
      <c r="I19" s="58">
        <v>321.56</v>
      </c>
      <c r="J19" s="58">
        <v>161.81710000000001</v>
      </c>
      <c r="K19" s="56"/>
      <c r="L19" s="58">
        <v>483.37710000000004</v>
      </c>
      <c r="M19" s="102"/>
      <c r="N19" s="104">
        <f t="shared" ref="N19:N20" si="8">B19/B18-1</f>
        <v>-9.5494798035341222E-2</v>
      </c>
      <c r="O19" s="104">
        <f t="shared" ref="O19:O20" si="9">C19/C18-1</f>
        <v>6.0461519532149399E-2</v>
      </c>
      <c r="P19" s="104">
        <f t="shared" ref="P19:P20" si="10">E19/E18-1</f>
        <v>7.1458695086186186E-2</v>
      </c>
      <c r="Q19" s="104">
        <f t="shared" ref="Q19:Q20" si="11">F19/F18-1</f>
        <v>-2.3472435864519969E-3</v>
      </c>
      <c r="R19" s="104">
        <f t="shared" ref="R19:R20" si="12">G19/G18-1</f>
        <v>-0.22533634268944513</v>
      </c>
      <c r="S19" s="104">
        <f t="shared" ref="S19:S20" si="13">I19/I18-1</f>
        <v>0.16619006257808655</v>
      </c>
      <c r="T19" s="104">
        <f t="shared" ref="T19:T20" si="14">J19/J18-1</f>
        <v>-0.22755983391904655</v>
      </c>
      <c r="U19" s="104">
        <f t="shared" ref="U19:U20" si="15">L19/L18-1</f>
        <v>-3.805667365382126E-3</v>
      </c>
      <c r="W19" s="103" t="s">
        <v>83</v>
      </c>
      <c r="X19" s="103" t="s">
        <v>83</v>
      </c>
      <c r="Y19" s="103" t="s">
        <v>83</v>
      </c>
      <c r="Z19" s="103" t="s">
        <v>83</v>
      </c>
      <c r="AA19" s="103" t="s">
        <v>83</v>
      </c>
      <c r="AB19" s="103" t="s">
        <v>83</v>
      </c>
      <c r="AC19" s="103" t="s">
        <v>83</v>
      </c>
      <c r="AD19" s="103" t="s">
        <v>83</v>
      </c>
    </row>
    <row r="20" spans="1:30">
      <c r="A20" s="30">
        <v>2022</v>
      </c>
      <c r="B20" s="58">
        <v>145.5463</v>
      </c>
      <c r="C20" s="58">
        <v>245.21110000000002</v>
      </c>
      <c r="D20" s="56"/>
      <c r="E20" s="58">
        <v>78.468000000000018</v>
      </c>
      <c r="F20" s="58">
        <v>281.41050000000001</v>
      </c>
      <c r="G20" s="58">
        <v>30.878899999999998</v>
      </c>
      <c r="H20" s="58"/>
      <c r="I20" s="58">
        <v>309.9468</v>
      </c>
      <c r="J20" s="58">
        <v>80.810699999999983</v>
      </c>
      <c r="K20" s="56"/>
      <c r="L20" s="58">
        <v>390.75749999999999</v>
      </c>
      <c r="M20" s="102"/>
      <c r="N20" s="104">
        <f t="shared" si="8"/>
        <v>-0.19524900087803299</v>
      </c>
      <c r="O20" s="104">
        <f t="shared" si="9"/>
        <v>-0.1894346331101624</v>
      </c>
      <c r="P20" s="104">
        <f t="shared" si="10"/>
        <v>-0.21210776335118264</v>
      </c>
      <c r="Q20" s="104">
        <f t="shared" si="11"/>
        <v>-0.21282477109412434</v>
      </c>
      <c r="R20" s="104">
        <f t="shared" si="12"/>
        <v>0.1745045833174852</v>
      </c>
      <c r="S20" s="104">
        <f t="shared" si="13"/>
        <v>-3.6115188456275704E-2</v>
      </c>
      <c r="T20" s="104">
        <f t="shared" si="14"/>
        <v>-0.50060469505386029</v>
      </c>
      <c r="U20" s="104">
        <f t="shared" si="15"/>
        <v>-0.19160940805842896</v>
      </c>
      <c r="W20" s="103" t="s">
        <v>83</v>
      </c>
      <c r="X20" s="103" t="s">
        <v>83</v>
      </c>
      <c r="Y20" s="103" t="s">
        <v>83</v>
      </c>
      <c r="Z20" s="103" t="s">
        <v>83</v>
      </c>
      <c r="AA20" s="103" t="s">
        <v>83</v>
      </c>
      <c r="AB20" s="103" t="s">
        <v>83</v>
      </c>
      <c r="AC20" s="103" t="s">
        <v>83</v>
      </c>
      <c r="AD20" s="103" t="s">
        <v>83</v>
      </c>
    </row>
    <row r="21" spans="1:30">
      <c r="A21" s="30"/>
      <c r="B21" s="58"/>
      <c r="C21" s="58"/>
      <c r="D21" s="56"/>
      <c r="E21" s="58"/>
      <c r="F21" s="58"/>
      <c r="G21" s="58"/>
      <c r="H21" s="58"/>
      <c r="I21" s="58"/>
      <c r="J21" s="58"/>
      <c r="K21" s="56"/>
      <c r="L21" s="58"/>
      <c r="M21" s="102"/>
      <c r="N21" s="104"/>
      <c r="O21" s="104"/>
      <c r="P21" s="104"/>
      <c r="Q21" s="104"/>
      <c r="R21" s="104"/>
      <c r="S21" s="104"/>
      <c r="T21" s="104"/>
      <c r="U21" s="104"/>
      <c r="W21" s="103"/>
      <c r="X21" s="103"/>
      <c r="Y21" s="103"/>
      <c r="Z21" s="103"/>
      <c r="AA21" s="103"/>
      <c r="AB21" s="103"/>
      <c r="AC21" s="103"/>
      <c r="AD21" s="103"/>
    </row>
    <row r="22" spans="1:30">
      <c r="A22" s="120" t="s">
        <v>92</v>
      </c>
      <c r="B22" s="121">
        <v>102.11139999999999</v>
      </c>
      <c r="C22" s="121">
        <v>186.12470000000002</v>
      </c>
      <c r="D22" s="122"/>
      <c r="E22" s="121">
        <v>56.854500000000009</v>
      </c>
      <c r="F22" s="121">
        <v>209.88040000000001</v>
      </c>
      <c r="G22" s="121">
        <v>21.501199999999997</v>
      </c>
      <c r="H22" s="121"/>
      <c r="I22" s="121">
        <v>227.96900000000002</v>
      </c>
      <c r="J22" s="121">
        <v>60.267199999999995</v>
      </c>
      <c r="K22" s="122"/>
      <c r="L22" s="121">
        <v>288.23610000000002</v>
      </c>
      <c r="M22" s="123"/>
      <c r="N22" s="124"/>
      <c r="O22" s="124"/>
      <c r="P22" s="124"/>
      <c r="Q22" s="124"/>
      <c r="R22" s="124"/>
      <c r="S22" s="124"/>
      <c r="T22" s="124"/>
      <c r="U22" s="124"/>
      <c r="V22" s="125"/>
      <c r="W22" s="126"/>
      <c r="X22" s="126"/>
      <c r="Y22" s="126"/>
      <c r="Z22" s="126"/>
      <c r="AA22" s="126"/>
      <c r="AB22" s="126"/>
      <c r="AC22" s="126"/>
      <c r="AD22" s="126"/>
    </row>
    <row r="23" spans="1:30">
      <c r="A23" s="120" t="s">
        <v>98</v>
      </c>
      <c r="B23" s="121">
        <v>106.84259999999999</v>
      </c>
      <c r="C23" s="121">
        <v>139.27726999999999</v>
      </c>
      <c r="D23" s="122"/>
      <c r="E23" s="121">
        <v>46.04833</v>
      </c>
      <c r="F23" s="121">
        <v>190.77269999999996</v>
      </c>
      <c r="G23" s="121">
        <v>9.2988400000000002</v>
      </c>
      <c r="H23" s="121"/>
      <c r="I23" s="121">
        <v>189.78702999999996</v>
      </c>
      <c r="J23" s="121">
        <v>56.332859999999997</v>
      </c>
      <c r="K23" s="122"/>
      <c r="L23" s="121">
        <v>246.11986999999999</v>
      </c>
      <c r="M23" s="123"/>
      <c r="N23" s="124">
        <f t="shared" ref="N23" si="16">B23/B22-1</f>
        <v>4.6333710046086996E-2</v>
      </c>
      <c r="O23" s="124">
        <f t="shared" ref="O23" si="17">C23/C22-1</f>
        <v>-0.25169915653322761</v>
      </c>
      <c r="P23" s="124">
        <f t="shared" ref="P23" si="18">E23/E22-1</f>
        <v>-0.19006710110897129</v>
      </c>
      <c r="Q23" s="124">
        <f t="shared" ref="Q23" si="19">F23/F22-1</f>
        <v>-9.1040897577858826E-2</v>
      </c>
      <c r="R23" s="124">
        <f t="shared" ref="R23" si="20">G23/G22-1</f>
        <v>-0.56751995237475117</v>
      </c>
      <c r="S23" s="124">
        <f t="shared" ref="S23" si="21">I23/I22-1</f>
        <v>-0.16748755313222441</v>
      </c>
      <c r="T23" s="124">
        <f t="shared" ref="T23" si="22">J23/J22-1</f>
        <v>-6.5281612552101298E-2</v>
      </c>
      <c r="U23" s="124">
        <f t="shared" ref="U23" si="23">L23/L22-1</f>
        <v>-0.14611712412151023</v>
      </c>
      <c r="V23" s="125"/>
      <c r="W23" s="126" t="s">
        <v>83</v>
      </c>
      <c r="X23" s="126" t="s">
        <v>83</v>
      </c>
      <c r="Y23" s="126" t="s">
        <v>83</v>
      </c>
      <c r="Z23" s="126" t="s">
        <v>83</v>
      </c>
      <c r="AA23" s="126" t="s">
        <v>83</v>
      </c>
      <c r="AB23" s="126" t="s">
        <v>83</v>
      </c>
      <c r="AC23" s="126" t="s">
        <v>83</v>
      </c>
      <c r="AD23" s="126" t="s">
        <v>83</v>
      </c>
    </row>
    <row r="24" spans="1:30">
      <c r="A24" s="56"/>
      <c r="B24" s="58"/>
      <c r="C24" s="58"/>
      <c r="D24" s="58"/>
      <c r="E24" s="58"/>
      <c r="F24" s="58"/>
      <c r="G24" s="58"/>
      <c r="H24" s="58"/>
      <c r="I24" s="58"/>
      <c r="J24" s="58"/>
      <c r="K24" s="58"/>
      <c r="L24" s="58"/>
      <c r="M24" s="102"/>
      <c r="N24" s="103"/>
    </row>
    <row r="25" spans="1:30">
      <c r="A25" s="30" t="s">
        <v>48</v>
      </c>
      <c r="B25" s="102">
        <v>47.482300000000009</v>
      </c>
      <c r="C25" s="102">
        <v>75.491</v>
      </c>
      <c r="D25" s="102"/>
      <c r="E25" s="102">
        <v>29.382100000000001</v>
      </c>
      <c r="F25" s="102">
        <v>87.686800000000005</v>
      </c>
      <c r="G25" s="102">
        <v>5.9043999999999999</v>
      </c>
      <c r="H25" s="102"/>
      <c r="I25" s="102">
        <v>82.100899999999996</v>
      </c>
      <c r="J25" s="102">
        <v>40.872399999999999</v>
      </c>
      <c r="K25" s="102"/>
      <c r="L25" s="102">
        <v>122.97329999999999</v>
      </c>
      <c r="M25" s="102"/>
      <c r="N25" s="103" t="s">
        <v>83</v>
      </c>
      <c r="O25" s="103" t="s">
        <v>83</v>
      </c>
      <c r="P25" s="103" t="s">
        <v>83</v>
      </c>
      <c r="Q25" s="103" t="s">
        <v>83</v>
      </c>
      <c r="R25" s="103" t="s">
        <v>83</v>
      </c>
      <c r="S25" s="103" t="s">
        <v>83</v>
      </c>
      <c r="T25" s="103" t="s">
        <v>83</v>
      </c>
      <c r="U25" s="103" t="s">
        <v>83</v>
      </c>
      <c r="W25" s="103" t="s">
        <v>83</v>
      </c>
      <c r="X25" s="103" t="s">
        <v>83</v>
      </c>
      <c r="Y25" s="103" t="s">
        <v>83</v>
      </c>
      <c r="Z25" s="103" t="s">
        <v>83</v>
      </c>
      <c r="AA25" s="103" t="s">
        <v>83</v>
      </c>
      <c r="AB25" s="103" t="s">
        <v>83</v>
      </c>
      <c r="AC25" s="103" t="s">
        <v>83</v>
      </c>
      <c r="AD25" s="103" t="s">
        <v>83</v>
      </c>
    </row>
    <row r="26" spans="1:30">
      <c r="A26" s="30" t="s">
        <v>49</v>
      </c>
      <c r="B26" s="102">
        <v>46.752600000000001</v>
      </c>
      <c r="C26" s="102">
        <v>80.314999999999998</v>
      </c>
      <c r="D26" s="102"/>
      <c r="E26" s="102">
        <v>24.9956</v>
      </c>
      <c r="F26" s="102">
        <v>96.636799999999994</v>
      </c>
      <c r="G26" s="102">
        <v>5.4352</v>
      </c>
      <c r="H26" s="102"/>
      <c r="I26" s="102">
        <v>82.587699999999998</v>
      </c>
      <c r="J26" s="102">
        <v>44.479700000000001</v>
      </c>
      <c r="K26" s="102"/>
      <c r="L26" s="102">
        <v>127.06739999999999</v>
      </c>
      <c r="M26" s="102"/>
      <c r="N26" s="103" t="s">
        <v>83</v>
      </c>
      <c r="O26" s="103" t="s">
        <v>83</v>
      </c>
      <c r="P26" s="103" t="s">
        <v>83</v>
      </c>
      <c r="Q26" s="103" t="s">
        <v>83</v>
      </c>
      <c r="R26" s="103" t="s">
        <v>83</v>
      </c>
      <c r="S26" s="103" t="s">
        <v>83</v>
      </c>
      <c r="T26" s="103" t="s">
        <v>83</v>
      </c>
      <c r="U26" s="103" t="s">
        <v>83</v>
      </c>
      <c r="W26" s="104">
        <f t="shared" ref="W26:W31" si="24">B26/B25-1</f>
        <v>-1.5367831802587606E-2</v>
      </c>
      <c r="X26" s="104">
        <f t="shared" ref="X26:X31" si="25">C26/C25-1</f>
        <v>6.3901657151183455E-2</v>
      </c>
      <c r="Y26" s="104">
        <f t="shared" ref="Y26:Y31" si="26">E26/E25-1</f>
        <v>-0.14929157548303229</v>
      </c>
      <c r="Z26" s="104">
        <f t="shared" ref="Z26:Z31" si="27">F26/F25-1</f>
        <v>0.10206781408376164</v>
      </c>
      <c r="AA26" s="104">
        <f t="shared" ref="AA26:AA31" si="28">G26/G25-1</f>
        <v>-7.9466160829212096E-2</v>
      </c>
      <c r="AB26" s="104">
        <f t="shared" ref="AB26:AB31" si="29">I26/I25-1</f>
        <v>5.9292894474969327E-3</v>
      </c>
      <c r="AC26" s="104">
        <f t="shared" ref="AC26:AC31" si="30">J26/J25-1</f>
        <v>8.8257601706775324E-2</v>
      </c>
      <c r="AD26" s="104">
        <f t="shared" ref="AD26:AD31" si="31">L26/L25-1</f>
        <v>3.3292592782335761E-2</v>
      </c>
    </row>
    <row r="27" spans="1:30">
      <c r="A27" s="30" t="s">
        <v>50</v>
      </c>
      <c r="B27" s="102">
        <v>42.994500000000002</v>
      </c>
      <c r="C27" s="102">
        <v>77.120699999999999</v>
      </c>
      <c r="D27" s="102"/>
      <c r="E27" s="102">
        <v>22.441000000000003</v>
      </c>
      <c r="F27" s="102">
        <v>90.369200000000006</v>
      </c>
      <c r="G27" s="102">
        <v>7.3049999999999997</v>
      </c>
      <c r="H27" s="102"/>
      <c r="I27" s="102">
        <v>82.032299999999992</v>
      </c>
      <c r="J27" s="102">
        <v>38.082900000000002</v>
      </c>
      <c r="K27" s="102"/>
      <c r="L27" s="102">
        <v>120.11519999999999</v>
      </c>
      <c r="M27" s="102"/>
      <c r="N27" s="103" t="s">
        <v>83</v>
      </c>
      <c r="O27" s="103" t="s">
        <v>83</v>
      </c>
      <c r="P27" s="103" t="s">
        <v>83</v>
      </c>
      <c r="Q27" s="103" t="s">
        <v>83</v>
      </c>
      <c r="R27" s="103" t="s">
        <v>83</v>
      </c>
      <c r="S27" s="103" t="s">
        <v>83</v>
      </c>
      <c r="T27" s="103" t="s">
        <v>83</v>
      </c>
      <c r="U27" s="103" t="s">
        <v>83</v>
      </c>
      <c r="W27" s="104">
        <f t="shared" si="24"/>
        <v>-8.0382695293951589E-2</v>
      </c>
      <c r="X27" s="104">
        <f t="shared" si="25"/>
        <v>-3.9772147170516026E-2</v>
      </c>
      <c r="Y27" s="104">
        <f t="shared" si="26"/>
        <v>-0.10220198754980869</v>
      </c>
      <c r="Z27" s="104">
        <f t="shared" si="27"/>
        <v>-6.4857280042385335E-2</v>
      </c>
      <c r="AA27" s="104">
        <f t="shared" si="28"/>
        <v>0.34401677951133336</v>
      </c>
      <c r="AB27" s="104">
        <f t="shared" si="29"/>
        <v>-6.7249723627126334E-3</v>
      </c>
      <c r="AC27" s="104">
        <f t="shared" si="30"/>
        <v>-0.14381391960827072</v>
      </c>
      <c r="AD27" s="104">
        <f t="shared" si="31"/>
        <v>-5.4712695781923615E-2</v>
      </c>
    </row>
    <row r="28" spans="1:30">
      <c r="A28" s="30" t="s">
        <v>93</v>
      </c>
      <c r="B28" s="67">
        <v>38.563899999999997</v>
      </c>
      <c r="C28" s="67">
        <v>64.8964</v>
      </c>
      <c r="D28" s="58"/>
      <c r="E28" s="67">
        <v>20.924100000000003</v>
      </c>
      <c r="F28" s="67">
        <v>76.346499999999992</v>
      </c>
      <c r="G28" s="67">
        <v>6.1897000000000002</v>
      </c>
      <c r="H28" s="58"/>
      <c r="I28" s="67">
        <v>77.736800000000002</v>
      </c>
      <c r="J28" s="67">
        <v>25.723600000000001</v>
      </c>
      <c r="K28" s="58"/>
      <c r="L28" s="58">
        <v>103.46040000000001</v>
      </c>
      <c r="M28" s="102"/>
      <c r="N28" s="103" t="s">
        <v>83</v>
      </c>
      <c r="O28" s="103" t="s">
        <v>83</v>
      </c>
      <c r="P28" s="103" t="s">
        <v>83</v>
      </c>
      <c r="Q28" s="103" t="s">
        <v>83</v>
      </c>
      <c r="R28" s="103" t="s">
        <v>83</v>
      </c>
      <c r="S28" s="103" t="s">
        <v>83</v>
      </c>
      <c r="T28" s="103" t="s">
        <v>83</v>
      </c>
      <c r="U28" s="103" t="s">
        <v>83</v>
      </c>
      <c r="W28" s="104">
        <f t="shared" si="24"/>
        <v>-0.10305039016618411</v>
      </c>
      <c r="X28" s="104">
        <f t="shared" si="25"/>
        <v>-0.1585086753621272</v>
      </c>
      <c r="Y28" s="104">
        <f t="shared" si="26"/>
        <v>-6.759502695958286E-2</v>
      </c>
      <c r="Z28" s="104">
        <f t="shared" si="27"/>
        <v>-0.1551712309061053</v>
      </c>
      <c r="AA28" s="104">
        <f t="shared" si="28"/>
        <v>-0.15267624914442157</v>
      </c>
      <c r="AB28" s="104">
        <f t="shared" si="29"/>
        <v>-5.236352022313151E-2</v>
      </c>
      <c r="AC28" s="104">
        <f t="shared" si="30"/>
        <v>-0.32453673433483265</v>
      </c>
      <c r="AD28" s="104">
        <f t="shared" si="31"/>
        <v>-0.13865688938618914</v>
      </c>
    </row>
    <row r="29" spans="1:30">
      <c r="A29" s="30" t="s">
        <v>94</v>
      </c>
      <c r="B29" s="67">
        <v>41.688500000000005</v>
      </c>
      <c r="C29" s="67">
        <v>73.099199999999996</v>
      </c>
      <c r="D29" s="58"/>
      <c r="E29" s="67">
        <v>21.549500000000002</v>
      </c>
      <c r="F29" s="67">
        <v>82.306600000000003</v>
      </c>
      <c r="G29" s="67">
        <v>10.9316</v>
      </c>
      <c r="H29" s="58"/>
      <c r="I29" s="67">
        <v>90.788899999999998</v>
      </c>
      <c r="J29" s="67">
        <v>23.998900000000003</v>
      </c>
      <c r="K29" s="58"/>
      <c r="L29" s="58">
        <v>114.7878</v>
      </c>
      <c r="M29" s="102"/>
      <c r="N29" s="104">
        <f t="shared" ref="N29:O31" si="32">B29/B25-1</f>
        <v>-0.1220202054239159</v>
      </c>
      <c r="O29" s="104">
        <f t="shared" si="32"/>
        <v>-3.1683247009577364E-2</v>
      </c>
      <c r="P29" s="104">
        <f t="shared" ref="P29:Q31" si="33">E29/E25-1</f>
        <v>-0.26657726983435492</v>
      </c>
      <c r="Q29" s="104">
        <f t="shared" si="33"/>
        <v>-6.1357011545637441E-2</v>
      </c>
      <c r="R29" s="104">
        <f t="shared" ref="R29" si="34">G29/G25-1</f>
        <v>0.85143282975408163</v>
      </c>
      <c r="S29" s="104">
        <f t="shared" ref="S29:T31" si="35">I29/I25-1</f>
        <v>0.105821008052287</v>
      </c>
      <c r="T29" s="104">
        <f t="shared" si="35"/>
        <v>-0.41283359920141705</v>
      </c>
      <c r="U29" s="104">
        <f t="shared" ref="U29:U31" si="36">L29/L25-1</f>
        <v>-6.6563229579103655E-2</v>
      </c>
      <c r="W29" s="104">
        <f t="shared" si="24"/>
        <v>8.1023962825336859E-2</v>
      </c>
      <c r="X29" s="104">
        <f t="shared" si="25"/>
        <v>0.12639838265296688</v>
      </c>
      <c r="Y29" s="104">
        <f t="shared" si="26"/>
        <v>2.98889796932722E-2</v>
      </c>
      <c r="Z29" s="104">
        <f t="shared" si="27"/>
        <v>7.806644705389254E-2</v>
      </c>
      <c r="AA29" s="104">
        <f t="shared" si="28"/>
        <v>0.76609528733218069</v>
      </c>
      <c r="AB29" s="104">
        <f t="shared" si="29"/>
        <v>0.16790117421864537</v>
      </c>
      <c r="AC29" s="104">
        <f t="shared" si="30"/>
        <v>-6.704738061546589E-2</v>
      </c>
      <c r="AD29" s="104">
        <f t="shared" si="31"/>
        <v>0.10948536831483358</v>
      </c>
    </row>
    <row r="30" spans="1:30">
      <c r="A30" s="30" t="s">
        <v>95</v>
      </c>
      <c r="B30" s="67">
        <v>35.717700000000001</v>
      </c>
      <c r="C30" s="67">
        <v>61.521099999999997</v>
      </c>
      <c r="D30" s="58"/>
      <c r="E30" s="67">
        <v>21.437899999999999</v>
      </c>
      <c r="F30" s="67">
        <v>69.366299999999995</v>
      </c>
      <c r="G30" s="67">
        <v>6.4345999999999997</v>
      </c>
      <c r="H30" s="58"/>
      <c r="I30" s="67">
        <v>79.65870000000001</v>
      </c>
      <c r="J30" s="67">
        <v>17.579899999999999</v>
      </c>
      <c r="K30" s="58"/>
      <c r="L30" s="58">
        <v>97.238600000000005</v>
      </c>
      <c r="M30" s="102"/>
      <c r="N30" s="104">
        <f t="shared" si="32"/>
        <v>-0.23602751504729147</v>
      </c>
      <c r="O30" s="104">
        <f t="shared" si="32"/>
        <v>-0.2340023656851149</v>
      </c>
      <c r="P30" s="104">
        <f t="shared" si="33"/>
        <v>-0.1423330506169086</v>
      </c>
      <c r="Q30" s="104">
        <f t="shared" si="33"/>
        <v>-0.28219580946388956</v>
      </c>
      <c r="R30" s="104">
        <f t="shared" ref="R30" si="37">G30/G26-1</f>
        <v>0.18387547836326168</v>
      </c>
      <c r="S30" s="104">
        <f t="shared" si="35"/>
        <v>-3.5465329582976546E-2</v>
      </c>
      <c r="T30" s="104">
        <f t="shared" si="35"/>
        <v>-0.60476576955330197</v>
      </c>
      <c r="U30" s="104">
        <f t="shared" si="36"/>
        <v>-0.2347478582232736</v>
      </c>
      <c r="W30" s="104">
        <f t="shared" si="24"/>
        <v>-0.14322415054511439</v>
      </c>
      <c r="X30" s="104">
        <f t="shared" si="25"/>
        <v>-0.15838887429684589</v>
      </c>
      <c r="Y30" s="104">
        <f t="shared" si="26"/>
        <v>-5.1787744495233046E-3</v>
      </c>
      <c r="Z30" s="104">
        <f t="shared" si="27"/>
        <v>-0.15722068461095473</v>
      </c>
      <c r="AA30" s="104">
        <f t="shared" si="28"/>
        <v>-0.41137619378681989</v>
      </c>
      <c r="AB30" s="104">
        <f t="shared" si="29"/>
        <v>-0.12259428190010002</v>
      </c>
      <c r="AC30" s="104">
        <f t="shared" si="30"/>
        <v>-0.26747059240215187</v>
      </c>
      <c r="AD30" s="104">
        <f t="shared" si="31"/>
        <v>-0.15288384305649205</v>
      </c>
    </row>
    <row r="31" spans="1:30">
      <c r="A31" s="30" t="s">
        <v>96</v>
      </c>
      <c r="B31" s="67">
        <v>29.5762</v>
      </c>
      <c r="C31" s="67">
        <v>45.694400000000002</v>
      </c>
      <c r="D31" s="58"/>
      <c r="E31" s="67">
        <v>14.5565</v>
      </c>
      <c r="F31" s="67">
        <v>53.391100000000002</v>
      </c>
      <c r="G31" s="67">
        <v>7.3230000000000004</v>
      </c>
      <c r="H31" s="58"/>
      <c r="I31" s="67">
        <v>61.7624</v>
      </c>
      <c r="J31" s="67">
        <v>13.5083</v>
      </c>
      <c r="K31" s="58"/>
      <c r="L31" s="58">
        <v>75.270700000000005</v>
      </c>
      <c r="M31" s="102"/>
      <c r="N31" s="104">
        <f t="shared" si="32"/>
        <v>-0.3120934072962821</v>
      </c>
      <c r="O31" s="104">
        <f t="shared" si="32"/>
        <v>-0.4074950045837239</v>
      </c>
      <c r="P31" s="104">
        <f t="shared" si="33"/>
        <v>-0.35134352301590843</v>
      </c>
      <c r="Q31" s="104">
        <f t="shared" si="33"/>
        <v>-0.40918919277807042</v>
      </c>
      <c r="R31" s="104">
        <f t="shared" ref="R31:R32" si="38">G31/G27-1</f>
        <v>2.4640657084189499E-3</v>
      </c>
      <c r="S31" s="104">
        <f t="shared" si="35"/>
        <v>-0.24709657049723088</v>
      </c>
      <c r="T31" s="104">
        <f t="shared" si="35"/>
        <v>-0.64529224402553376</v>
      </c>
      <c r="U31" s="104">
        <f t="shared" si="36"/>
        <v>-0.37334575474211418</v>
      </c>
      <c r="W31" s="104">
        <f t="shared" si="24"/>
        <v>-0.17194556200427236</v>
      </c>
      <c r="X31" s="104">
        <f t="shared" si="25"/>
        <v>-0.25725645347693715</v>
      </c>
      <c r="Y31" s="104">
        <f t="shared" si="26"/>
        <v>-0.32099226136888404</v>
      </c>
      <c r="Z31" s="104">
        <f t="shared" si="27"/>
        <v>-0.23030203427312679</v>
      </c>
      <c r="AA31" s="104">
        <f t="shared" si="28"/>
        <v>0.13806608025362888</v>
      </c>
      <c r="AB31" s="104">
        <f t="shared" si="29"/>
        <v>-0.22466221517549256</v>
      </c>
      <c r="AC31" s="104">
        <f t="shared" si="30"/>
        <v>-0.23160541300007387</v>
      </c>
      <c r="AD31" s="104">
        <f t="shared" si="31"/>
        <v>-0.22591748544302359</v>
      </c>
    </row>
    <row r="32" spans="1:30">
      <c r="A32" s="30" t="s">
        <v>99</v>
      </c>
      <c r="B32" s="67">
        <v>34.671299999999995</v>
      </c>
      <c r="C32" s="67">
        <v>43.969000000000008</v>
      </c>
      <c r="D32" s="58"/>
      <c r="E32" s="67">
        <v>13.9001</v>
      </c>
      <c r="F32" s="67">
        <v>60.278700000000008</v>
      </c>
      <c r="G32" s="67">
        <v>4.4615</v>
      </c>
      <c r="H32" s="58"/>
      <c r="I32" s="67">
        <v>64.056799999999996</v>
      </c>
      <c r="J32" s="67">
        <v>14.583499999999999</v>
      </c>
      <c r="K32" s="58"/>
      <c r="L32" s="58">
        <v>78.640299999999996</v>
      </c>
      <c r="M32" s="102"/>
      <c r="N32" s="104">
        <f t="shared" ref="N32" si="39">B32/B28-1</f>
        <v>-0.10093896104906408</v>
      </c>
      <c r="O32" s="104">
        <f t="shared" ref="O32:O33" si="40">C32/C28-1</f>
        <v>-0.32247397390302068</v>
      </c>
      <c r="P32" s="104">
        <f t="shared" ref="P32:P33" si="41">E32/E28-1</f>
        <v>-0.33568946812527189</v>
      </c>
      <c r="Q32" s="104">
        <f t="shared" ref="Q32:Q33" si="42">F32/F28-1</f>
        <v>-0.21045889464480994</v>
      </c>
      <c r="R32" s="104">
        <f t="shared" si="38"/>
        <v>-0.27920577733977414</v>
      </c>
      <c r="S32" s="104">
        <f t="shared" ref="S32:S33" si="43">I32/I28-1</f>
        <v>-0.17597842977843192</v>
      </c>
      <c r="T32" s="104">
        <f t="shared" ref="T32:T33" si="44">J32/J28-1</f>
        <v>-0.43306924380724321</v>
      </c>
      <c r="U32" s="104">
        <f t="shared" ref="U32:U33" si="45">L32/L28-1</f>
        <v>-0.23989951710992818</v>
      </c>
      <c r="W32" s="104">
        <f t="shared" ref="W32:W33" si="46">B32/B31-1</f>
        <v>0.17227027136684203</v>
      </c>
      <c r="X32" s="104">
        <f t="shared" ref="X32:X33" si="47">C32/C31-1</f>
        <v>-3.7759550404425801E-2</v>
      </c>
      <c r="Y32" s="104">
        <f t="shared" ref="Y32:Y33" si="48">E32/E31-1</f>
        <v>-4.5093257307731949E-2</v>
      </c>
      <c r="Z32" s="104">
        <f t="shared" ref="Z32:Z33" si="49">F32/F31-1</f>
        <v>0.12900277387055148</v>
      </c>
      <c r="AA32" s="104">
        <f t="shared" ref="AA32:AA33" si="50">G32/G31-1</f>
        <v>-0.3907551549911239</v>
      </c>
      <c r="AB32" s="104">
        <f t="shared" ref="AB32:AB33" si="51">I32/I31-1</f>
        <v>3.7148815460539053E-2</v>
      </c>
      <c r="AC32" s="104">
        <f t="shared" ref="AC32:AC33" si="52">J32/J31-1</f>
        <v>7.9595507946965904E-2</v>
      </c>
      <c r="AD32" s="104">
        <f t="shared" ref="AD32:AD33" si="53">L32/L31-1</f>
        <v>4.4766423057045923E-2</v>
      </c>
    </row>
    <row r="33" spans="1:30">
      <c r="A33" s="30" t="s">
        <v>100</v>
      </c>
      <c r="B33" s="67">
        <v>44.710399999999993</v>
      </c>
      <c r="C33" s="67">
        <v>57.476100000000002</v>
      </c>
      <c r="D33" s="58"/>
      <c r="E33" s="67">
        <v>21.2059</v>
      </c>
      <c r="F33" s="67">
        <v>76.9221</v>
      </c>
      <c r="G33" s="67">
        <v>4.0584999999999996</v>
      </c>
      <c r="H33" s="58"/>
      <c r="I33" s="67">
        <v>72.111900000000006</v>
      </c>
      <c r="J33" s="67">
        <v>30.074800000000003</v>
      </c>
      <c r="K33" s="58"/>
      <c r="L33" s="58">
        <v>102.1867</v>
      </c>
      <c r="M33" s="102"/>
      <c r="N33" s="104">
        <f>B33/B29-1</f>
        <v>7.2487616488959405E-2</v>
      </c>
      <c r="O33" s="104">
        <f t="shared" si="40"/>
        <v>-0.21372463720533186</v>
      </c>
      <c r="P33" s="104">
        <f t="shared" si="41"/>
        <v>-1.594468549154282E-2</v>
      </c>
      <c r="Q33" s="104">
        <f t="shared" si="42"/>
        <v>-6.5420027069518105E-2</v>
      </c>
      <c r="R33" s="104">
        <f t="shared" ref="R33" si="54">G33/G29-1</f>
        <v>-0.62873687291887737</v>
      </c>
      <c r="S33" s="104">
        <f t="shared" si="43"/>
        <v>-0.20571898106486575</v>
      </c>
      <c r="T33" s="104">
        <f t="shared" si="44"/>
        <v>0.25317410381309147</v>
      </c>
      <c r="U33" s="104">
        <f t="shared" si="45"/>
        <v>-0.10977734567610842</v>
      </c>
      <c r="W33" s="104">
        <f t="shared" si="46"/>
        <v>0.28955072350906952</v>
      </c>
      <c r="X33" s="104">
        <f t="shared" si="47"/>
        <v>0.30719597898519391</v>
      </c>
      <c r="Y33" s="104">
        <f t="shared" si="48"/>
        <v>0.52559334105510036</v>
      </c>
      <c r="Z33" s="104">
        <f t="shared" si="49"/>
        <v>0.27610748075190727</v>
      </c>
      <c r="AA33" s="104">
        <f t="shared" si="50"/>
        <v>-9.0328364899697533E-2</v>
      </c>
      <c r="AB33" s="104">
        <f t="shared" si="51"/>
        <v>0.12574933496521856</v>
      </c>
      <c r="AC33" s="104">
        <f t="shared" si="52"/>
        <v>1.0622484314464979</v>
      </c>
      <c r="AD33" s="104">
        <f t="shared" si="53"/>
        <v>0.29941900018184064</v>
      </c>
    </row>
    <row r="34" spans="1:30">
      <c r="A34" s="31"/>
      <c r="B34" s="56"/>
      <c r="C34" s="56"/>
      <c r="D34" s="56"/>
      <c r="E34" s="56"/>
      <c r="F34" s="56"/>
      <c r="G34" s="56"/>
      <c r="H34" s="56"/>
      <c r="I34" s="56"/>
      <c r="J34" s="56"/>
      <c r="K34" s="56"/>
      <c r="L34" s="56"/>
      <c r="M34" s="105"/>
      <c r="N34" s="103"/>
    </row>
    <row r="35" spans="1:30">
      <c r="A35" s="49">
        <v>44804</v>
      </c>
      <c r="B35" s="67">
        <v>13.244300000000001</v>
      </c>
      <c r="C35" s="67">
        <v>28.485900000000001</v>
      </c>
      <c r="D35" s="58"/>
      <c r="E35" s="67">
        <v>6.7104000000000008</v>
      </c>
      <c r="F35" s="67">
        <v>31.9224</v>
      </c>
      <c r="G35" s="67">
        <v>3.0973999999999999</v>
      </c>
      <c r="H35" s="58"/>
      <c r="I35" s="67">
        <v>34.8264</v>
      </c>
      <c r="J35" s="67">
        <v>6.9036999999999997</v>
      </c>
      <c r="K35" s="58"/>
      <c r="L35" s="58">
        <v>41.7301</v>
      </c>
      <c r="M35" s="105"/>
      <c r="N35" s="103" t="s">
        <v>83</v>
      </c>
      <c r="O35" s="103" t="s">
        <v>83</v>
      </c>
      <c r="P35" s="103" t="s">
        <v>83</v>
      </c>
      <c r="Q35" s="103" t="s">
        <v>83</v>
      </c>
      <c r="R35" s="103" t="s">
        <v>83</v>
      </c>
      <c r="S35" s="103" t="s">
        <v>83</v>
      </c>
      <c r="T35" s="103" t="s">
        <v>83</v>
      </c>
      <c r="U35" s="103" t="s">
        <v>83</v>
      </c>
      <c r="W35" s="103" t="s">
        <v>83</v>
      </c>
      <c r="X35" s="103" t="s">
        <v>83</v>
      </c>
      <c r="Y35" s="103" t="s">
        <v>83</v>
      </c>
      <c r="Z35" s="103" t="s">
        <v>83</v>
      </c>
      <c r="AA35" s="103" t="s">
        <v>83</v>
      </c>
      <c r="AB35" s="103" t="s">
        <v>83</v>
      </c>
      <c r="AC35" s="103" t="s">
        <v>83</v>
      </c>
      <c r="AD35" s="103" t="s">
        <v>83</v>
      </c>
    </row>
    <row r="36" spans="1:30">
      <c r="A36" s="49">
        <v>44834</v>
      </c>
      <c r="B36" s="67">
        <v>13.858700000000001</v>
      </c>
      <c r="C36" s="67">
        <v>13.391999999999998</v>
      </c>
      <c r="D36" s="58"/>
      <c r="E36" s="67">
        <v>7.0570000000000004</v>
      </c>
      <c r="F36" s="67">
        <v>18.138999999999999</v>
      </c>
      <c r="G36" s="67">
        <v>2.0547</v>
      </c>
      <c r="H36" s="58"/>
      <c r="I36" s="67">
        <v>20.215400000000002</v>
      </c>
      <c r="J36" s="67">
        <v>7.0351999999999997</v>
      </c>
      <c r="K36" s="58"/>
      <c r="L36" s="58">
        <v>27.250600000000002</v>
      </c>
      <c r="M36" s="105"/>
      <c r="N36" s="103" t="s">
        <v>83</v>
      </c>
      <c r="O36" s="103" t="s">
        <v>83</v>
      </c>
      <c r="P36" s="103" t="s">
        <v>83</v>
      </c>
      <c r="Q36" s="103" t="s">
        <v>83</v>
      </c>
      <c r="R36" s="103" t="s">
        <v>83</v>
      </c>
      <c r="S36" s="103" t="s">
        <v>83</v>
      </c>
      <c r="T36" s="103" t="s">
        <v>83</v>
      </c>
      <c r="U36" s="103" t="s">
        <v>83</v>
      </c>
      <c r="W36" s="104">
        <f t="shared" ref="W36:W41" si="55">B36/B35-1</f>
        <v>4.6389767673640669E-2</v>
      </c>
      <c r="X36" s="104">
        <f t="shared" ref="X36:X41" si="56">C36/C35-1</f>
        <v>-0.52987267384916759</v>
      </c>
      <c r="Y36" s="104">
        <f t="shared" ref="Y36:Y41" si="57">E36/E35-1</f>
        <v>5.1651168335717701E-2</v>
      </c>
      <c r="Z36" s="104">
        <f t="shared" ref="Z36:Z41" si="58">F36/F35-1</f>
        <v>-0.43177831240758846</v>
      </c>
      <c r="AA36" s="104">
        <f t="shared" ref="AA36:AA41" si="59">G36/G35-1</f>
        <v>-0.33663717956996186</v>
      </c>
      <c r="AB36" s="104">
        <f t="shared" ref="AB36:AB41" si="60">I36/I35-1</f>
        <v>-0.41953805159304425</v>
      </c>
      <c r="AC36" s="104">
        <f t="shared" ref="AC36:AC41" si="61">J36/J35-1</f>
        <v>1.9047756999869714E-2</v>
      </c>
      <c r="AD36" s="104">
        <f t="shared" ref="AD36:AD41" si="62">L36/L35-1</f>
        <v>-0.3469797580163958</v>
      </c>
    </row>
    <row r="37" spans="1:30">
      <c r="A37" s="49">
        <v>44865</v>
      </c>
      <c r="B37" s="67">
        <v>14.5474</v>
      </c>
      <c r="C37" s="67">
        <v>14.183199999999999</v>
      </c>
      <c r="D37" s="58"/>
      <c r="E37" s="67">
        <v>5.8957999999999995</v>
      </c>
      <c r="F37" s="67">
        <v>21.740200000000002</v>
      </c>
      <c r="G37" s="67">
        <v>1.0946</v>
      </c>
      <c r="H37" s="58"/>
      <c r="I37" s="67">
        <v>21.634499999999999</v>
      </c>
      <c r="J37" s="67">
        <v>7.0961999999999996</v>
      </c>
      <c r="K37" s="58"/>
      <c r="L37" s="58">
        <v>28.730699999999999</v>
      </c>
      <c r="M37" s="105"/>
      <c r="N37" s="103" t="s">
        <v>83</v>
      </c>
      <c r="O37" s="103" t="s">
        <v>83</v>
      </c>
      <c r="P37" s="103" t="s">
        <v>83</v>
      </c>
      <c r="Q37" s="103" t="s">
        <v>83</v>
      </c>
      <c r="R37" s="103" t="s">
        <v>83</v>
      </c>
      <c r="S37" s="103" t="s">
        <v>83</v>
      </c>
      <c r="T37" s="103" t="s">
        <v>83</v>
      </c>
      <c r="U37" s="103" t="s">
        <v>83</v>
      </c>
      <c r="W37" s="104">
        <f t="shared" si="55"/>
        <v>4.9694415782143952E-2</v>
      </c>
      <c r="X37" s="104">
        <f t="shared" si="56"/>
        <v>5.908004778972531E-2</v>
      </c>
      <c r="Y37" s="104">
        <f t="shared" si="57"/>
        <v>-0.16454584100892744</v>
      </c>
      <c r="Z37" s="104">
        <f t="shared" si="58"/>
        <v>0.19853354650201238</v>
      </c>
      <c r="AA37" s="104">
        <f t="shared" si="59"/>
        <v>-0.46727016109407693</v>
      </c>
      <c r="AB37" s="104">
        <f t="shared" si="60"/>
        <v>7.019895723062608E-2</v>
      </c>
      <c r="AC37" s="104">
        <f t="shared" si="61"/>
        <v>8.6706845576529634E-3</v>
      </c>
      <c r="AD37" s="104">
        <f t="shared" si="62"/>
        <v>5.4314400416871411E-2</v>
      </c>
    </row>
    <row r="38" spans="1:30">
      <c r="A38" s="49">
        <v>44895</v>
      </c>
      <c r="B38" s="67">
        <v>9.3545999999999996</v>
      </c>
      <c r="C38" s="67">
        <v>17.062200000000001</v>
      </c>
      <c r="D38" s="58"/>
      <c r="E38" s="67">
        <v>5.3121</v>
      </c>
      <c r="F38" s="67">
        <v>19.1937</v>
      </c>
      <c r="G38" s="67">
        <v>1.9109999999999998</v>
      </c>
      <c r="H38" s="58"/>
      <c r="I38" s="67">
        <v>22.511400000000002</v>
      </c>
      <c r="J38" s="67">
        <v>3.9054000000000002</v>
      </c>
      <c r="K38" s="58"/>
      <c r="L38" s="58">
        <v>26.416800000000002</v>
      </c>
      <c r="M38" s="105"/>
      <c r="N38" s="103" t="s">
        <v>83</v>
      </c>
      <c r="O38" s="103" t="s">
        <v>83</v>
      </c>
      <c r="P38" s="103" t="s">
        <v>83</v>
      </c>
      <c r="Q38" s="103" t="s">
        <v>83</v>
      </c>
      <c r="R38" s="103" t="s">
        <v>83</v>
      </c>
      <c r="S38" s="103" t="s">
        <v>83</v>
      </c>
      <c r="T38" s="103" t="s">
        <v>83</v>
      </c>
      <c r="U38" s="103" t="s">
        <v>83</v>
      </c>
      <c r="W38" s="104">
        <f t="shared" si="55"/>
        <v>-0.35695725696688074</v>
      </c>
      <c r="X38" s="104">
        <f t="shared" si="56"/>
        <v>0.20298663207174705</v>
      </c>
      <c r="Y38" s="104">
        <f t="shared" si="57"/>
        <v>-9.9002679873808397E-2</v>
      </c>
      <c r="Z38" s="104">
        <f t="shared" si="58"/>
        <v>-0.11713323704473744</v>
      </c>
      <c r="AA38" s="104">
        <f t="shared" si="59"/>
        <v>0.74584323040380029</v>
      </c>
      <c r="AB38" s="104">
        <f t="shared" si="60"/>
        <v>4.0532482839908512E-2</v>
      </c>
      <c r="AC38" s="104">
        <f t="shared" si="61"/>
        <v>-0.44964910797328139</v>
      </c>
      <c r="AD38" s="104">
        <f t="shared" si="62"/>
        <v>-8.0537543463960026E-2</v>
      </c>
    </row>
    <row r="39" spans="1:30">
      <c r="A39" s="49">
        <v>44926</v>
      </c>
      <c r="B39" s="67">
        <v>5.6741999999999999</v>
      </c>
      <c r="C39" s="67">
        <v>14.449</v>
      </c>
      <c r="D39" s="58"/>
      <c r="E39" s="67">
        <v>3.3486000000000002</v>
      </c>
      <c r="F39" s="67">
        <v>12.4572</v>
      </c>
      <c r="G39" s="67">
        <v>4.3174000000000001</v>
      </c>
      <c r="H39" s="58"/>
      <c r="I39" s="67">
        <v>17.616499999999998</v>
      </c>
      <c r="J39" s="67">
        <v>2.5066999999999999</v>
      </c>
      <c r="K39" s="58"/>
      <c r="L39" s="58">
        <v>20.123199999999997</v>
      </c>
      <c r="M39" s="105"/>
      <c r="N39" s="103" t="s">
        <v>83</v>
      </c>
      <c r="O39" s="103" t="s">
        <v>83</v>
      </c>
      <c r="P39" s="103" t="s">
        <v>83</v>
      </c>
      <c r="Q39" s="103" t="s">
        <v>83</v>
      </c>
      <c r="R39" s="103" t="s">
        <v>83</v>
      </c>
      <c r="S39" s="103" t="s">
        <v>83</v>
      </c>
      <c r="T39" s="103" t="s">
        <v>83</v>
      </c>
      <c r="U39" s="103" t="s">
        <v>83</v>
      </c>
      <c r="W39" s="104">
        <f t="shared" si="55"/>
        <v>-0.39343210826759023</v>
      </c>
      <c r="X39" s="104">
        <f t="shared" si="56"/>
        <v>-0.1531572716296844</v>
      </c>
      <c r="Y39" s="104">
        <f t="shared" si="57"/>
        <v>-0.36962783080137795</v>
      </c>
      <c r="Z39" s="104">
        <f t="shared" si="58"/>
        <v>-0.35097453852045202</v>
      </c>
      <c r="AA39" s="104">
        <f t="shared" si="59"/>
        <v>1.2592360020931452</v>
      </c>
      <c r="AB39" s="104">
        <f t="shared" si="60"/>
        <v>-0.21744094103432055</v>
      </c>
      <c r="AC39" s="104">
        <f t="shared" si="61"/>
        <v>-0.35814513238080614</v>
      </c>
      <c r="AD39" s="104">
        <f t="shared" si="62"/>
        <v>-0.23824233063807898</v>
      </c>
    </row>
    <row r="40" spans="1:30">
      <c r="A40" s="49">
        <v>44957</v>
      </c>
      <c r="B40" s="67">
        <v>10.92806</v>
      </c>
      <c r="C40" s="67">
        <v>12.35955</v>
      </c>
      <c r="D40" s="58"/>
      <c r="E40" s="67">
        <v>5.0979299999999999</v>
      </c>
      <c r="F40" s="67">
        <v>16.796030000000002</v>
      </c>
      <c r="G40" s="67">
        <v>1.3936499999999998</v>
      </c>
      <c r="H40" s="58"/>
      <c r="I40" s="67">
        <v>17.025580000000001</v>
      </c>
      <c r="J40" s="67">
        <v>6.2620500000000003</v>
      </c>
      <c r="K40" s="58"/>
      <c r="L40" s="58">
        <v>23.28763</v>
      </c>
      <c r="M40" s="105"/>
      <c r="N40" s="103" t="s">
        <v>83</v>
      </c>
      <c r="O40" s="103" t="s">
        <v>83</v>
      </c>
      <c r="P40" s="103" t="s">
        <v>83</v>
      </c>
      <c r="Q40" s="103" t="s">
        <v>83</v>
      </c>
      <c r="R40" s="103" t="s">
        <v>83</v>
      </c>
      <c r="S40" s="103" t="s">
        <v>83</v>
      </c>
      <c r="T40" s="103" t="s">
        <v>83</v>
      </c>
      <c r="U40" s="103" t="s">
        <v>83</v>
      </c>
      <c r="W40" s="104">
        <f t="shared" si="55"/>
        <v>0.92592083465510555</v>
      </c>
      <c r="X40" s="104">
        <f t="shared" si="56"/>
        <v>-0.1446086234341476</v>
      </c>
      <c r="Y40" s="104">
        <f t="shared" si="57"/>
        <v>0.52240637878516383</v>
      </c>
      <c r="Z40" s="104">
        <f t="shared" si="58"/>
        <v>0.34829897569277213</v>
      </c>
      <c r="AA40" s="104">
        <f t="shared" si="59"/>
        <v>-0.67720155649233338</v>
      </c>
      <c r="AB40" s="104">
        <f t="shared" si="60"/>
        <v>-3.3543552919138131E-2</v>
      </c>
      <c r="AC40" s="104">
        <f t="shared" si="61"/>
        <v>1.4981250249331794</v>
      </c>
      <c r="AD40" s="104">
        <f t="shared" si="62"/>
        <v>0.1572528226127059</v>
      </c>
    </row>
    <row r="41" spans="1:30">
      <c r="A41" s="49">
        <v>44985</v>
      </c>
      <c r="B41" s="111">
        <v>10.19524</v>
      </c>
      <c r="C41" s="111">
        <v>11.24987</v>
      </c>
      <c r="D41" s="111"/>
      <c r="E41" s="111">
        <v>3.9396800000000001</v>
      </c>
      <c r="F41" s="111">
        <v>16.349149999999998</v>
      </c>
      <c r="G41" s="111">
        <v>1.15628</v>
      </c>
      <c r="H41" s="111"/>
      <c r="I41" s="111">
        <v>17.257210000000001</v>
      </c>
      <c r="J41" s="111">
        <v>4.1878900000000003</v>
      </c>
      <c r="K41" s="111"/>
      <c r="L41" s="111">
        <v>21.4451</v>
      </c>
      <c r="M41" s="105"/>
      <c r="N41" s="103" t="s">
        <v>83</v>
      </c>
      <c r="O41" s="103" t="s">
        <v>83</v>
      </c>
      <c r="P41" s="103" t="s">
        <v>83</v>
      </c>
      <c r="Q41" s="103" t="s">
        <v>83</v>
      </c>
      <c r="R41" s="103" t="s">
        <v>83</v>
      </c>
      <c r="S41" s="103" t="s">
        <v>83</v>
      </c>
      <c r="T41" s="103" t="s">
        <v>83</v>
      </c>
      <c r="U41" s="103" t="s">
        <v>83</v>
      </c>
      <c r="W41" s="104">
        <f t="shared" si="55"/>
        <v>-6.7058563002033278E-2</v>
      </c>
      <c r="X41" s="104">
        <f t="shared" si="56"/>
        <v>-8.9783204081054779E-2</v>
      </c>
      <c r="Y41" s="104">
        <f t="shared" si="57"/>
        <v>-0.2272000596320467</v>
      </c>
      <c r="Z41" s="104">
        <f t="shared" si="58"/>
        <v>-2.6606287319086985E-2</v>
      </c>
      <c r="AA41" s="104">
        <f t="shared" si="59"/>
        <v>-0.17032253435224043</v>
      </c>
      <c r="AB41" s="104">
        <f t="shared" si="60"/>
        <v>1.3604822860660226E-2</v>
      </c>
      <c r="AC41" s="104">
        <f t="shared" si="61"/>
        <v>-0.33122699435488379</v>
      </c>
      <c r="AD41" s="104">
        <f t="shared" si="62"/>
        <v>-7.9120545972260814E-2</v>
      </c>
    </row>
    <row r="42" spans="1:30">
      <c r="A42" s="49">
        <v>45016</v>
      </c>
      <c r="B42" s="67">
        <v>13.549859999999999</v>
      </c>
      <c r="C42" s="67">
        <v>20.367290000000001</v>
      </c>
      <c r="D42" s="58"/>
      <c r="E42" s="67">
        <v>4.8624499999999999</v>
      </c>
      <c r="F42" s="67">
        <v>27.135069999999999</v>
      </c>
      <c r="G42" s="67">
        <v>1.9196300000000002</v>
      </c>
      <c r="H42" s="58"/>
      <c r="I42" s="67">
        <v>29.7837</v>
      </c>
      <c r="J42" s="67">
        <v>4.1334499999999998</v>
      </c>
      <c r="K42" s="58"/>
      <c r="L42" s="58">
        <v>33.917149999999999</v>
      </c>
      <c r="M42" s="105"/>
      <c r="N42" s="103" t="s">
        <v>83</v>
      </c>
      <c r="O42" s="103" t="s">
        <v>83</v>
      </c>
      <c r="P42" s="103" t="s">
        <v>83</v>
      </c>
      <c r="Q42" s="103" t="s">
        <v>83</v>
      </c>
      <c r="R42" s="103" t="s">
        <v>83</v>
      </c>
      <c r="S42" s="103" t="s">
        <v>83</v>
      </c>
      <c r="T42" s="103" t="s">
        <v>83</v>
      </c>
      <c r="U42" s="103" t="s">
        <v>83</v>
      </c>
      <c r="W42" s="104">
        <f t="shared" ref="W42:W43" si="63">B42/B41-1</f>
        <v>0.32903786472903018</v>
      </c>
      <c r="X42" s="104">
        <f t="shared" ref="X42:X43" si="64">C42/C41-1</f>
        <v>0.8104466984951828</v>
      </c>
      <c r="Y42" s="104">
        <f t="shared" ref="Y42:Y43" si="65">E42/E41-1</f>
        <v>0.23422460707468629</v>
      </c>
      <c r="Z42" s="104">
        <f t="shared" ref="Z42:Z43" si="66">F42/F41-1</f>
        <v>0.65972359419297044</v>
      </c>
      <c r="AA42" s="104">
        <f t="shared" ref="AA42:AA43" si="67">G42/G41-1</f>
        <v>0.66017746566575597</v>
      </c>
      <c r="AB42" s="104">
        <f t="shared" ref="AB42:AB43" si="68">I42/I41-1</f>
        <v>0.7258699407378133</v>
      </c>
      <c r="AC42" s="104">
        <f t="shared" ref="AC42:AC43" si="69">J42/J41-1</f>
        <v>-1.2999386325810991E-2</v>
      </c>
      <c r="AD42" s="104">
        <f t="shared" ref="AD42:AD43" si="70">L42/L41-1</f>
        <v>0.58158040764556929</v>
      </c>
    </row>
    <row r="43" spans="1:30">
      <c r="A43" s="49">
        <v>45046</v>
      </c>
      <c r="B43" s="67">
        <v>19.078040000000001</v>
      </c>
      <c r="C43" s="67">
        <v>14.154529999999999</v>
      </c>
      <c r="D43" s="58"/>
      <c r="E43" s="67">
        <v>7.38422</v>
      </c>
      <c r="F43" s="67">
        <v>25.086190000000002</v>
      </c>
      <c r="G43" s="67">
        <v>0.76215999999999995</v>
      </c>
      <c r="H43" s="58"/>
      <c r="I43" s="67">
        <v>20.780930000000001</v>
      </c>
      <c r="J43" s="67">
        <v>12.451639999999999</v>
      </c>
      <c r="K43" s="58"/>
      <c r="L43" s="58">
        <v>33.232570000000003</v>
      </c>
      <c r="M43" s="105"/>
      <c r="N43" s="103" t="s">
        <v>83</v>
      </c>
      <c r="O43" s="103" t="s">
        <v>83</v>
      </c>
      <c r="P43" s="103" t="s">
        <v>83</v>
      </c>
      <c r="Q43" s="103" t="s">
        <v>83</v>
      </c>
      <c r="R43" s="103" t="s">
        <v>83</v>
      </c>
      <c r="S43" s="103" t="s">
        <v>83</v>
      </c>
      <c r="T43" s="103" t="s">
        <v>83</v>
      </c>
      <c r="U43" s="103" t="s">
        <v>83</v>
      </c>
      <c r="W43" s="104">
        <f t="shared" si="63"/>
        <v>0.40798797921159347</v>
      </c>
      <c r="X43" s="104">
        <f t="shared" si="64"/>
        <v>-0.30503616337765116</v>
      </c>
      <c r="Y43" s="104">
        <f t="shared" si="65"/>
        <v>0.51862127116988344</v>
      </c>
      <c r="Z43" s="104">
        <f t="shared" si="66"/>
        <v>-7.5506715110740363E-2</v>
      </c>
      <c r="AA43" s="104">
        <f t="shared" si="67"/>
        <v>-0.6029651547433621</v>
      </c>
      <c r="AB43" s="104">
        <f t="shared" si="68"/>
        <v>-0.30227171237959016</v>
      </c>
      <c r="AC43" s="104">
        <f t="shared" si="69"/>
        <v>2.0124085207272375</v>
      </c>
      <c r="AD43" s="104">
        <f t="shared" si="70"/>
        <v>-2.0183889271356725E-2</v>
      </c>
    </row>
    <row r="44" spans="1:30">
      <c r="A44" s="49">
        <v>45077</v>
      </c>
      <c r="B44" s="67">
        <v>10.64554</v>
      </c>
      <c r="C44" s="67">
        <v>19.031330000000001</v>
      </c>
      <c r="D44" s="58"/>
      <c r="E44" s="67">
        <v>6.2033300000000002</v>
      </c>
      <c r="F44" s="67">
        <v>21.923079999999999</v>
      </c>
      <c r="G44" s="67">
        <v>1.5504599999999999</v>
      </c>
      <c r="H44" s="58"/>
      <c r="I44" s="67">
        <v>20.502359999999999</v>
      </c>
      <c r="J44" s="67">
        <v>9.1745200000000011</v>
      </c>
      <c r="K44" s="58"/>
      <c r="L44" s="58">
        <v>29.676880000000001</v>
      </c>
      <c r="M44" s="105"/>
      <c r="N44" s="103" t="s">
        <v>83</v>
      </c>
      <c r="O44" s="103" t="s">
        <v>83</v>
      </c>
      <c r="P44" s="103" t="s">
        <v>83</v>
      </c>
      <c r="Q44" s="103" t="s">
        <v>83</v>
      </c>
      <c r="R44" s="103" t="s">
        <v>83</v>
      </c>
      <c r="S44" s="103" t="s">
        <v>83</v>
      </c>
      <c r="T44" s="103" t="s">
        <v>83</v>
      </c>
      <c r="U44" s="103" t="s">
        <v>83</v>
      </c>
      <c r="W44" s="104">
        <f t="shared" ref="W44:W46" si="71">B44/B43-1</f>
        <v>-0.44200033127092719</v>
      </c>
      <c r="X44" s="104">
        <f t="shared" ref="X44:X46" si="72">C44/C43-1</f>
        <v>0.34453987522015939</v>
      </c>
      <c r="Y44" s="104">
        <f t="shared" ref="Y44:Y46" si="73">E44/E43-1</f>
        <v>-0.15992074992348548</v>
      </c>
      <c r="Z44" s="104">
        <f t="shared" ref="Z44:Z46" si="74">F44/F43-1</f>
        <v>-0.12608969317381402</v>
      </c>
      <c r="AA44" s="104">
        <f t="shared" ref="AA44:AA46" si="75">G44/G43-1</f>
        <v>1.0342972604177603</v>
      </c>
      <c r="AB44" s="104">
        <f t="shared" ref="AB44:AB46" si="76">I44/I43-1</f>
        <v>-1.3405078598503595E-2</v>
      </c>
      <c r="AC44" s="104">
        <f t="shared" ref="AC44:AC46" si="77">J44/J43-1</f>
        <v>-0.2631878210420473</v>
      </c>
      <c r="AD44" s="104">
        <f t="shared" ref="AD44:AD47" si="78">L44/L43-1</f>
        <v>-0.10699413256332568</v>
      </c>
    </row>
    <row r="45" spans="1:30">
      <c r="A45" s="49">
        <v>45107</v>
      </c>
      <c r="B45" s="67">
        <v>15.005089999999999</v>
      </c>
      <c r="C45" s="67">
        <v>24.347679999999997</v>
      </c>
      <c r="D45" s="58"/>
      <c r="E45" s="67">
        <v>7.61843</v>
      </c>
      <c r="F45" s="67">
        <v>29.920569999999998</v>
      </c>
      <c r="G45" s="67">
        <v>1.8137700000000001</v>
      </c>
      <c r="H45" s="58"/>
      <c r="I45" s="67">
        <v>30.9041</v>
      </c>
      <c r="J45" s="67">
        <v>8.4486600000000003</v>
      </c>
      <c r="K45" s="58"/>
      <c r="L45" s="58">
        <v>39.352760000000004</v>
      </c>
      <c r="M45" s="105"/>
      <c r="N45" s="103" t="s">
        <v>83</v>
      </c>
      <c r="O45" s="103" t="s">
        <v>83</v>
      </c>
      <c r="P45" s="103" t="s">
        <v>83</v>
      </c>
      <c r="Q45" s="103" t="s">
        <v>83</v>
      </c>
      <c r="R45" s="103" t="s">
        <v>83</v>
      </c>
      <c r="S45" s="103" t="s">
        <v>83</v>
      </c>
      <c r="T45" s="103" t="s">
        <v>83</v>
      </c>
      <c r="U45" s="103" t="s">
        <v>83</v>
      </c>
      <c r="W45" s="104">
        <f t="shared" si="71"/>
        <v>0.40951891590280987</v>
      </c>
      <c r="X45" s="104">
        <f t="shared" si="72"/>
        <v>0.27934726579802871</v>
      </c>
      <c r="Y45" s="104">
        <f t="shared" si="73"/>
        <v>0.22811941328286567</v>
      </c>
      <c r="Z45" s="104">
        <f t="shared" si="74"/>
        <v>0.36479773827400153</v>
      </c>
      <c r="AA45" s="104">
        <f t="shared" si="75"/>
        <v>0.16982701907820918</v>
      </c>
      <c r="AB45" s="104">
        <f t="shared" si="76"/>
        <v>0.50734354484069155</v>
      </c>
      <c r="AC45" s="104">
        <f t="shared" si="77"/>
        <v>-7.9116945627673241E-2</v>
      </c>
      <c r="AD45" s="104">
        <f t="shared" si="78"/>
        <v>0.32604101239752969</v>
      </c>
    </row>
    <row r="46" spans="1:30">
      <c r="A46" s="49">
        <v>45138</v>
      </c>
      <c r="B46" s="67">
        <v>12.079649999999999</v>
      </c>
      <c r="C46" s="67">
        <v>15.18478</v>
      </c>
      <c r="D46" s="58"/>
      <c r="E46" s="67">
        <v>4.5848899999999997</v>
      </c>
      <c r="F46" s="67">
        <v>22.271979999999999</v>
      </c>
      <c r="G46" s="67">
        <v>0.40755999999999998</v>
      </c>
      <c r="H46" s="58"/>
      <c r="I46" s="67">
        <v>21.84873</v>
      </c>
      <c r="J46" s="67">
        <v>5.4156899999999997</v>
      </c>
      <c r="K46" s="58"/>
      <c r="L46" s="58">
        <v>27.264420000000001</v>
      </c>
      <c r="M46" s="105"/>
      <c r="N46" s="103" t="s">
        <v>83</v>
      </c>
      <c r="O46" s="103" t="s">
        <v>83</v>
      </c>
      <c r="P46" s="103" t="s">
        <v>83</v>
      </c>
      <c r="Q46" s="103" t="s">
        <v>83</v>
      </c>
      <c r="R46" s="103" t="s">
        <v>83</v>
      </c>
      <c r="S46" s="103" t="s">
        <v>83</v>
      </c>
      <c r="T46" s="103" t="s">
        <v>83</v>
      </c>
      <c r="U46" s="103" t="s">
        <v>83</v>
      </c>
      <c r="W46" s="104">
        <f t="shared" si="71"/>
        <v>-0.19496317582900202</v>
      </c>
      <c r="X46" s="104">
        <f t="shared" si="72"/>
        <v>-0.37633565087104803</v>
      </c>
      <c r="Y46" s="104">
        <f t="shared" si="73"/>
        <v>-0.39818440282315393</v>
      </c>
      <c r="Z46" s="104">
        <f t="shared" si="74"/>
        <v>-0.25562982256019851</v>
      </c>
      <c r="AA46" s="104">
        <f t="shared" si="75"/>
        <v>-0.77529675758227334</v>
      </c>
      <c r="AB46" s="104">
        <f t="shared" si="76"/>
        <v>-0.29301516627243629</v>
      </c>
      <c r="AC46" s="104">
        <f t="shared" si="77"/>
        <v>-0.35898828926717374</v>
      </c>
      <c r="AD46" s="104">
        <f t="shared" si="78"/>
        <v>-0.30717896279701862</v>
      </c>
    </row>
    <row r="47" spans="1:30">
      <c r="A47" s="49">
        <v>45169</v>
      </c>
      <c r="B47" s="67">
        <v>15.361119999999998</v>
      </c>
      <c r="C47" s="67">
        <v>22.582239999999999</v>
      </c>
      <c r="D47" s="58"/>
      <c r="E47" s="67">
        <v>6.3574000000000002</v>
      </c>
      <c r="F47" s="67">
        <v>31.29063</v>
      </c>
      <c r="G47" s="67">
        <v>0.29533000000000004</v>
      </c>
      <c r="H47" s="58"/>
      <c r="I47" s="67">
        <v>31.684419999999999</v>
      </c>
      <c r="J47" s="67">
        <v>6.2589600000000001</v>
      </c>
      <c r="K47" s="58"/>
      <c r="L47" s="58">
        <v>37.943379999999998</v>
      </c>
      <c r="M47" s="105"/>
      <c r="N47" s="104">
        <f>B47/B35-1</f>
        <v>0.15982875652167317</v>
      </c>
      <c r="O47" s="104">
        <f t="shared" ref="O47" si="79">C47/C35-1</f>
        <v>-0.20724849837990034</v>
      </c>
      <c r="P47" s="104">
        <f>E47/E35-1</f>
        <v>-5.2604911778731611E-2</v>
      </c>
      <c r="Q47" s="104">
        <f>F47/F35-1</f>
        <v>-1.9790805202616335E-2</v>
      </c>
      <c r="R47" s="104">
        <f t="shared" ref="R47" si="80">G47/G35-1</f>
        <v>-0.90465228901659456</v>
      </c>
      <c r="S47" s="104">
        <f>I47/I35-1</f>
        <v>-9.0218340109801787E-2</v>
      </c>
      <c r="T47" s="104">
        <f>J47/J35-1</f>
        <v>-9.3390500745976768E-2</v>
      </c>
      <c r="U47" s="104">
        <f>L47/L35-1</f>
        <v>-9.0743132654846348E-2</v>
      </c>
      <c r="W47" s="104">
        <f t="shared" ref="W47" si="81">B47/B46-1</f>
        <v>0.27165273828297987</v>
      </c>
      <c r="X47" s="104">
        <f t="shared" ref="X47" si="82">C47/C46-1</f>
        <v>0.48716280380749666</v>
      </c>
      <c r="Y47" s="104">
        <f t="shared" ref="Y47" si="83">E47/E46-1</f>
        <v>0.38659815175500412</v>
      </c>
      <c r="Z47" s="104">
        <f t="shared" ref="Z47" si="84">F47/F46-1</f>
        <v>0.40493256549260548</v>
      </c>
      <c r="AA47" s="104">
        <f t="shared" ref="AA47" si="85">G47/G46-1</f>
        <v>-0.27537049759544596</v>
      </c>
      <c r="AB47" s="104">
        <f t="shared" ref="AB47" si="86">I47/I46-1</f>
        <v>0.45017216103636226</v>
      </c>
      <c r="AC47" s="104">
        <f t="shared" ref="AC47" si="87">J47/J46-1</f>
        <v>0.15570869085933658</v>
      </c>
      <c r="AD47" s="104">
        <f t="shared" si="78"/>
        <v>0.39168117275188674</v>
      </c>
    </row>
    <row r="48" spans="1:30">
      <c r="A48" s="49"/>
      <c r="B48" s="111"/>
      <c r="C48" s="111"/>
      <c r="D48" s="111"/>
      <c r="E48" s="111"/>
      <c r="F48" s="111"/>
      <c r="G48" s="111"/>
      <c r="H48" s="111"/>
      <c r="I48" s="111"/>
      <c r="J48" s="111"/>
      <c r="K48" s="111"/>
      <c r="L48" s="111"/>
      <c r="N48" s="104"/>
      <c r="O48" s="104"/>
      <c r="P48" s="104"/>
      <c r="Q48" s="104"/>
      <c r="R48" s="104"/>
      <c r="S48" s="104"/>
      <c r="T48" s="104"/>
      <c r="U48" s="104"/>
      <c r="W48" s="104"/>
      <c r="X48" s="104"/>
      <c r="Y48" s="104"/>
      <c r="Z48" s="104"/>
      <c r="AA48" s="104"/>
      <c r="AB48" s="104"/>
      <c r="AC48" s="104"/>
      <c r="AD48" s="104"/>
    </row>
    <row r="49" spans="1:12">
      <c r="B49" s="56"/>
      <c r="C49" s="56"/>
      <c r="D49" s="56"/>
      <c r="E49" s="56"/>
      <c r="F49" s="56"/>
      <c r="G49" s="56"/>
      <c r="H49" s="56"/>
      <c r="I49" s="56"/>
      <c r="J49" s="56"/>
      <c r="K49" s="56"/>
      <c r="L49" s="56"/>
    </row>
    <row r="50" spans="1:12">
      <c r="A50" s="60"/>
      <c r="B50" s="58"/>
      <c r="C50" s="58"/>
      <c r="D50" s="58"/>
      <c r="E50" s="58"/>
      <c r="F50" s="58"/>
      <c r="G50" s="58"/>
      <c r="H50" s="58"/>
      <c r="I50" s="58"/>
      <c r="J50" s="58"/>
      <c r="K50" s="58"/>
      <c r="L50" s="58"/>
    </row>
    <row r="51" spans="1:12">
      <c r="A51" s="60"/>
      <c r="B51" s="58"/>
      <c r="C51" s="58"/>
      <c r="D51" s="58"/>
      <c r="E51" s="58"/>
      <c r="F51" s="58"/>
      <c r="G51" s="58"/>
      <c r="H51" s="58"/>
      <c r="I51" s="58"/>
      <c r="J51" s="58"/>
      <c r="K51" s="58"/>
      <c r="L51" s="58"/>
    </row>
    <row r="52" spans="1:12">
      <c r="A52" s="60"/>
      <c r="B52" s="68"/>
      <c r="C52" s="68"/>
      <c r="D52" s="68"/>
      <c r="E52" s="68"/>
      <c r="F52" s="68"/>
      <c r="G52" s="68"/>
      <c r="H52" s="68"/>
      <c r="I52" s="68"/>
      <c r="J52" s="68"/>
      <c r="K52" s="68"/>
      <c r="L52" s="68"/>
    </row>
  </sheetData>
  <mergeCells count="5">
    <mergeCell ref="N8:U8"/>
    <mergeCell ref="W8:AD8"/>
    <mergeCell ref="B8:C8"/>
    <mergeCell ref="E8:G8"/>
    <mergeCell ref="I8:J8"/>
  </mergeCells>
  <phoneticPr fontId="56" type="noConversion"/>
  <pageMargins left="0.75" right="0.75" top="1.5" bottom="1" header="0.5" footer="0.5"/>
  <pageSetup scale="9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5"/>
  <sheetViews>
    <sheetView zoomScaleNormal="100" zoomScaleSheetLayoutView="100" workbookViewId="0">
      <pane xSplit="1" ySplit="9" topLeftCell="B10" activePane="bottomRight" state="frozen"/>
      <selection pane="topRight" activeCell="B1" sqref="B1"/>
      <selection pane="bottomLeft" activeCell="A10" sqref="A10"/>
      <selection pane="bottomRight" activeCell="J24" sqref="J24"/>
    </sheetView>
  </sheetViews>
  <sheetFormatPr defaultColWidth="9.140625" defaultRowHeight="12"/>
  <cols>
    <col min="1" max="1" width="8.7109375" style="79" customWidth="1"/>
    <col min="2" max="4" width="11.7109375" style="71" customWidth="1"/>
    <col min="5" max="5" width="1.7109375" style="69" customWidth="1"/>
    <col min="6" max="13" width="11.7109375" style="72" customWidth="1"/>
    <col min="14" max="14" width="1.7109375" style="69" customWidth="1"/>
    <col min="15" max="16" width="11.7109375" style="69" customWidth="1"/>
    <col min="17" max="17" width="1.7109375" style="69" customWidth="1"/>
    <col min="18" max="18" width="11.7109375" style="69" customWidth="1"/>
    <col min="19" max="19" width="1.7109375" style="69" customWidth="1"/>
    <col min="20" max="20" width="11.7109375" style="69" customWidth="1"/>
    <col min="21" max="21" width="2.7109375" style="32" customWidth="1"/>
    <col min="22" max="25" width="10.7109375" style="119" customWidth="1"/>
    <col min="26" max="26" width="1.7109375" style="119" customWidth="1"/>
    <col min="27" max="30" width="10.7109375" style="119" customWidth="1"/>
    <col min="31" max="31" width="2.7109375" style="32" customWidth="1"/>
    <col min="32" max="16384" width="9.140625" style="69"/>
  </cols>
  <sheetData>
    <row r="1" spans="1:31" s="83" customFormat="1" ht="12.75">
      <c r="A1" s="39" t="s">
        <v>42</v>
      </c>
      <c r="B1" s="82" t="s">
        <v>51</v>
      </c>
      <c r="D1" s="84"/>
      <c r="F1" s="85"/>
      <c r="G1" s="85"/>
      <c r="H1" s="85"/>
      <c r="I1" s="85"/>
      <c r="J1" s="85"/>
      <c r="K1" s="85"/>
      <c r="L1" s="85"/>
      <c r="M1" s="85"/>
      <c r="U1" s="18"/>
      <c r="V1" s="112"/>
      <c r="W1" s="112"/>
      <c r="X1" s="112"/>
      <c r="Y1" s="112"/>
      <c r="Z1" s="112"/>
      <c r="AA1" s="112"/>
      <c r="AB1" s="112"/>
      <c r="AC1" s="112"/>
      <c r="AD1" s="112"/>
      <c r="AE1" s="18"/>
    </row>
    <row r="2" spans="1:31" s="83" customFormat="1" ht="12.75">
      <c r="A2" s="39" t="s">
        <v>43</v>
      </c>
      <c r="B2" s="82" t="s">
        <v>85</v>
      </c>
      <c r="F2" s="85"/>
      <c r="G2" s="85"/>
      <c r="H2" s="85"/>
      <c r="I2" s="85"/>
      <c r="J2" s="85"/>
      <c r="K2" s="85"/>
      <c r="L2" s="85"/>
      <c r="M2" s="85"/>
      <c r="U2" s="18"/>
      <c r="V2" s="112"/>
      <c r="W2" s="112"/>
      <c r="X2" s="112"/>
      <c r="Y2" s="112"/>
      <c r="Z2" s="112"/>
      <c r="AA2" s="112"/>
      <c r="AB2" s="112"/>
      <c r="AC2" s="112"/>
      <c r="AD2" s="112"/>
      <c r="AE2" s="18"/>
    </row>
    <row r="3" spans="1:31" s="83" customFormat="1" ht="12.75">
      <c r="A3" s="42" t="s">
        <v>44</v>
      </c>
      <c r="B3" s="40" t="s">
        <v>68</v>
      </c>
      <c r="D3" s="86"/>
      <c r="E3" s="81"/>
      <c r="G3" s="86"/>
      <c r="U3" s="18"/>
      <c r="V3" s="112"/>
      <c r="W3" s="112"/>
      <c r="X3" s="112"/>
      <c r="Y3" s="112"/>
      <c r="Z3" s="112"/>
      <c r="AA3" s="112"/>
      <c r="AB3" s="112"/>
      <c r="AC3" s="112"/>
      <c r="AD3" s="112"/>
      <c r="AE3" s="18"/>
    </row>
    <row r="4" spans="1:31" s="45" customFormat="1" ht="11.25">
      <c r="A4" s="43" t="s">
        <v>11</v>
      </c>
      <c r="B4" s="87" t="s">
        <v>69</v>
      </c>
      <c r="C4" s="88"/>
      <c r="D4" s="88"/>
      <c r="F4" s="89"/>
      <c r="G4" s="89"/>
      <c r="H4" s="89"/>
      <c r="I4" s="89"/>
      <c r="J4" s="89"/>
      <c r="K4" s="89"/>
      <c r="L4" s="89"/>
      <c r="M4" s="89"/>
      <c r="U4" s="22"/>
      <c r="V4" s="113"/>
      <c r="W4" s="113"/>
      <c r="X4" s="113"/>
      <c r="Y4" s="113"/>
      <c r="Z4" s="113"/>
      <c r="AA4" s="113"/>
      <c r="AB4" s="113"/>
      <c r="AC4" s="113"/>
      <c r="AD4" s="113"/>
      <c r="AE4" s="22"/>
    </row>
    <row r="5" spans="1:31" s="90" customFormat="1" ht="11.25">
      <c r="A5" s="46" t="s">
        <v>46</v>
      </c>
      <c r="B5" s="44" t="s">
        <v>84</v>
      </c>
      <c r="U5" s="22"/>
      <c r="V5" s="113"/>
      <c r="W5" s="114"/>
      <c r="X5" s="114"/>
      <c r="Y5" s="114"/>
      <c r="Z5" s="114"/>
      <c r="AA5" s="114"/>
      <c r="AB5" s="114"/>
      <c r="AC5" s="114"/>
      <c r="AD5" s="114"/>
      <c r="AE5" s="62"/>
    </row>
    <row r="6" spans="1:31" s="73" customFormat="1">
      <c r="A6" s="80"/>
      <c r="U6" s="22"/>
      <c r="V6" s="113"/>
      <c r="W6" s="114"/>
      <c r="X6" s="114"/>
      <c r="Y6" s="114"/>
      <c r="Z6" s="114"/>
      <c r="AA6" s="114"/>
      <c r="AB6" s="114"/>
      <c r="AC6" s="114"/>
      <c r="AD6" s="114"/>
      <c r="AE6" s="62"/>
    </row>
    <row r="7" spans="1:31">
      <c r="A7" s="69"/>
      <c r="U7" s="25"/>
      <c r="V7" s="115"/>
      <c r="W7" s="116"/>
      <c r="X7" s="116"/>
      <c r="Y7" s="116"/>
      <c r="Z7" s="116"/>
      <c r="AA7" s="116"/>
      <c r="AB7" s="116"/>
      <c r="AC7" s="116"/>
      <c r="AD7" s="116"/>
      <c r="AE7" s="56"/>
    </row>
    <row r="8" spans="1:31" ht="36">
      <c r="A8" s="74"/>
      <c r="B8" s="148" t="s">
        <v>20</v>
      </c>
      <c r="C8" s="148"/>
      <c r="D8" s="148"/>
      <c r="F8" s="147" t="s">
        <v>14</v>
      </c>
      <c r="G8" s="147"/>
      <c r="H8" s="147"/>
      <c r="I8" s="147"/>
      <c r="J8" s="147"/>
      <c r="K8" s="147"/>
      <c r="L8" s="147"/>
      <c r="M8" s="147"/>
      <c r="O8" s="146" t="s">
        <v>18</v>
      </c>
      <c r="P8" s="146"/>
      <c r="R8" s="75" t="s">
        <v>86</v>
      </c>
      <c r="T8" s="75" t="s">
        <v>19</v>
      </c>
      <c r="U8" s="25"/>
      <c r="V8" s="144" t="s">
        <v>82</v>
      </c>
      <c r="W8" s="144"/>
      <c r="X8" s="144"/>
      <c r="Y8" s="144"/>
      <c r="Z8" s="115"/>
      <c r="AA8" s="144" t="s">
        <v>88</v>
      </c>
      <c r="AB8" s="144"/>
      <c r="AC8" s="144"/>
      <c r="AD8" s="144"/>
      <c r="AE8" s="25"/>
    </row>
    <row r="9" spans="1:31" s="99" customFormat="1" ht="24.75" thickBot="1">
      <c r="A9" s="28"/>
      <c r="B9" s="96" t="s">
        <v>21</v>
      </c>
      <c r="C9" s="96" t="s">
        <v>23</v>
      </c>
      <c r="D9" s="96" t="s">
        <v>22</v>
      </c>
      <c r="E9" s="95"/>
      <c r="F9" s="97" t="s">
        <v>16</v>
      </c>
      <c r="G9" s="97" t="s">
        <v>15</v>
      </c>
      <c r="H9" s="97" t="s">
        <v>73</v>
      </c>
      <c r="I9" s="97" t="s">
        <v>74</v>
      </c>
      <c r="J9" s="97" t="s">
        <v>75</v>
      </c>
      <c r="K9" s="97" t="s">
        <v>76</v>
      </c>
      <c r="L9" s="97" t="s">
        <v>77</v>
      </c>
      <c r="M9" s="97" t="s">
        <v>78</v>
      </c>
      <c r="N9" s="95"/>
      <c r="O9" s="96" t="s">
        <v>5</v>
      </c>
      <c r="P9" s="96" t="s">
        <v>6</v>
      </c>
      <c r="Q9" s="95"/>
      <c r="R9" s="98" t="s">
        <v>86</v>
      </c>
      <c r="S9" s="95"/>
      <c r="T9" s="98" t="s">
        <v>12</v>
      </c>
      <c r="U9" s="101"/>
      <c r="V9" s="117" t="s">
        <v>21</v>
      </c>
      <c r="W9" s="117" t="s">
        <v>23</v>
      </c>
      <c r="X9" s="117" t="s">
        <v>22</v>
      </c>
      <c r="Y9" s="117" t="s">
        <v>86</v>
      </c>
      <c r="Z9" s="118"/>
      <c r="AA9" s="117" t="s">
        <v>21</v>
      </c>
      <c r="AB9" s="117" t="s">
        <v>23</v>
      </c>
      <c r="AC9" s="117" t="s">
        <v>22</v>
      </c>
      <c r="AD9" s="117" t="s">
        <v>86</v>
      </c>
      <c r="AE9" s="101"/>
    </row>
    <row r="10" spans="1:31" ht="12.75" thickTop="1">
      <c r="A10" s="48">
        <v>2012</v>
      </c>
      <c r="B10" s="92">
        <v>12.9138</v>
      </c>
      <c r="C10" s="92">
        <v>325.17409999999995</v>
      </c>
      <c r="D10" s="92">
        <v>31.757199999999997</v>
      </c>
      <c r="F10" s="91">
        <v>0</v>
      </c>
      <c r="G10" s="91">
        <v>0.2248</v>
      </c>
      <c r="H10" s="91">
        <v>340.51299999999998</v>
      </c>
      <c r="I10" s="91">
        <v>11.3592</v>
      </c>
      <c r="J10" s="91">
        <v>1.1719000000000002</v>
      </c>
      <c r="K10" s="91">
        <v>0</v>
      </c>
      <c r="L10" s="91">
        <v>15.142099999999999</v>
      </c>
      <c r="M10" s="91">
        <v>1.4348000000000001</v>
      </c>
      <c r="O10" s="91">
        <v>326.94929999999994</v>
      </c>
      <c r="P10" s="91">
        <v>42.896100000000004</v>
      </c>
      <c r="R10" s="35">
        <v>369.84509999999995</v>
      </c>
      <c r="T10" s="35">
        <v>15.6</v>
      </c>
      <c r="U10" s="102"/>
      <c r="V10" s="103" t="s">
        <v>83</v>
      </c>
      <c r="W10" s="103" t="s">
        <v>83</v>
      </c>
      <c r="X10" s="103" t="s">
        <v>83</v>
      </c>
      <c r="Y10" s="103" t="s">
        <v>83</v>
      </c>
      <c r="AA10" s="103" t="s">
        <v>83</v>
      </c>
      <c r="AB10" s="103" t="s">
        <v>83</v>
      </c>
      <c r="AC10" s="103" t="s">
        <v>83</v>
      </c>
      <c r="AD10" s="103" t="s">
        <v>83</v>
      </c>
    </row>
    <row r="11" spans="1:31">
      <c r="A11" s="48">
        <v>2013</v>
      </c>
      <c r="B11" s="92">
        <v>9.4648000000000003</v>
      </c>
      <c r="C11" s="92">
        <v>267.8519</v>
      </c>
      <c r="D11" s="92">
        <v>35.426600000000001</v>
      </c>
      <c r="F11" s="91">
        <v>0</v>
      </c>
      <c r="G11" s="91">
        <v>1.7087999999999999</v>
      </c>
      <c r="H11" s="91">
        <v>284.25839999999999</v>
      </c>
      <c r="I11" s="91">
        <v>11.788400000000003</v>
      </c>
      <c r="J11" s="91">
        <v>3.7775000000000003</v>
      </c>
      <c r="K11" s="91">
        <v>7.0000000000000007E-2</v>
      </c>
      <c r="L11" s="91">
        <v>9.4169999999999998</v>
      </c>
      <c r="M11" s="91">
        <v>1.7233000000000001</v>
      </c>
      <c r="O11" s="91">
        <v>275.75030000000004</v>
      </c>
      <c r="P11" s="91">
        <v>36.993200000000002</v>
      </c>
      <c r="R11" s="35">
        <v>312.74330000000003</v>
      </c>
      <c r="T11" s="35">
        <v>16.2</v>
      </c>
      <c r="U11" s="102"/>
      <c r="V11" s="104">
        <f t="shared" ref="V11:V18" si="0">B11/B10-1</f>
        <v>-0.26707862906348245</v>
      </c>
      <c r="W11" s="104">
        <f t="shared" ref="W11:W18" si="1">C11/C10-1</f>
        <v>-0.17628156732039835</v>
      </c>
      <c r="X11" s="104">
        <f t="shared" ref="X11:X18" si="2">D11/D10-1</f>
        <v>0.11554545111029957</v>
      </c>
      <c r="Y11" s="104">
        <f t="shared" ref="Y11:Y18" si="3">R11/R10-1</f>
        <v>-0.1543938259557851</v>
      </c>
      <c r="AA11" s="103" t="s">
        <v>83</v>
      </c>
      <c r="AB11" s="103" t="s">
        <v>83</v>
      </c>
      <c r="AC11" s="103" t="s">
        <v>83</v>
      </c>
      <c r="AD11" s="103" t="s">
        <v>83</v>
      </c>
    </row>
    <row r="12" spans="1:31">
      <c r="A12" s="48">
        <v>2014</v>
      </c>
      <c r="B12" s="92">
        <v>8.8755999999999986</v>
      </c>
      <c r="C12" s="92">
        <v>282.68280000000004</v>
      </c>
      <c r="D12" s="92">
        <v>23.039100000000001</v>
      </c>
      <c r="F12" s="91">
        <v>0</v>
      </c>
      <c r="G12" s="91">
        <v>0.1527</v>
      </c>
      <c r="H12" s="91">
        <v>292.75739999999996</v>
      </c>
      <c r="I12" s="91">
        <v>8.8606999999999996</v>
      </c>
      <c r="J12" s="91">
        <v>5.0809999999999995</v>
      </c>
      <c r="K12" s="91">
        <v>0</v>
      </c>
      <c r="L12" s="91">
        <v>6.8102000000000009</v>
      </c>
      <c r="M12" s="91">
        <v>0.93559999999999999</v>
      </c>
      <c r="O12" s="91">
        <v>280.6422</v>
      </c>
      <c r="P12" s="91">
        <v>33.955500000000001</v>
      </c>
      <c r="R12" s="35">
        <v>314.59750000000008</v>
      </c>
      <c r="T12" s="35">
        <v>16</v>
      </c>
      <c r="U12" s="102"/>
      <c r="V12" s="104">
        <f t="shared" si="0"/>
        <v>-6.2251711605105453E-2</v>
      </c>
      <c r="W12" s="104">
        <f t="shared" si="1"/>
        <v>5.5369777104437246E-2</v>
      </c>
      <c r="X12" s="104">
        <f t="shared" si="2"/>
        <v>-0.34966663467563919</v>
      </c>
      <c r="Y12" s="104">
        <f t="shared" si="3"/>
        <v>5.9288240547441529E-3</v>
      </c>
      <c r="AA12" s="103" t="s">
        <v>83</v>
      </c>
      <c r="AB12" s="103" t="s">
        <v>83</v>
      </c>
      <c r="AC12" s="103" t="s">
        <v>83</v>
      </c>
      <c r="AD12" s="103" t="s">
        <v>83</v>
      </c>
    </row>
    <row r="13" spans="1:31">
      <c r="A13" s="48">
        <v>2015</v>
      </c>
      <c r="B13" s="92">
        <v>11.191699999999999</v>
      </c>
      <c r="C13" s="92">
        <v>338.31459999999998</v>
      </c>
      <c r="D13" s="92">
        <v>27.846800000000002</v>
      </c>
      <c r="F13" s="91">
        <v>0</v>
      </c>
      <c r="G13" s="91">
        <v>9.7799999999999998E-2</v>
      </c>
      <c r="H13" s="91">
        <v>361.72759999999994</v>
      </c>
      <c r="I13" s="91">
        <v>5.1119000000000003</v>
      </c>
      <c r="J13" s="91">
        <v>2.7187999999999999</v>
      </c>
      <c r="K13" s="91">
        <v>0</v>
      </c>
      <c r="L13" s="91">
        <v>6.0114000000000001</v>
      </c>
      <c r="M13" s="91">
        <v>1.6858</v>
      </c>
      <c r="O13" s="35">
        <v>341.52609999999999</v>
      </c>
      <c r="P13" s="35">
        <v>35.827000000000012</v>
      </c>
      <c r="R13" s="35">
        <v>377.35310000000004</v>
      </c>
      <c r="T13" s="35">
        <v>16.399999999999999</v>
      </c>
      <c r="U13" s="102"/>
      <c r="V13" s="104">
        <f t="shared" si="0"/>
        <v>0.26095137230159104</v>
      </c>
      <c r="W13" s="104">
        <f t="shared" si="1"/>
        <v>0.19679938079005854</v>
      </c>
      <c r="X13" s="104">
        <f t="shared" si="2"/>
        <v>0.20867568611621112</v>
      </c>
      <c r="Y13" s="104">
        <f t="shared" si="3"/>
        <v>0.19947901683897662</v>
      </c>
      <c r="AA13" s="103" t="s">
        <v>83</v>
      </c>
      <c r="AB13" s="103" t="s">
        <v>83</v>
      </c>
      <c r="AC13" s="103" t="s">
        <v>83</v>
      </c>
      <c r="AD13" s="103" t="s">
        <v>83</v>
      </c>
    </row>
    <row r="14" spans="1:31">
      <c r="A14" s="48">
        <v>2016</v>
      </c>
      <c r="B14" s="91">
        <v>12.198400000000003</v>
      </c>
      <c r="C14" s="91">
        <v>382.91759999999999</v>
      </c>
      <c r="D14" s="91">
        <v>28.716200000000001</v>
      </c>
      <c r="F14" s="91">
        <v>0</v>
      </c>
      <c r="G14" s="91">
        <v>1.3300000000000001E-2</v>
      </c>
      <c r="H14" s="91">
        <v>408.57499999999999</v>
      </c>
      <c r="I14" s="91">
        <v>1.8256000000000001</v>
      </c>
      <c r="J14" s="91">
        <v>4.6196999999999981</v>
      </c>
      <c r="K14" s="91">
        <v>0</v>
      </c>
      <c r="L14" s="91">
        <v>7.2408999999999999</v>
      </c>
      <c r="M14" s="91">
        <v>1.5578000000000001</v>
      </c>
      <c r="O14" s="35">
        <v>388.11279999999994</v>
      </c>
      <c r="P14" s="35">
        <v>35.7196</v>
      </c>
      <c r="R14" s="35">
        <v>423.8322</v>
      </c>
      <c r="T14" s="35">
        <v>16.8</v>
      </c>
      <c r="U14" s="102"/>
      <c r="V14" s="104">
        <f t="shared" si="0"/>
        <v>8.9950588382462282E-2</v>
      </c>
      <c r="W14" s="104">
        <f t="shared" si="1"/>
        <v>0.13183882693800397</v>
      </c>
      <c r="X14" s="104">
        <f t="shared" si="2"/>
        <v>3.1220822500251266E-2</v>
      </c>
      <c r="Y14" s="104">
        <f t="shared" si="3"/>
        <v>0.12317137450308469</v>
      </c>
      <c r="AA14" s="103" t="s">
        <v>83</v>
      </c>
      <c r="AB14" s="103" t="s">
        <v>83</v>
      </c>
      <c r="AC14" s="103" t="s">
        <v>83</v>
      </c>
      <c r="AD14" s="103" t="s">
        <v>83</v>
      </c>
    </row>
    <row r="15" spans="1:31">
      <c r="A15" s="48">
        <v>2017</v>
      </c>
      <c r="B15" s="91">
        <v>15.399400000000002</v>
      </c>
      <c r="C15" s="91">
        <v>358.89840000000004</v>
      </c>
      <c r="D15" s="91">
        <v>34.143799999999999</v>
      </c>
      <c r="F15" s="91">
        <v>0</v>
      </c>
      <c r="G15" s="91">
        <v>0.29100000000000004</v>
      </c>
      <c r="H15" s="91">
        <v>390.95080000000002</v>
      </c>
      <c r="I15" s="91">
        <v>3.6839999999999997</v>
      </c>
      <c r="J15" s="91">
        <v>7.0411999999999999</v>
      </c>
      <c r="K15" s="91">
        <v>4.48E-2</v>
      </c>
      <c r="L15" s="91">
        <v>5.0204000000000004</v>
      </c>
      <c r="M15" s="91">
        <v>1.4096000000000002</v>
      </c>
      <c r="O15" s="35">
        <v>370.65010000000001</v>
      </c>
      <c r="P15" s="35">
        <v>37.791500000000006</v>
      </c>
      <c r="R15" s="35">
        <v>408.44160000000005</v>
      </c>
      <c r="T15" s="35">
        <v>17.5</v>
      </c>
      <c r="U15" s="102"/>
      <c r="V15" s="104">
        <f t="shared" si="0"/>
        <v>0.26241146379853086</v>
      </c>
      <c r="W15" s="104">
        <f t="shared" si="1"/>
        <v>-6.2726811199067201E-2</v>
      </c>
      <c r="X15" s="104">
        <f t="shared" si="2"/>
        <v>0.18900829496939009</v>
      </c>
      <c r="Y15" s="104">
        <f t="shared" si="3"/>
        <v>-3.6312955929256763E-2</v>
      </c>
      <c r="AA15" s="103" t="s">
        <v>83</v>
      </c>
      <c r="AB15" s="103" t="s">
        <v>83</v>
      </c>
      <c r="AC15" s="103" t="s">
        <v>83</v>
      </c>
      <c r="AD15" s="103" t="s">
        <v>83</v>
      </c>
    </row>
    <row r="16" spans="1:31">
      <c r="A16" s="48">
        <v>2018</v>
      </c>
      <c r="B16" s="91">
        <v>17.173000000000002</v>
      </c>
      <c r="C16" s="91">
        <v>278.08100000000002</v>
      </c>
      <c r="D16" s="91">
        <v>27.684999999999999</v>
      </c>
      <c r="F16" s="91">
        <v>0</v>
      </c>
      <c r="G16" s="91">
        <v>0.11240000000000001</v>
      </c>
      <c r="H16" s="91">
        <v>297.4332</v>
      </c>
      <c r="I16" s="91">
        <v>4.7826000000000004</v>
      </c>
      <c r="J16" s="91">
        <v>12.388500000000001</v>
      </c>
      <c r="K16" s="91">
        <v>0</v>
      </c>
      <c r="L16" s="91">
        <v>7.4276999999999997</v>
      </c>
      <c r="M16" s="91">
        <v>0.7944</v>
      </c>
      <c r="O16" s="91">
        <v>291.012</v>
      </c>
      <c r="P16" s="91">
        <v>31.926899999999996</v>
      </c>
      <c r="R16" s="35">
        <v>322.93900000000002</v>
      </c>
      <c r="T16" s="35">
        <v>18.100000000000001</v>
      </c>
      <c r="U16" s="102"/>
      <c r="V16" s="104">
        <f t="shared" si="0"/>
        <v>0.11517331844097822</v>
      </c>
      <c r="W16" s="104">
        <f t="shared" si="1"/>
        <v>-0.22518183419040039</v>
      </c>
      <c r="X16" s="104">
        <f t="shared" si="2"/>
        <v>-0.18916465068328658</v>
      </c>
      <c r="Y16" s="104">
        <f t="shared" si="3"/>
        <v>-0.20933861780974328</v>
      </c>
      <c r="AA16" s="103" t="s">
        <v>83</v>
      </c>
      <c r="AB16" s="103" t="s">
        <v>83</v>
      </c>
      <c r="AC16" s="103" t="s">
        <v>83</v>
      </c>
      <c r="AD16" s="103" t="s">
        <v>83</v>
      </c>
    </row>
    <row r="17" spans="1:30">
      <c r="A17" s="48">
        <v>2019</v>
      </c>
      <c r="B17" s="91">
        <v>21.576700000000002</v>
      </c>
      <c r="C17" s="91">
        <v>317.90680000000003</v>
      </c>
      <c r="D17" s="91">
        <v>67.283299999999997</v>
      </c>
      <c r="F17" s="91">
        <v>0</v>
      </c>
      <c r="G17" s="91">
        <v>7.1300000000000002E-2</v>
      </c>
      <c r="H17" s="91">
        <v>377.89730000000003</v>
      </c>
      <c r="I17" s="91">
        <v>1.9303000000000001</v>
      </c>
      <c r="J17" s="91">
        <v>16.8352</v>
      </c>
      <c r="K17" s="91">
        <v>0.51269999999999993</v>
      </c>
      <c r="L17" s="91">
        <v>7.9999999999999991</v>
      </c>
      <c r="M17" s="91">
        <v>1.5196999999999998</v>
      </c>
      <c r="O17" s="91">
        <v>359.19650000000001</v>
      </c>
      <c r="P17" s="91">
        <v>47.569899999999997</v>
      </c>
      <c r="R17" s="91">
        <v>406.76680000000005</v>
      </c>
      <c r="S17" s="91"/>
      <c r="T17" s="35">
        <v>18.100000000000001</v>
      </c>
      <c r="U17" s="102"/>
      <c r="V17" s="104">
        <f t="shared" si="0"/>
        <v>0.25643160775636176</v>
      </c>
      <c r="W17" s="104">
        <f t="shared" si="1"/>
        <v>0.14321654481967494</v>
      </c>
      <c r="X17" s="104">
        <f t="shared" si="2"/>
        <v>1.4303160556257901</v>
      </c>
      <c r="Y17" s="104">
        <f t="shared" si="3"/>
        <v>0.25957781500531074</v>
      </c>
      <c r="AA17" s="103" t="s">
        <v>83</v>
      </c>
      <c r="AB17" s="103" t="s">
        <v>83</v>
      </c>
      <c r="AC17" s="103" t="s">
        <v>83</v>
      </c>
      <c r="AD17" s="103" t="s">
        <v>83</v>
      </c>
    </row>
    <row r="18" spans="1:30">
      <c r="A18" s="48">
        <v>2020</v>
      </c>
      <c r="B18" s="58">
        <v>9.2721</v>
      </c>
      <c r="C18" s="58">
        <v>304.1968</v>
      </c>
      <c r="D18" s="58">
        <v>137.81630000000001</v>
      </c>
      <c r="E18" s="91"/>
      <c r="F18" s="58">
        <v>0</v>
      </c>
      <c r="G18" s="58">
        <v>1.5800000000000002E-2</v>
      </c>
      <c r="H18" s="58">
        <v>434.57780000000002</v>
      </c>
      <c r="I18" s="58">
        <v>0.69680000000000009</v>
      </c>
      <c r="J18" s="58">
        <v>8.849499999999999</v>
      </c>
      <c r="K18" s="58">
        <v>0.1182</v>
      </c>
      <c r="L18" s="58">
        <v>4.1592999999999991</v>
      </c>
      <c r="M18" s="58">
        <v>2.8683000000000005</v>
      </c>
      <c r="N18" s="91"/>
      <c r="O18" s="58">
        <v>389.16689999999994</v>
      </c>
      <c r="P18" s="58">
        <v>62.118399999999994</v>
      </c>
      <c r="Q18" s="58"/>
      <c r="R18" s="58">
        <v>451.28520000000003</v>
      </c>
      <c r="S18" s="91"/>
      <c r="T18" s="35">
        <v>17.399999999999999</v>
      </c>
      <c r="U18" s="102"/>
      <c r="V18" s="104">
        <f t="shared" si="0"/>
        <v>-0.57027256253273206</v>
      </c>
      <c r="W18" s="104">
        <f t="shared" si="1"/>
        <v>-4.3125846946337809E-2</v>
      </c>
      <c r="X18" s="104">
        <f t="shared" si="2"/>
        <v>1.048298760613704</v>
      </c>
      <c r="Y18" s="104">
        <f t="shared" si="3"/>
        <v>0.10944452693779327</v>
      </c>
      <c r="AA18" s="103" t="s">
        <v>83</v>
      </c>
      <c r="AB18" s="103" t="s">
        <v>83</v>
      </c>
      <c r="AC18" s="103" t="s">
        <v>83</v>
      </c>
      <c r="AD18" s="103" t="s">
        <v>83</v>
      </c>
    </row>
    <row r="19" spans="1:30">
      <c r="A19" s="48">
        <v>2021</v>
      </c>
      <c r="B19" s="58">
        <v>14.796200000000002</v>
      </c>
      <c r="C19" s="58">
        <v>328.67210000000006</v>
      </c>
      <c r="D19" s="58">
        <v>113.61779999999999</v>
      </c>
      <c r="E19" s="91"/>
      <c r="F19" s="58">
        <v>0</v>
      </c>
      <c r="G19" s="58">
        <v>5.5E-2</v>
      </c>
      <c r="H19" s="58">
        <v>431.88580000000007</v>
      </c>
      <c r="I19" s="58">
        <v>2.8537999999999997</v>
      </c>
      <c r="J19" s="58">
        <v>12.497300000000001</v>
      </c>
      <c r="K19" s="58">
        <v>4.4499999999999998E-2</v>
      </c>
      <c r="L19" s="58">
        <v>6.4412000000000003</v>
      </c>
      <c r="M19" s="58">
        <v>3.3090999999999999</v>
      </c>
      <c r="N19" s="91"/>
      <c r="O19" s="58">
        <v>395.25569999999999</v>
      </c>
      <c r="P19" s="58">
        <v>61.830399999999997</v>
      </c>
      <c r="Q19" s="58"/>
      <c r="R19" s="58">
        <v>457.08610000000004</v>
      </c>
      <c r="S19" s="91"/>
      <c r="T19" s="35">
        <v>17.8</v>
      </c>
      <c r="U19" s="102"/>
      <c r="V19" s="104">
        <f t="shared" ref="V19:V20" si="4">B19/B18-1</f>
        <v>0.59577657704295706</v>
      </c>
      <c r="W19" s="104">
        <f t="shared" ref="W19:W20" si="5">C19/C18-1</f>
        <v>8.0458768797042168E-2</v>
      </c>
      <c r="X19" s="104">
        <f t="shared" ref="X19:X20" si="6">D19/D18-1</f>
        <v>-0.17558518114330468</v>
      </c>
      <c r="Y19" s="104">
        <f t="shared" ref="Y19:Y20" si="7">R19/R18-1</f>
        <v>1.285417735835348E-2</v>
      </c>
      <c r="AA19" s="103" t="s">
        <v>83</v>
      </c>
      <c r="AB19" s="103" t="s">
        <v>83</v>
      </c>
      <c r="AC19" s="103" t="s">
        <v>83</v>
      </c>
      <c r="AD19" s="103" t="s">
        <v>83</v>
      </c>
    </row>
    <row r="20" spans="1:30">
      <c r="A20" s="48">
        <v>2022</v>
      </c>
      <c r="B20" s="58">
        <v>21.142099999999996</v>
      </c>
      <c r="C20" s="58">
        <v>291.69770000000005</v>
      </c>
      <c r="D20" s="58">
        <v>47.038600000000002</v>
      </c>
      <c r="E20" s="91"/>
      <c r="F20" s="58">
        <v>0</v>
      </c>
      <c r="G20" s="58">
        <v>0.52039999999999997</v>
      </c>
      <c r="H20" s="58">
        <v>333.21570000000003</v>
      </c>
      <c r="I20" s="58">
        <v>1.9141999999999999</v>
      </c>
      <c r="J20" s="58">
        <v>15.024700000000001</v>
      </c>
      <c r="K20" s="58">
        <v>0</v>
      </c>
      <c r="L20" s="58">
        <v>8.0064000000000011</v>
      </c>
      <c r="M20" s="58">
        <v>1.1971000000000001</v>
      </c>
      <c r="N20" s="91"/>
      <c r="O20" s="58">
        <v>311.41140000000001</v>
      </c>
      <c r="P20" s="58">
        <v>48.466999999999999</v>
      </c>
      <c r="Q20" s="58"/>
      <c r="R20" s="58">
        <v>359.87840000000006</v>
      </c>
      <c r="S20" s="91"/>
      <c r="T20" s="35">
        <v>18.2</v>
      </c>
      <c r="U20" s="102"/>
      <c r="V20" s="104">
        <f t="shared" si="4"/>
        <v>0.42888714669982786</v>
      </c>
      <c r="W20" s="104">
        <f t="shared" si="5"/>
        <v>-0.11249631471609545</v>
      </c>
      <c r="X20" s="104">
        <f t="shared" si="6"/>
        <v>-0.58599268776547331</v>
      </c>
      <c r="Y20" s="104">
        <f t="shared" si="7"/>
        <v>-0.21266824784214611</v>
      </c>
      <c r="AA20" s="103" t="s">
        <v>83</v>
      </c>
      <c r="AB20" s="103" t="s">
        <v>83</v>
      </c>
      <c r="AC20" s="103" t="s">
        <v>83</v>
      </c>
      <c r="AD20" s="103" t="s">
        <v>83</v>
      </c>
    </row>
    <row r="21" spans="1:30">
      <c r="A21" s="48"/>
      <c r="B21" s="91"/>
      <c r="C21" s="91"/>
      <c r="D21" s="91"/>
      <c r="E21" s="91"/>
      <c r="F21" s="91"/>
      <c r="G21" s="91"/>
      <c r="H21" s="91"/>
      <c r="I21" s="91"/>
      <c r="J21" s="91"/>
      <c r="K21" s="91"/>
      <c r="L21" s="91"/>
      <c r="M21" s="91"/>
      <c r="N21" s="91"/>
      <c r="O21" s="91"/>
      <c r="P21" s="91"/>
      <c r="R21" s="91"/>
      <c r="S21" s="91"/>
      <c r="T21" s="35"/>
      <c r="U21" s="102"/>
      <c r="V21" s="104"/>
      <c r="W21" s="104"/>
      <c r="X21" s="104"/>
      <c r="Y21" s="104"/>
      <c r="AA21" s="103"/>
      <c r="AB21" s="103"/>
      <c r="AC21" s="103"/>
      <c r="AD21" s="103"/>
    </row>
    <row r="22" spans="1:30">
      <c r="A22" s="127" t="s">
        <v>92</v>
      </c>
      <c r="B22" s="121">
        <v>15.821099999999999</v>
      </c>
      <c r="C22" s="121">
        <v>211.11030000000002</v>
      </c>
      <c r="D22" s="121">
        <v>39.8033</v>
      </c>
      <c r="E22" s="128"/>
      <c r="F22" s="121">
        <v>0</v>
      </c>
      <c r="G22" s="121">
        <v>0.52039999999999997</v>
      </c>
      <c r="H22" s="121">
        <v>248.38790000000003</v>
      </c>
      <c r="I22" s="121">
        <v>1.5496999999999999</v>
      </c>
      <c r="J22" s="121">
        <v>10.499600000000001</v>
      </c>
      <c r="K22" s="121">
        <v>0</v>
      </c>
      <c r="L22" s="121">
        <v>5.0222000000000007</v>
      </c>
      <c r="M22" s="121">
        <v>0.75509999999999999</v>
      </c>
      <c r="N22" s="128"/>
      <c r="O22" s="121">
        <v>230.08779999999999</v>
      </c>
      <c r="P22" s="121">
        <v>36.647100000000002</v>
      </c>
      <c r="Q22" s="129"/>
      <c r="R22" s="121">
        <v>266.73470000000003</v>
      </c>
      <c r="S22" s="128"/>
      <c r="T22" s="130">
        <v>18.95</v>
      </c>
      <c r="U22" s="123"/>
      <c r="V22" s="124"/>
      <c r="W22" s="124"/>
      <c r="X22" s="124"/>
      <c r="Y22" s="124"/>
      <c r="Z22" s="125"/>
      <c r="AA22" s="126"/>
      <c r="AB22" s="126"/>
      <c r="AC22" s="126"/>
      <c r="AD22" s="126"/>
    </row>
    <row r="23" spans="1:30">
      <c r="A23" s="127" t="s">
        <v>98</v>
      </c>
      <c r="B23" s="121">
        <v>7.2110899999999996</v>
      </c>
      <c r="C23" s="121">
        <v>206.3006</v>
      </c>
      <c r="D23" s="121">
        <v>23.30932</v>
      </c>
      <c r="E23" s="128"/>
      <c r="F23" s="121">
        <v>0</v>
      </c>
      <c r="G23" s="121">
        <v>4.9579999999999999E-2</v>
      </c>
      <c r="H23" s="121">
        <v>332.7029</v>
      </c>
      <c r="I23" s="121">
        <v>0.35641999999999996</v>
      </c>
      <c r="J23" s="121">
        <v>22.021019999999996</v>
      </c>
      <c r="K23" s="121">
        <v>0</v>
      </c>
      <c r="L23" s="121">
        <v>7.9518800000000001</v>
      </c>
      <c r="M23" s="121">
        <v>0.58457999999999999</v>
      </c>
      <c r="N23" s="128"/>
      <c r="O23" s="121">
        <v>211.71393999999998</v>
      </c>
      <c r="P23" s="121">
        <v>25.107080000000003</v>
      </c>
      <c r="Q23" s="129"/>
      <c r="R23" s="121">
        <v>236.82101</v>
      </c>
      <c r="S23" s="128"/>
      <c r="T23" s="130">
        <v>18.897500000000001</v>
      </c>
      <c r="U23" s="123"/>
      <c r="V23" s="124">
        <f t="shared" ref="V23" si="8">B23/B22-1</f>
        <v>-0.54421057954250962</v>
      </c>
      <c r="W23" s="124">
        <f t="shared" ref="W23" si="9">C23/C22-1</f>
        <v>-2.2782877007895941E-2</v>
      </c>
      <c r="X23" s="124">
        <f t="shared" ref="X23" si="10">D23/D22-1</f>
        <v>-0.41438724929842496</v>
      </c>
      <c r="Y23" s="124">
        <f t="shared" ref="Y23" si="11">R23/R22-1</f>
        <v>-0.11214772581145249</v>
      </c>
      <c r="Z23" s="125"/>
      <c r="AA23" s="126" t="s">
        <v>83</v>
      </c>
      <c r="AB23" s="126" t="s">
        <v>83</v>
      </c>
      <c r="AC23" s="126" t="s">
        <v>83</v>
      </c>
      <c r="AD23" s="126" t="s">
        <v>83</v>
      </c>
    </row>
    <row r="24" spans="1:30">
      <c r="A24" s="76"/>
      <c r="B24" s="76"/>
      <c r="C24" s="76"/>
      <c r="D24" s="76"/>
      <c r="F24" s="91"/>
      <c r="G24" s="91"/>
      <c r="H24" s="91"/>
      <c r="I24" s="91"/>
      <c r="J24" s="91"/>
      <c r="K24" s="91"/>
      <c r="L24" s="91"/>
      <c r="M24" s="91"/>
      <c r="U24" s="102"/>
      <c r="V24" s="103"/>
    </row>
    <row r="25" spans="1:30">
      <c r="A25" s="48" t="s">
        <v>48</v>
      </c>
      <c r="B25" s="91">
        <v>4.4075999999999995</v>
      </c>
      <c r="C25" s="91">
        <v>86.523400000000009</v>
      </c>
      <c r="D25" s="91">
        <v>26.137899999999998</v>
      </c>
      <c r="E25" s="91"/>
      <c r="F25" s="91">
        <v>0</v>
      </c>
      <c r="G25" s="91">
        <v>0</v>
      </c>
      <c r="H25" s="91">
        <v>109.3083</v>
      </c>
      <c r="I25" s="91">
        <v>1.1052</v>
      </c>
      <c r="J25" s="91">
        <v>3.6061999999999999</v>
      </c>
      <c r="K25" s="91">
        <v>3.44E-2</v>
      </c>
      <c r="L25" s="91">
        <v>2.1330999999999998</v>
      </c>
      <c r="M25" s="91">
        <v>0.88179999999999992</v>
      </c>
      <c r="N25" s="91"/>
      <c r="O25" s="91">
        <v>99.344599999999986</v>
      </c>
      <c r="P25" s="91">
        <v>17.7242</v>
      </c>
      <c r="Q25" s="91"/>
      <c r="R25" s="35">
        <v>117.06890000000001</v>
      </c>
      <c r="S25" s="91"/>
      <c r="T25" s="35">
        <v>17.3</v>
      </c>
      <c r="U25" s="102"/>
      <c r="V25" s="103" t="s">
        <v>83</v>
      </c>
      <c r="W25" s="103" t="s">
        <v>83</v>
      </c>
      <c r="X25" s="103" t="s">
        <v>83</v>
      </c>
      <c r="Y25" s="103" t="s">
        <v>83</v>
      </c>
      <c r="AA25" s="103" t="s">
        <v>83</v>
      </c>
      <c r="AB25" s="103" t="s">
        <v>83</v>
      </c>
      <c r="AC25" s="103" t="s">
        <v>83</v>
      </c>
      <c r="AD25" s="103" t="s">
        <v>83</v>
      </c>
    </row>
    <row r="26" spans="1:30">
      <c r="A26" s="48" t="s">
        <v>49</v>
      </c>
      <c r="B26" s="91">
        <v>4.4676999999999998</v>
      </c>
      <c r="C26" s="91">
        <v>87.980699999999999</v>
      </c>
      <c r="D26" s="91">
        <v>29.183900000000001</v>
      </c>
      <c r="E26" s="91"/>
      <c r="F26" s="91">
        <v>0</v>
      </c>
      <c r="G26" s="91">
        <v>0</v>
      </c>
      <c r="H26" s="91">
        <v>116.874</v>
      </c>
      <c r="I26" s="91">
        <v>0.13880000000000001</v>
      </c>
      <c r="J26" s="91">
        <v>3.0666000000000002</v>
      </c>
      <c r="K26" s="91">
        <v>0</v>
      </c>
      <c r="L26" s="91">
        <v>0.99560000000000004</v>
      </c>
      <c r="M26" s="91">
        <v>0.55740000000000001</v>
      </c>
      <c r="N26" s="91"/>
      <c r="O26" s="91">
        <v>106.4417</v>
      </c>
      <c r="P26" s="91">
        <v>15.1906</v>
      </c>
      <c r="Q26" s="91"/>
      <c r="R26" s="35">
        <v>121.63229999999999</v>
      </c>
      <c r="S26" s="91"/>
      <c r="T26" s="35">
        <v>18.5</v>
      </c>
      <c r="U26" s="102"/>
      <c r="V26" s="103" t="s">
        <v>83</v>
      </c>
      <c r="W26" s="103" t="s">
        <v>83</v>
      </c>
      <c r="X26" s="103" t="s">
        <v>83</v>
      </c>
      <c r="Y26" s="103" t="s">
        <v>83</v>
      </c>
      <c r="AA26" s="104">
        <f t="shared" ref="AA26:AA31" si="12">B26/B25-1</f>
        <v>1.3635538615119458E-2</v>
      </c>
      <c r="AB26" s="104">
        <f t="shared" ref="AB26:AB31" si="13">C26/C25-1</f>
        <v>1.6842842514279255E-2</v>
      </c>
      <c r="AC26" s="104">
        <f t="shared" ref="AC26:AC31" si="14">D26/D25-1</f>
        <v>0.11653575841976616</v>
      </c>
      <c r="AD26" s="104">
        <f t="shared" ref="AD26:AD31" si="15">R26/R25-1</f>
        <v>3.8980463641496321E-2</v>
      </c>
    </row>
    <row r="27" spans="1:30">
      <c r="A27" s="48" t="s">
        <v>50</v>
      </c>
      <c r="B27" s="91">
        <v>3.6229000000000005</v>
      </c>
      <c r="C27" s="91">
        <v>78.296000000000006</v>
      </c>
      <c r="D27" s="91">
        <v>30.891299999999998</v>
      </c>
      <c r="E27" s="91"/>
      <c r="F27" s="91">
        <v>0</v>
      </c>
      <c r="G27" s="91">
        <v>5.5E-2</v>
      </c>
      <c r="H27" s="91">
        <v>104.70760000000001</v>
      </c>
      <c r="I27" s="91">
        <v>1.085</v>
      </c>
      <c r="J27" s="91">
        <v>3.5270000000000001</v>
      </c>
      <c r="K27" s="91">
        <v>0</v>
      </c>
      <c r="L27" s="91">
        <v>1.8541000000000001</v>
      </c>
      <c r="M27" s="91">
        <v>1.5818000000000001</v>
      </c>
      <c r="N27" s="91"/>
      <c r="O27" s="91">
        <v>99.246700000000004</v>
      </c>
      <c r="P27" s="91">
        <v>13.563400000000001</v>
      </c>
      <c r="Q27" s="91"/>
      <c r="R27" s="35">
        <v>112.81020000000001</v>
      </c>
      <c r="S27" s="91"/>
      <c r="T27" s="35">
        <v>18.3</v>
      </c>
      <c r="U27" s="102"/>
      <c r="V27" s="103" t="s">
        <v>83</v>
      </c>
      <c r="W27" s="103" t="s">
        <v>83</v>
      </c>
      <c r="X27" s="103" t="s">
        <v>83</v>
      </c>
      <c r="Y27" s="103" t="s">
        <v>83</v>
      </c>
      <c r="AA27" s="104">
        <f t="shared" si="12"/>
        <v>-0.18909058352172248</v>
      </c>
      <c r="AB27" s="104">
        <f t="shared" si="13"/>
        <v>-0.11007755109927508</v>
      </c>
      <c r="AC27" s="104">
        <f t="shared" si="14"/>
        <v>5.8504860556676697E-2</v>
      </c>
      <c r="AD27" s="104">
        <f t="shared" si="15"/>
        <v>-7.2530898453782244E-2</v>
      </c>
    </row>
    <row r="28" spans="1:30">
      <c r="A28" s="48" t="s">
        <v>93</v>
      </c>
      <c r="B28" s="91">
        <v>4.3312999999999997</v>
      </c>
      <c r="C28" s="91">
        <v>76.996000000000009</v>
      </c>
      <c r="D28" s="91">
        <v>15.943300000000001</v>
      </c>
      <c r="E28" s="91"/>
      <c r="F28" s="91">
        <v>0</v>
      </c>
      <c r="G28" s="91">
        <v>0.24529999999999999</v>
      </c>
      <c r="H28" s="91">
        <v>91.618500000000012</v>
      </c>
      <c r="I28" s="91">
        <v>0.24</v>
      </c>
      <c r="J28" s="91">
        <v>3.9624000000000001</v>
      </c>
      <c r="K28" s="91">
        <v>0</v>
      </c>
      <c r="L28" s="91">
        <v>0.89170000000000005</v>
      </c>
      <c r="M28" s="91">
        <v>0.31279999999999997</v>
      </c>
      <c r="N28" s="91"/>
      <c r="O28" s="91">
        <v>85.847300000000004</v>
      </c>
      <c r="P28" s="91">
        <v>11.423300000000001</v>
      </c>
      <c r="Q28" s="91"/>
      <c r="R28" s="35">
        <v>97.270600000000002</v>
      </c>
      <c r="S28" s="91"/>
      <c r="T28" s="35">
        <v>18.8</v>
      </c>
      <c r="U28" s="102"/>
      <c r="V28" s="103" t="s">
        <v>83</v>
      </c>
      <c r="W28" s="103" t="s">
        <v>83</v>
      </c>
      <c r="X28" s="103" t="s">
        <v>83</v>
      </c>
      <c r="Y28" s="103" t="s">
        <v>83</v>
      </c>
      <c r="AA28" s="104">
        <f t="shared" si="12"/>
        <v>0.1955339645035743</v>
      </c>
      <c r="AB28" s="104">
        <f t="shared" si="13"/>
        <v>-1.6603657913558778E-2</v>
      </c>
      <c r="AC28" s="104">
        <f t="shared" si="14"/>
        <v>-0.48389028626182773</v>
      </c>
      <c r="AD28" s="104">
        <f t="shared" si="15"/>
        <v>-0.13774995523454447</v>
      </c>
    </row>
    <row r="29" spans="1:30">
      <c r="A29" s="48" t="s">
        <v>94</v>
      </c>
      <c r="B29" s="91">
        <v>5.6041999999999996</v>
      </c>
      <c r="C29" s="91">
        <v>84.368499999999997</v>
      </c>
      <c r="D29" s="91">
        <v>13.8834</v>
      </c>
      <c r="E29" s="91"/>
      <c r="F29" s="91">
        <v>0</v>
      </c>
      <c r="G29" s="91">
        <v>0.27510000000000001</v>
      </c>
      <c r="H29" s="91">
        <v>96.564700000000002</v>
      </c>
      <c r="I29" s="91">
        <v>0.86470000000000002</v>
      </c>
      <c r="J29" s="91">
        <v>3.3673999999999999</v>
      </c>
      <c r="K29" s="91">
        <v>0</v>
      </c>
      <c r="L29" s="91">
        <v>2.4196999999999997</v>
      </c>
      <c r="M29" s="91">
        <v>0.36439999999999995</v>
      </c>
      <c r="N29" s="91"/>
      <c r="O29" s="91">
        <v>90.248599999999996</v>
      </c>
      <c r="P29" s="91">
        <v>13.607600000000001</v>
      </c>
      <c r="Q29" s="91"/>
      <c r="R29" s="35">
        <v>103.8561</v>
      </c>
      <c r="S29" s="91"/>
      <c r="T29" s="35">
        <v>18.600000000000001</v>
      </c>
      <c r="U29" s="102"/>
      <c r="V29" s="104">
        <f t="shared" ref="V29:X31" si="16">B29/B25-1</f>
        <v>0.27148561575460572</v>
      </c>
      <c r="W29" s="104">
        <f t="shared" si="16"/>
        <v>-2.490540131340202E-2</v>
      </c>
      <c r="X29" s="104">
        <f t="shared" si="16"/>
        <v>-0.468840266433034</v>
      </c>
      <c r="Y29" s="104">
        <f t="shared" ref="Y29:Y31" si="17">R29/R25-1</f>
        <v>-0.11286345049795476</v>
      </c>
      <c r="AA29" s="104">
        <f t="shared" si="12"/>
        <v>0.2938840532865421</v>
      </c>
      <c r="AB29" s="104">
        <f t="shared" si="13"/>
        <v>9.5751727362460182E-2</v>
      </c>
      <c r="AC29" s="104">
        <f t="shared" si="14"/>
        <v>-0.12920160819905546</v>
      </c>
      <c r="AD29" s="104">
        <f t="shared" si="15"/>
        <v>6.7702882474252268E-2</v>
      </c>
    </row>
    <row r="30" spans="1:30">
      <c r="A30" s="48" t="s">
        <v>95</v>
      </c>
      <c r="B30" s="91">
        <v>6.4511000000000003</v>
      </c>
      <c r="C30" s="91">
        <v>72.704000000000008</v>
      </c>
      <c r="D30" s="91">
        <v>11.648899999999999</v>
      </c>
      <c r="E30" s="91"/>
      <c r="F30" s="91">
        <v>0</v>
      </c>
      <c r="G30" s="91">
        <v>0</v>
      </c>
      <c r="H30" s="91">
        <v>84.004400000000004</v>
      </c>
      <c r="I30" s="91">
        <v>0.44499999999999995</v>
      </c>
      <c r="J30" s="91">
        <v>3.8984999999999999</v>
      </c>
      <c r="K30" s="91">
        <v>0</v>
      </c>
      <c r="L30" s="91">
        <v>2.2885</v>
      </c>
      <c r="M30" s="91">
        <v>0.16760000000000003</v>
      </c>
      <c r="N30" s="91"/>
      <c r="O30" s="91">
        <v>75.799800000000005</v>
      </c>
      <c r="P30" s="91">
        <v>15.004199999999999</v>
      </c>
      <c r="Q30" s="91"/>
      <c r="R30" s="35">
        <v>90.804000000000002</v>
      </c>
      <c r="S30" s="91"/>
      <c r="T30" s="35">
        <v>19.600000000000001</v>
      </c>
      <c r="U30" s="102"/>
      <c r="V30" s="104">
        <f t="shared" si="16"/>
        <v>0.44394207310249145</v>
      </c>
      <c r="W30" s="104">
        <f t="shared" si="16"/>
        <v>-0.17363694537551977</v>
      </c>
      <c r="X30" s="104">
        <f t="shared" si="16"/>
        <v>-0.60084498644800732</v>
      </c>
      <c r="Y30" s="104">
        <f t="shared" si="17"/>
        <v>-0.25345487999486971</v>
      </c>
      <c r="AA30" s="104">
        <f t="shared" si="12"/>
        <v>0.15111880375432718</v>
      </c>
      <c r="AB30" s="104">
        <f t="shared" si="13"/>
        <v>-0.13825657680295356</v>
      </c>
      <c r="AC30" s="104">
        <f t="shared" si="14"/>
        <v>-0.16094760649408646</v>
      </c>
      <c r="AD30" s="104">
        <f t="shared" si="15"/>
        <v>-0.12567485203083884</v>
      </c>
    </row>
    <row r="31" spans="1:30">
      <c r="A31" s="48" t="s">
        <v>96</v>
      </c>
      <c r="B31" s="91">
        <v>4.7554999999999996</v>
      </c>
      <c r="C31" s="91">
        <v>57.629199999999997</v>
      </c>
      <c r="D31" s="91">
        <v>5.5629999999999997</v>
      </c>
      <c r="E31" s="91"/>
      <c r="F31" s="91">
        <v>0</v>
      </c>
      <c r="G31" s="91">
        <v>0</v>
      </c>
      <c r="H31" s="91">
        <v>61.028099999999995</v>
      </c>
      <c r="I31" s="91">
        <v>0.36449999999999999</v>
      </c>
      <c r="J31" s="91">
        <v>3.7964000000000002</v>
      </c>
      <c r="K31" s="91">
        <v>0</v>
      </c>
      <c r="L31" s="91">
        <v>2.4064999999999999</v>
      </c>
      <c r="M31" s="91">
        <v>0.35230000000000006</v>
      </c>
      <c r="N31" s="91"/>
      <c r="O31" s="91">
        <v>59.515699999999995</v>
      </c>
      <c r="P31" s="91">
        <v>8.4319000000000006</v>
      </c>
      <c r="Q31" s="91"/>
      <c r="R31" s="35">
        <v>67.947699999999998</v>
      </c>
      <c r="S31" s="91"/>
      <c r="T31" s="35">
        <v>20.6</v>
      </c>
      <c r="U31" s="102"/>
      <c r="V31" s="104">
        <f t="shared" si="16"/>
        <v>0.31262248474978582</v>
      </c>
      <c r="W31" s="104">
        <f t="shared" si="16"/>
        <v>-0.26395729028302861</v>
      </c>
      <c r="X31" s="104">
        <f t="shared" si="16"/>
        <v>-0.81991693454144043</v>
      </c>
      <c r="Y31" s="104">
        <f t="shared" si="17"/>
        <v>-0.39768123804407762</v>
      </c>
      <c r="AA31" s="104">
        <f t="shared" si="12"/>
        <v>-0.26283889569220764</v>
      </c>
      <c r="AB31" s="104">
        <f t="shared" si="13"/>
        <v>-0.20734485035211281</v>
      </c>
      <c r="AC31" s="104">
        <f t="shared" si="14"/>
        <v>-0.52244417927873021</v>
      </c>
      <c r="AD31" s="104">
        <f t="shared" si="15"/>
        <v>-0.25171027708030491</v>
      </c>
    </row>
    <row r="32" spans="1:30">
      <c r="A32" s="48" t="s">
        <v>99</v>
      </c>
      <c r="B32" s="91">
        <v>1.8409</v>
      </c>
      <c r="C32" s="91">
        <v>60.997900000000001</v>
      </c>
      <c r="D32" s="91">
        <v>11.3399</v>
      </c>
      <c r="E32" s="91"/>
      <c r="F32" s="91">
        <v>0</v>
      </c>
      <c r="G32" s="91">
        <v>0</v>
      </c>
      <c r="H32" s="91">
        <v>65.783500000000004</v>
      </c>
      <c r="I32" s="91">
        <v>0.05</v>
      </c>
      <c r="J32" s="91">
        <v>6.2940999999999994</v>
      </c>
      <c r="K32" s="91">
        <v>0</v>
      </c>
      <c r="L32" s="91">
        <v>1.8776000000000002</v>
      </c>
      <c r="M32" s="91">
        <v>0.1736</v>
      </c>
      <c r="N32" s="91"/>
      <c r="O32" s="91">
        <v>62.841700000000003</v>
      </c>
      <c r="P32" s="91">
        <v>11.337</v>
      </c>
      <c r="Q32" s="91"/>
      <c r="R32" s="35">
        <v>74.178699999999992</v>
      </c>
      <c r="S32" s="91"/>
      <c r="T32" s="35">
        <v>20.112727272727302</v>
      </c>
      <c r="U32" s="102"/>
      <c r="V32" s="104">
        <f>B32/B28-1</f>
        <v>-0.57497748943735139</v>
      </c>
      <c r="W32" s="104">
        <f t="shared" ref="W32:W33" si="18">C32/C28-1</f>
        <v>-0.20777832614681291</v>
      </c>
      <c r="X32" s="104">
        <f t="shared" ref="X32:X33" si="19">D32/D28-1</f>
        <v>-0.28873570716225627</v>
      </c>
      <c r="Y32" s="104">
        <f t="shared" ref="Y32:Y33" si="20">R32/R28-1</f>
        <v>-0.23739855619272432</v>
      </c>
      <c r="AA32" s="104">
        <f t="shared" ref="AA32:AA33" si="21">B32/B31-1</f>
        <v>-0.61289033750394273</v>
      </c>
      <c r="AB32" s="104">
        <f t="shared" ref="AB32:AB33" si="22">C32/C31-1</f>
        <v>5.845474169344711E-2</v>
      </c>
      <c r="AC32" s="104">
        <f t="shared" ref="AC32:AC33" si="23">D32/D31-1</f>
        <v>1.0384504763616755</v>
      </c>
      <c r="AD32" s="104">
        <f t="shared" ref="AD32:AD33" si="24">R32/R31-1</f>
        <v>9.1702883246967737E-2</v>
      </c>
    </row>
    <row r="33" spans="1:30">
      <c r="A33" s="48" t="s">
        <v>100</v>
      </c>
      <c r="B33" s="91">
        <v>3.1113</v>
      </c>
      <c r="C33" s="91">
        <v>88.631400000000014</v>
      </c>
      <c r="D33" s="91">
        <v>6.3853999999999997</v>
      </c>
      <c r="E33" s="91"/>
      <c r="F33" s="91">
        <v>0</v>
      </c>
      <c r="G33" s="91">
        <v>1.4E-2</v>
      </c>
      <c r="H33" s="91">
        <v>87.72059999999999</v>
      </c>
      <c r="I33" s="91">
        <v>0</v>
      </c>
      <c r="J33" s="91">
        <v>7.4252999999999991</v>
      </c>
      <c r="K33" s="91">
        <v>0</v>
      </c>
      <c r="L33" s="91">
        <v>2.8613</v>
      </c>
      <c r="M33" s="91">
        <v>0.1071</v>
      </c>
      <c r="N33" s="91"/>
      <c r="O33" s="91">
        <v>89.375199999999992</v>
      </c>
      <c r="P33" s="91">
        <v>8.7589000000000006</v>
      </c>
      <c r="Q33" s="91"/>
      <c r="R33" s="35">
        <v>98.128100000000018</v>
      </c>
      <c r="S33" s="91"/>
      <c r="T33" s="35">
        <v>18.303333333333331</v>
      </c>
      <c r="U33" s="102"/>
      <c r="V33" s="104">
        <f t="shared" ref="V33" si="25">B33/B29-1</f>
        <v>-0.44482709396524034</v>
      </c>
      <c r="W33" s="104">
        <f t="shared" si="18"/>
        <v>5.0527151721317942E-2</v>
      </c>
      <c r="X33" s="104">
        <f t="shared" si="19"/>
        <v>-0.54006943544088626</v>
      </c>
      <c r="Y33" s="104">
        <f t="shared" si="20"/>
        <v>-5.5153236064130806E-2</v>
      </c>
      <c r="AA33" s="104">
        <f t="shared" si="21"/>
        <v>0.6900972350480743</v>
      </c>
      <c r="AB33" s="104">
        <f t="shared" si="22"/>
        <v>0.45302379262236925</v>
      </c>
      <c r="AC33" s="104">
        <f t="shared" si="23"/>
        <v>-0.43690861471441544</v>
      </c>
      <c r="AD33" s="104">
        <f t="shared" si="24"/>
        <v>0.32286087515688511</v>
      </c>
    </row>
    <row r="35" spans="1:30">
      <c r="A35" s="49">
        <v>44804</v>
      </c>
      <c r="B35" s="92">
        <v>4.2498000000000005</v>
      </c>
      <c r="C35" s="92">
        <v>27.669</v>
      </c>
      <c r="D35" s="92">
        <v>6.7138999999999998</v>
      </c>
      <c r="E35" s="92"/>
      <c r="F35" s="35">
        <v>0</v>
      </c>
      <c r="G35" s="35">
        <v>0</v>
      </c>
      <c r="H35" s="35">
        <v>36.569300000000005</v>
      </c>
      <c r="I35" s="35">
        <v>0.15</v>
      </c>
      <c r="J35" s="35">
        <v>1.3502000000000001</v>
      </c>
      <c r="K35" s="35">
        <v>0</v>
      </c>
      <c r="L35" s="35">
        <v>0.55210000000000004</v>
      </c>
      <c r="M35" s="35">
        <v>1.12E-2</v>
      </c>
      <c r="N35" s="92"/>
      <c r="O35" s="92">
        <v>30.785900000000002</v>
      </c>
      <c r="P35" s="92">
        <v>7.8468</v>
      </c>
      <c r="R35" s="35">
        <v>38.6327</v>
      </c>
      <c r="T35" s="70">
        <v>19.7</v>
      </c>
      <c r="U35" s="105"/>
      <c r="V35" s="103" t="s">
        <v>83</v>
      </c>
      <c r="W35" s="103" t="s">
        <v>83</v>
      </c>
      <c r="X35" s="103" t="s">
        <v>83</v>
      </c>
      <c r="Y35" s="103" t="s">
        <v>83</v>
      </c>
      <c r="AA35" s="103" t="s">
        <v>83</v>
      </c>
      <c r="AB35" s="103" t="s">
        <v>83</v>
      </c>
      <c r="AC35" s="103" t="s">
        <v>83</v>
      </c>
      <c r="AD35" s="103" t="s">
        <v>83</v>
      </c>
    </row>
    <row r="36" spans="1:30">
      <c r="A36" s="49">
        <v>44834</v>
      </c>
      <c r="B36" s="92">
        <v>0.5655</v>
      </c>
      <c r="C36" s="92">
        <v>22.958200000000001</v>
      </c>
      <c r="D36" s="92">
        <v>1.6722999999999999</v>
      </c>
      <c r="E36" s="92"/>
      <c r="F36" s="35">
        <v>0</v>
      </c>
      <c r="G36" s="35">
        <v>0</v>
      </c>
      <c r="H36" s="35">
        <v>23.799700000000001</v>
      </c>
      <c r="I36" s="35">
        <v>0</v>
      </c>
      <c r="J36" s="35">
        <v>0.72870000000000001</v>
      </c>
      <c r="K36" s="35">
        <v>0</v>
      </c>
      <c r="L36" s="35">
        <v>0.57769999999999999</v>
      </c>
      <c r="M36" s="35">
        <v>8.9700000000000002E-2</v>
      </c>
      <c r="N36" s="92"/>
      <c r="O36" s="92">
        <v>21.8079</v>
      </c>
      <c r="P36" s="92">
        <v>3.3879999999999999</v>
      </c>
      <c r="R36" s="35">
        <v>25.196000000000002</v>
      </c>
      <c r="T36" s="70">
        <v>18.8</v>
      </c>
      <c r="U36" s="105"/>
      <c r="V36" s="103" t="s">
        <v>83</v>
      </c>
      <c r="W36" s="103" t="s">
        <v>83</v>
      </c>
      <c r="X36" s="103" t="s">
        <v>83</v>
      </c>
      <c r="Y36" s="103" t="s">
        <v>83</v>
      </c>
      <c r="AA36" s="104">
        <f t="shared" ref="AA36:AA41" si="26">B36/B35-1</f>
        <v>-0.86693491458421579</v>
      </c>
      <c r="AB36" s="104">
        <f t="shared" ref="AB36:AB41" si="27">C36/C35-1</f>
        <v>-0.17025552061874294</v>
      </c>
      <c r="AC36" s="104">
        <f t="shared" ref="AC36:AC41" si="28">D36/D35-1</f>
        <v>-0.75091973368682885</v>
      </c>
      <c r="AD36" s="104">
        <f t="shared" ref="AD36:AD41" si="29">R36/R35-1</f>
        <v>-0.34780639199434671</v>
      </c>
    </row>
    <row r="37" spans="1:30">
      <c r="A37" s="49">
        <v>44865</v>
      </c>
      <c r="B37" s="92">
        <v>0.61499999999999999</v>
      </c>
      <c r="C37" s="92">
        <v>24.043599999999998</v>
      </c>
      <c r="D37" s="92">
        <v>2.9775</v>
      </c>
      <c r="E37" s="92"/>
      <c r="F37" s="35">
        <v>0</v>
      </c>
      <c r="G37" s="35">
        <v>0</v>
      </c>
      <c r="H37" s="35">
        <v>25.327500000000001</v>
      </c>
      <c r="I37" s="35">
        <v>0.2296</v>
      </c>
      <c r="J37" s="35">
        <v>0.70440000000000003</v>
      </c>
      <c r="K37" s="35">
        <v>0</v>
      </c>
      <c r="L37" s="35">
        <v>1.3525</v>
      </c>
      <c r="M37" s="35">
        <v>2.2100000000000002E-2</v>
      </c>
      <c r="N37" s="92"/>
      <c r="O37" s="92">
        <v>24.499200000000002</v>
      </c>
      <c r="P37" s="92">
        <v>3.1368</v>
      </c>
      <c r="R37" s="35">
        <v>27.636099999999995</v>
      </c>
      <c r="T37" s="70">
        <v>19.2</v>
      </c>
      <c r="U37" s="105"/>
      <c r="V37" s="103" t="s">
        <v>83</v>
      </c>
      <c r="W37" s="103" t="s">
        <v>83</v>
      </c>
      <c r="X37" s="103" t="s">
        <v>83</v>
      </c>
      <c r="Y37" s="103" t="s">
        <v>83</v>
      </c>
      <c r="AA37" s="104">
        <f t="shared" si="26"/>
        <v>8.7533156498673659E-2</v>
      </c>
      <c r="AB37" s="104">
        <f t="shared" si="27"/>
        <v>4.7277225566464187E-2</v>
      </c>
      <c r="AC37" s="104">
        <f t="shared" si="28"/>
        <v>0.78048197093822891</v>
      </c>
      <c r="AD37" s="104">
        <f t="shared" si="29"/>
        <v>9.6844737259882185E-2</v>
      </c>
    </row>
    <row r="38" spans="1:30">
      <c r="A38" s="49">
        <v>44895</v>
      </c>
      <c r="B38" s="92">
        <v>1.7805</v>
      </c>
      <c r="C38" s="92">
        <v>20.886900000000001</v>
      </c>
      <c r="D38" s="92">
        <v>1.8385</v>
      </c>
      <c r="E38" s="92"/>
      <c r="F38" s="35">
        <v>0</v>
      </c>
      <c r="G38" s="35">
        <v>0</v>
      </c>
      <c r="H38" s="35">
        <v>22.067599999999999</v>
      </c>
      <c r="I38" s="35">
        <v>0.13489999999999999</v>
      </c>
      <c r="J38" s="35">
        <v>1.5599000000000001</v>
      </c>
      <c r="K38" s="35">
        <v>0</v>
      </c>
      <c r="L38" s="35">
        <v>0.61</v>
      </c>
      <c r="M38" s="35">
        <v>0.13340000000000002</v>
      </c>
      <c r="N38" s="92"/>
      <c r="O38" s="92">
        <v>20.905099999999997</v>
      </c>
      <c r="P38" s="92">
        <v>3.6008</v>
      </c>
      <c r="R38" s="35">
        <v>24.5059</v>
      </c>
      <c r="T38" s="70">
        <v>18.5</v>
      </c>
      <c r="U38" s="105"/>
      <c r="V38" s="103" t="s">
        <v>83</v>
      </c>
      <c r="W38" s="103" t="s">
        <v>83</v>
      </c>
      <c r="X38" s="103" t="s">
        <v>83</v>
      </c>
      <c r="Y38" s="103" t="s">
        <v>83</v>
      </c>
      <c r="AA38" s="104">
        <f t="shared" si="26"/>
        <v>1.8951219512195121</v>
      </c>
      <c r="AB38" s="104">
        <f t="shared" si="27"/>
        <v>-0.13129065530952089</v>
      </c>
      <c r="AC38" s="104">
        <f t="shared" si="28"/>
        <v>-0.3825356842989085</v>
      </c>
      <c r="AD38" s="104">
        <f t="shared" si="29"/>
        <v>-0.11326489627697089</v>
      </c>
    </row>
    <row r="39" spans="1:30">
      <c r="A39" s="49">
        <v>44926</v>
      </c>
      <c r="B39" s="92">
        <v>2.36</v>
      </c>
      <c r="C39" s="92">
        <v>12.698700000000001</v>
      </c>
      <c r="D39" s="92">
        <v>0.747</v>
      </c>
      <c r="E39" s="92"/>
      <c r="F39" s="35">
        <v>0</v>
      </c>
      <c r="G39" s="35">
        <v>0</v>
      </c>
      <c r="H39" s="35">
        <v>13.632999999999999</v>
      </c>
      <c r="I39" s="35">
        <v>0</v>
      </c>
      <c r="J39" s="35">
        <v>1.5321</v>
      </c>
      <c r="K39" s="35">
        <v>0</v>
      </c>
      <c r="L39" s="35">
        <v>0.44400000000000001</v>
      </c>
      <c r="M39" s="35">
        <v>0.1968</v>
      </c>
      <c r="N39" s="92"/>
      <c r="O39" s="92">
        <v>14.1114</v>
      </c>
      <c r="P39" s="92">
        <v>1.6942999999999999</v>
      </c>
      <c r="R39" s="35">
        <v>15.8057</v>
      </c>
      <c r="T39" s="70">
        <v>19</v>
      </c>
      <c r="U39" s="105"/>
      <c r="V39" s="103" t="s">
        <v>83</v>
      </c>
      <c r="W39" s="103" t="s">
        <v>83</v>
      </c>
      <c r="X39" s="103" t="s">
        <v>83</v>
      </c>
      <c r="Y39" s="103" t="s">
        <v>83</v>
      </c>
      <c r="AA39" s="104">
        <f t="shared" si="26"/>
        <v>0.32547037349059238</v>
      </c>
      <c r="AB39" s="104">
        <f t="shared" si="27"/>
        <v>-0.39202562371630068</v>
      </c>
      <c r="AC39" s="104">
        <f t="shared" si="28"/>
        <v>-0.59369050856676642</v>
      </c>
      <c r="AD39" s="104">
        <f t="shared" si="29"/>
        <v>-0.35502470833554367</v>
      </c>
    </row>
    <row r="40" spans="1:30">
      <c r="A40" s="49">
        <v>44957</v>
      </c>
      <c r="B40" s="92">
        <v>0.55674000000000001</v>
      </c>
      <c r="C40" s="92">
        <v>19.12405</v>
      </c>
      <c r="D40" s="92">
        <v>2.21319</v>
      </c>
      <c r="E40" s="92"/>
      <c r="F40" s="35">
        <v>0</v>
      </c>
      <c r="G40" s="35">
        <v>0</v>
      </c>
      <c r="H40" s="35">
        <v>32.123939999999997</v>
      </c>
      <c r="I40" s="35">
        <v>0.05</v>
      </c>
      <c r="J40" s="35">
        <v>3.0206</v>
      </c>
      <c r="K40" s="35">
        <v>0</v>
      </c>
      <c r="L40" s="35">
        <v>7.1799999999999998E-3</v>
      </c>
      <c r="M40" s="35">
        <v>1.3890000000000001E-2</v>
      </c>
      <c r="N40" s="92"/>
      <c r="O40" s="92">
        <v>18.941700000000001</v>
      </c>
      <c r="P40" s="92">
        <v>2.9522699999999999</v>
      </c>
      <c r="R40" s="35">
        <v>21.893980000000003</v>
      </c>
      <c r="T40" s="70">
        <v>19.29</v>
      </c>
      <c r="U40" s="105"/>
      <c r="V40" s="103" t="s">
        <v>83</v>
      </c>
      <c r="W40" s="103" t="s">
        <v>83</v>
      </c>
      <c r="X40" s="103" t="s">
        <v>83</v>
      </c>
      <c r="Y40" s="103" t="s">
        <v>83</v>
      </c>
      <c r="AA40" s="104">
        <f t="shared" si="26"/>
        <v>-0.76409322033898297</v>
      </c>
      <c r="AB40" s="104">
        <f t="shared" si="27"/>
        <v>0.50598486459243852</v>
      </c>
      <c r="AC40" s="104">
        <f t="shared" si="28"/>
        <v>1.9627710843373496</v>
      </c>
      <c r="AD40" s="104">
        <f t="shared" si="29"/>
        <v>0.38519521438468418</v>
      </c>
    </row>
    <row r="41" spans="1:30">
      <c r="A41" s="49">
        <v>44985</v>
      </c>
      <c r="B41" s="92">
        <v>0.33722000000000002</v>
      </c>
      <c r="C41" s="92">
        <v>19.0718</v>
      </c>
      <c r="D41" s="92">
        <v>0.87979999999999992</v>
      </c>
      <c r="E41" s="92"/>
      <c r="F41" s="35">
        <v>0</v>
      </c>
      <c r="G41" s="35">
        <v>0</v>
      </c>
      <c r="H41" s="35">
        <v>29.675129999999999</v>
      </c>
      <c r="I41" s="35">
        <v>0</v>
      </c>
      <c r="J41" s="35">
        <v>2.9781999999999997</v>
      </c>
      <c r="K41" s="35">
        <v>0</v>
      </c>
      <c r="L41" s="35">
        <v>1.37137</v>
      </c>
      <c r="M41" s="35">
        <v>0.29714999999999997</v>
      </c>
      <c r="N41" s="92"/>
      <c r="O41" s="92">
        <v>19.271570000000001</v>
      </c>
      <c r="P41" s="92">
        <v>1.0172600000000001</v>
      </c>
      <c r="R41" s="35">
        <v>20.288819999999998</v>
      </c>
      <c r="T41" s="70">
        <v>19.36</v>
      </c>
      <c r="U41" s="105"/>
      <c r="V41" s="103" t="s">
        <v>83</v>
      </c>
      <c r="W41" s="103" t="s">
        <v>83</v>
      </c>
      <c r="X41" s="103" t="s">
        <v>83</v>
      </c>
      <c r="Y41" s="103" t="s">
        <v>83</v>
      </c>
      <c r="AA41" s="104">
        <f t="shared" si="26"/>
        <v>-0.39429536228760276</v>
      </c>
      <c r="AB41" s="104">
        <f t="shared" si="27"/>
        <v>-2.7321618590204766E-3</v>
      </c>
      <c r="AC41" s="104">
        <f t="shared" si="28"/>
        <v>-0.60247425661601584</v>
      </c>
      <c r="AD41" s="104">
        <f t="shared" si="29"/>
        <v>-7.3315130460519518E-2</v>
      </c>
    </row>
    <row r="42" spans="1:30">
      <c r="A42" s="49">
        <v>45016</v>
      </c>
      <c r="B42" s="92">
        <v>0.94701000000000002</v>
      </c>
      <c r="C42" s="92">
        <v>22.80358</v>
      </c>
      <c r="D42" s="92">
        <v>8.2469300000000008</v>
      </c>
      <c r="E42" s="92"/>
      <c r="F42" s="35">
        <v>0</v>
      </c>
      <c r="G42" s="35">
        <v>0</v>
      </c>
      <c r="H42" s="35">
        <v>43.490079999999999</v>
      </c>
      <c r="I42" s="35">
        <v>0</v>
      </c>
      <c r="J42" s="35">
        <v>1.9697899999999999</v>
      </c>
      <c r="K42" s="35">
        <v>0</v>
      </c>
      <c r="L42" s="35">
        <v>1.1183399999999999</v>
      </c>
      <c r="M42" s="35">
        <v>5.0479999999999997E-2</v>
      </c>
      <c r="N42" s="92"/>
      <c r="O42" s="92">
        <v>24.630080000000003</v>
      </c>
      <c r="P42" s="92">
        <v>7.3674300000000006</v>
      </c>
      <c r="R42" s="35">
        <v>31.997520000000002</v>
      </c>
      <c r="T42" s="70">
        <v>18.07</v>
      </c>
      <c r="U42" s="105"/>
      <c r="V42" s="103" t="s">
        <v>83</v>
      </c>
      <c r="W42" s="103" t="s">
        <v>83</v>
      </c>
      <c r="X42" s="103" t="s">
        <v>83</v>
      </c>
      <c r="Y42" s="103" t="s">
        <v>83</v>
      </c>
      <c r="AA42" s="104">
        <f t="shared" ref="AA42:AA46" si="30">B42/B41-1</f>
        <v>1.8082853923254847</v>
      </c>
      <c r="AB42" s="104">
        <f t="shared" ref="AB42:AB46" si="31">C42/C41-1</f>
        <v>0.1956700468754915</v>
      </c>
      <c r="AC42" s="104">
        <f t="shared" ref="AC42:AC46" si="32">D42/D41-1</f>
        <v>8.3736417367583567</v>
      </c>
      <c r="AD42" s="104">
        <f t="shared" ref="AD42:AD46" si="33">R42/R41-1</f>
        <v>0.57710108325669029</v>
      </c>
    </row>
    <row r="43" spans="1:30">
      <c r="A43" s="49">
        <v>45046</v>
      </c>
      <c r="B43" s="92">
        <v>0.23835000000000001</v>
      </c>
      <c r="C43" s="92">
        <v>30.084400000000002</v>
      </c>
      <c r="D43" s="92">
        <v>2.14764</v>
      </c>
      <c r="E43" s="92"/>
      <c r="F43" s="35">
        <v>0</v>
      </c>
      <c r="G43" s="35">
        <v>1.4E-2</v>
      </c>
      <c r="H43" s="35">
        <v>48.917279999999998</v>
      </c>
      <c r="I43" s="35">
        <v>0</v>
      </c>
      <c r="J43" s="35">
        <v>1.67771</v>
      </c>
      <c r="K43" s="35">
        <v>0</v>
      </c>
      <c r="L43" s="35">
        <v>1.4029</v>
      </c>
      <c r="M43" s="35">
        <v>3.5740000000000001E-2</v>
      </c>
      <c r="N43" s="92"/>
      <c r="O43" s="92">
        <v>28.895499999999998</v>
      </c>
      <c r="P43" s="92">
        <v>3.5748899999999999</v>
      </c>
      <c r="R43" s="35">
        <v>32.470390000000002</v>
      </c>
      <c r="T43" s="70">
        <v>18.329999999999998</v>
      </c>
      <c r="U43" s="105"/>
      <c r="V43" s="103" t="s">
        <v>83</v>
      </c>
      <c r="W43" s="103" t="s">
        <v>83</v>
      </c>
      <c r="X43" s="103" t="s">
        <v>83</v>
      </c>
      <c r="Y43" s="103" t="s">
        <v>83</v>
      </c>
      <c r="AA43" s="104">
        <f t="shared" si="30"/>
        <v>-0.74831311179396209</v>
      </c>
      <c r="AB43" s="104">
        <f t="shared" si="31"/>
        <v>0.31928407732470077</v>
      </c>
      <c r="AC43" s="104">
        <f t="shared" si="32"/>
        <v>-0.73958309334503869</v>
      </c>
      <c r="AD43" s="104">
        <f t="shared" si="33"/>
        <v>1.4778332820793549E-2</v>
      </c>
    </row>
    <row r="44" spans="1:30">
      <c r="A44" s="49">
        <v>45077</v>
      </c>
      <c r="B44" s="92">
        <v>1.2247600000000001</v>
      </c>
      <c r="C44" s="92">
        <v>25.601240000000001</v>
      </c>
      <c r="D44" s="92">
        <v>1.3004100000000001</v>
      </c>
      <c r="E44" s="92"/>
      <c r="F44" s="35">
        <v>0</v>
      </c>
      <c r="G44" s="35">
        <v>0</v>
      </c>
      <c r="H44" s="35">
        <v>48.138559999999998</v>
      </c>
      <c r="I44" s="35">
        <v>0</v>
      </c>
      <c r="J44" s="35">
        <v>1.4252400000000001</v>
      </c>
      <c r="K44" s="35">
        <v>0</v>
      </c>
      <c r="L44" s="35">
        <v>0.30582999999999999</v>
      </c>
      <c r="M44" s="35">
        <v>5.3899999999999998E-3</v>
      </c>
      <c r="N44" s="92"/>
      <c r="O44" s="92">
        <v>25.80602</v>
      </c>
      <c r="P44" s="92">
        <v>2.3204000000000002</v>
      </c>
      <c r="R44" s="35">
        <v>28.12641</v>
      </c>
      <c r="T44" s="70">
        <v>17.350000000000001</v>
      </c>
      <c r="U44" s="105"/>
      <c r="V44" s="103" t="s">
        <v>83</v>
      </c>
      <c r="W44" s="103" t="s">
        <v>83</v>
      </c>
      <c r="X44" s="103" t="s">
        <v>83</v>
      </c>
      <c r="Y44" s="103" t="s">
        <v>83</v>
      </c>
      <c r="AA44" s="104">
        <f t="shared" si="30"/>
        <v>4.138493811621565</v>
      </c>
      <c r="AB44" s="104">
        <f t="shared" si="31"/>
        <v>-0.14901942535001533</v>
      </c>
      <c r="AC44" s="104">
        <f t="shared" si="32"/>
        <v>-0.39449349052913896</v>
      </c>
      <c r="AD44" s="104">
        <f t="shared" si="33"/>
        <v>-0.13378280950736965</v>
      </c>
    </row>
    <row r="45" spans="1:30">
      <c r="A45" s="49">
        <v>45107</v>
      </c>
      <c r="B45" s="92">
        <v>1.6541400000000002</v>
      </c>
      <c r="C45" s="92">
        <v>32.947470000000003</v>
      </c>
      <c r="D45" s="92">
        <v>2.9373899999999997</v>
      </c>
      <c r="E45" s="92"/>
      <c r="F45" s="35">
        <v>0</v>
      </c>
      <c r="G45" s="35">
        <v>0</v>
      </c>
      <c r="H45" s="35">
        <v>45.78342</v>
      </c>
      <c r="I45" s="35">
        <v>0</v>
      </c>
      <c r="J45" s="35">
        <v>6.1867099999999997</v>
      </c>
      <c r="K45" s="35">
        <v>0</v>
      </c>
      <c r="L45" s="35">
        <v>1.5026400000000002</v>
      </c>
      <c r="M45" s="35">
        <v>8.498E-2</v>
      </c>
      <c r="N45" s="92"/>
      <c r="O45" s="92">
        <v>34.675370000000001</v>
      </c>
      <c r="P45" s="92">
        <v>2.8636300000000001</v>
      </c>
      <c r="R45" s="35">
        <v>37.539000000000001</v>
      </c>
      <c r="T45" s="70">
        <v>19.21</v>
      </c>
      <c r="U45" s="105"/>
      <c r="V45" s="103" t="s">
        <v>83</v>
      </c>
      <c r="W45" s="103" t="s">
        <v>83</v>
      </c>
      <c r="X45" s="103" t="s">
        <v>83</v>
      </c>
      <c r="Y45" s="103" t="s">
        <v>83</v>
      </c>
      <c r="AA45" s="104">
        <f t="shared" si="30"/>
        <v>0.35058297135765382</v>
      </c>
      <c r="AB45" s="104">
        <f t="shared" si="31"/>
        <v>0.28694821032106255</v>
      </c>
      <c r="AC45" s="104">
        <f t="shared" si="32"/>
        <v>1.2588183726670814</v>
      </c>
      <c r="AD45" s="104">
        <f t="shared" si="33"/>
        <v>0.33465308939178517</v>
      </c>
    </row>
    <row r="46" spans="1:30">
      <c r="A46" s="49">
        <v>45138</v>
      </c>
      <c r="B46" s="92">
        <v>0.77358000000000005</v>
      </c>
      <c r="C46" s="92">
        <v>23.042900000000003</v>
      </c>
      <c r="D46" s="92">
        <v>3.0403699999999998</v>
      </c>
      <c r="E46" s="92"/>
      <c r="F46" s="35">
        <v>0</v>
      </c>
      <c r="G46" s="35">
        <v>0</v>
      </c>
      <c r="H46" s="35">
        <v>36.908839999999998</v>
      </c>
      <c r="I46" s="35">
        <v>7.4999999999999997E-2</v>
      </c>
      <c r="J46" s="35">
        <v>1.01518</v>
      </c>
      <c r="K46" s="35">
        <v>0</v>
      </c>
      <c r="L46" s="35">
        <v>1.0889200000000001</v>
      </c>
      <c r="M46" s="35">
        <v>2.247E-2</v>
      </c>
      <c r="N46" s="92"/>
      <c r="O46" s="92">
        <v>25.019220000000001</v>
      </c>
      <c r="P46" s="92">
        <v>1.8376400000000002</v>
      </c>
      <c r="R46" s="35">
        <v>26.856850000000001</v>
      </c>
      <c r="T46" s="70">
        <v>19.45</v>
      </c>
      <c r="U46" s="105"/>
      <c r="V46" s="103" t="s">
        <v>83</v>
      </c>
      <c r="W46" s="103" t="s">
        <v>83</v>
      </c>
      <c r="X46" s="103" t="s">
        <v>83</v>
      </c>
      <c r="Y46" s="103" t="s">
        <v>83</v>
      </c>
      <c r="AA46" s="104">
        <f t="shared" si="30"/>
        <v>-0.53233704523196346</v>
      </c>
      <c r="AB46" s="104">
        <f t="shared" si="31"/>
        <v>-0.30061701247470596</v>
      </c>
      <c r="AC46" s="104">
        <f t="shared" si="32"/>
        <v>3.5058334099319577E-2</v>
      </c>
      <c r="AD46" s="104">
        <f t="shared" si="33"/>
        <v>-0.28456138948826548</v>
      </c>
    </row>
    <row r="47" spans="1:30">
      <c r="A47" s="49">
        <v>45169</v>
      </c>
      <c r="B47" s="92">
        <v>1.47929</v>
      </c>
      <c r="C47" s="92">
        <v>33.625160000000001</v>
      </c>
      <c r="D47" s="92">
        <v>2.54359</v>
      </c>
      <c r="E47" s="92"/>
      <c r="F47" s="35">
        <v>0</v>
      </c>
      <c r="G47" s="35">
        <v>3.5580000000000001E-2</v>
      </c>
      <c r="H47" s="35">
        <v>47.665649999999999</v>
      </c>
      <c r="I47" s="35">
        <v>0.23141999999999999</v>
      </c>
      <c r="J47" s="35">
        <v>3.7475900000000002</v>
      </c>
      <c r="K47" s="35">
        <v>0</v>
      </c>
      <c r="L47" s="35">
        <v>1.1547000000000001</v>
      </c>
      <c r="M47" s="35">
        <v>7.4480000000000005E-2</v>
      </c>
      <c r="N47" s="92"/>
      <c r="O47" s="92">
        <v>34.47448</v>
      </c>
      <c r="P47" s="92">
        <v>3.1735600000000002</v>
      </c>
      <c r="R47" s="35">
        <v>37.648040000000002</v>
      </c>
      <c r="T47" s="70">
        <v>20.12</v>
      </c>
      <c r="U47" s="105"/>
      <c r="V47" s="104">
        <f>B47/B35-1</f>
        <v>-0.6519153842533767</v>
      </c>
      <c r="W47" s="104">
        <f>C47/C35-1</f>
        <v>0.21526473670895219</v>
      </c>
      <c r="X47" s="104">
        <f>D47/D35-1</f>
        <v>-0.62114568283709914</v>
      </c>
      <c r="Y47" s="104" t="str">
        <f>IFERROR(E47/E35-1,"n/a")</f>
        <v>n/a</v>
      </c>
      <c r="AA47" s="104">
        <f t="shared" ref="AA47" si="34">B47/B46-1</f>
        <v>0.91226505338814334</v>
      </c>
      <c r="AB47" s="104">
        <f t="shared" ref="AB47" si="35">C47/C46-1</f>
        <v>0.45924167530996507</v>
      </c>
      <c r="AC47" s="104">
        <f t="shared" ref="AC47" si="36">D47/D46-1</f>
        <v>-0.16339458684304864</v>
      </c>
      <c r="AD47" s="104">
        <f t="shared" ref="AD47" si="37">R47/R46-1</f>
        <v>0.40180400903307723</v>
      </c>
    </row>
    <row r="48" spans="1:30">
      <c r="A48" s="49"/>
      <c r="B48" s="92"/>
      <c r="C48" s="92"/>
      <c r="D48" s="92"/>
      <c r="E48" s="92"/>
      <c r="F48" s="35"/>
      <c r="G48" s="35"/>
      <c r="H48" s="35"/>
      <c r="I48" s="35"/>
      <c r="J48" s="35"/>
      <c r="K48" s="35"/>
      <c r="L48" s="35"/>
      <c r="M48" s="35"/>
      <c r="N48" s="92"/>
      <c r="O48" s="92"/>
      <c r="P48" s="92"/>
      <c r="R48" s="35"/>
      <c r="T48" s="70"/>
      <c r="U48" s="105"/>
      <c r="V48" s="104"/>
      <c r="W48" s="104"/>
      <c r="X48" s="104"/>
      <c r="Y48" s="104"/>
      <c r="AA48" s="104"/>
      <c r="AB48" s="104"/>
      <c r="AC48" s="104"/>
      <c r="AD48" s="104"/>
    </row>
    <row r="49" spans="1:30">
      <c r="A49" s="49"/>
      <c r="B49" s="92"/>
      <c r="C49" s="92"/>
      <c r="D49" s="92"/>
      <c r="E49" s="92"/>
      <c r="F49" s="35"/>
      <c r="G49" s="35"/>
      <c r="H49" s="35"/>
      <c r="I49" s="35"/>
      <c r="J49" s="35"/>
      <c r="K49" s="35"/>
      <c r="L49" s="35"/>
      <c r="M49" s="35"/>
      <c r="N49" s="92"/>
      <c r="O49" s="92"/>
      <c r="P49" s="92"/>
      <c r="R49" s="35"/>
      <c r="T49" s="70"/>
      <c r="U49" s="105"/>
      <c r="V49" s="104"/>
      <c r="W49" s="104"/>
      <c r="X49" s="104"/>
      <c r="Y49" s="104"/>
      <c r="AA49" s="104"/>
      <c r="AB49" s="104"/>
      <c r="AC49" s="104"/>
      <c r="AD49" s="104"/>
    </row>
    <row r="50" spans="1:30">
      <c r="A50" s="49"/>
      <c r="B50" s="92"/>
      <c r="C50" s="92"/>
      <c r="D50" s="92"/>
      <c r="E50" s="92"/>
      <c r="F50" s="35"/>
      <c r="G50" s="35"/>
      <c r="H50" s="35"/>
      <c r="I50" s="35"/>
      <c r="J50" s="35"/>
      <c r="K50" s="35"/>
      <c r="L50" s="35"/>
      <c r="M50" s="35"/>
      <c r="N50" s="92"/>
      <c r="O50" s="92"/>
      <c r="P50" s="92"/>
      <c r="R50" s="35"/>
      <c r="T50" s="70"/>
      <c r="U50" s="105"/>
      <c r="V50" s="104"/>
      <c r="W50" s="104"/>
      <c r="X50" s="104"/>
      <c r="Y50" s="104"/>
      <c r="AA50" s="104"/>
      <c r="AB50" s="104"/>
      <c r="AC50" s="104"/>
      <c r="AD50" s="104"/>
    </row>
    <row r="51" spans="1:30">
      <c r="A51" s="49"/>
      <c r="B51" s="92"/>
      <c r="C51" s="92"/>
      <c r="D51" s="92"/>
      <c r="E51" s="92"/>
      <c r="F51" s="35"/>
      <c r="G51" s="35"/>
      <c r="H51" s="35"/>
      <c r="I51" s="35"/>
      <c r="J51" s="35"/>
      <c r="K51" s="35"/>
      <c r="L51" s="35"/>
      <c r="M51" s="35"/>
      <c r="N51" s="92"/>
      <c r="O51" s="92"/>
      <c r="P51" s="92"/>
      <c r="R51" s="35"/>
      <c r="T51" s="70"/>
      <c r="U51" s="105"/>
      <c r="V51" s="104"/>
      <c r="W51" s="104"/>
      <c r="X51" s="104"/>
      <c r="Y51" s="104"/>
      <c r="AA51" s="104"/>
      <c r="AB51" s="104"/>
      <c r="AC51" s="104"/>
      <c r="AD51" s="104"/>
    </row>
    <row r="52" spans="1:30">
      <c r="A52" s="49"/>
      <c r="B52" s="92"/>
      <c r="C52" s="92"/>
      <c r="D52" s="92"/>
      <c r="E52" s="92"/>
      <c r="F52" s="35"/>
      <c r="G52" s="35"/>
      <c r="H52" s="35"/>
      <c r="I52" s="35"/>
      <c r="J52" s="35"/>
      <c r="K52" s="35"/>
      <c r="L52" s="35"/>
      <c r="M52" s="35"/>
      <c r="N52" s="92"/>
      <c r="O52" s="92"/>
      <c r="P52" s="92"/>
      <c r="R52" s="35"/>
      <c r="T52" s="70"/>
      <c r="U52" s="105"/>
      <c r="V52" s="104"/>
      <c r="W52" s="104"/>
      <c r="X52" s="104"/>
      <c r="Y52" s="104"/>
      <c r="AA52" s="104"/>
      <c r="AB52" s="104"/>
      <c r="AC52" s="104"/>
      <c r="AD52" s="104"/>
    </row>
    <row r="53" spans="1:30">
      <c r="A53" s="78"/>
      <c r="B53" s="72"/>
      <c r="C53" s="72"/>
      <c r="D53" s="72"/>
      <c r="E53" s="72"/>
      <c r="N53" s="72"/>
      <c r="O53" s="72"/>
      <c r="P53" s="72"/>
    </row>
    <row r="54" spans="1:30">
      <c r="A54" s="78"/>
      <c r="B54" s="72"/>
      <c r="C54" s="72"/>
      <c r="D54" s="72"/>
      <c r="E54" s="72"/>
      <c r="N54" s="72"/>
      <c r="O54" s="72"/>
      <c r="P54" s="72"/>
    </row>
    <row r="55" spans="1:30">
      <c r="A55" s="78"/>
      <c r="B55" s="77"/>
      <c r="C55" s="77"/>
      <c r="D55" s="77"/>
      <c r="E55" s="77"/>
      <c r="F55" s="77"/>
      <c r="G55" s="77"/>
      <c r="H55" s="77"/>
      <c r="I55" s="77"/>
      <c r="J55" s="77"/>
      <c r="K55" s="77"/>
      <c r="L55" s="77"/>
      <c r="M55" s="77"/>
      <c r="N55" s="77"/>
      <c r="O55" s="77"/>
      <c r="P55" s="77"/>
    </row>
  </sheetData>
  <mergeCells count="5">
    <mergeCell ref="AA8:AD8"/>
    <mergeCell ref="O8:P8"/>
    <mergeCell ref="F8:M8"/>
    <mergeCell ref="B8:D8"/>
    <mergeCell ref="V8:Y8"/>
  </mergeCells>
  <phoneticPr fontId="0" type="noConversion"/>
  <pageMargins left="0.75" right="0.75" top="1.5" bottom="1" header="0.5" footer="0.5"/>
  <pageSetup scale="95"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34"/>
  <sheetViews>
    <sheetView zoomScaleNormal="100" workbookViewId="0">
      <pane xSplit="1" ySplit="10" topLeftCell="B22" activePane="bottomRight" state="frozen"/>
      <selection pane="topRight" activeCell="B1" sqref="B1"/>
      <selection pane="bottomLeft" activeCell="A11" sqref="A11"/>
      <selection pane="bottomRight" activeCell="B23" sqref="B23:T24"/>
    </sheetView>
  </sheetViews>
  <sheetFormatPr defaultColWidth="9.7109375" defaultRowHeight="12"/>
  <cols>
    <col min="1" max="1" width="8.7109375" style="33" customWidth="1"/>
    <col min="2" max="5" width="9.7109375" style="50" customWidth="1"/>
    <col min="6" max="6" width="1.7109375" style="50" customWidth="1"/>
    <col min="7" max="10" width="9.7109375" style="51" customWidth="1"/>
    <col min="11" max="11" width="1.7109375" style="33" customWidth="1"/>
    <col min="12" max="15" width="9.7109375" style="50" customWidth="1"/>
    <col min="16" max="16" width="1.7109375" style="50" customWidth="1"/>
    <col min="17" max="20" width="9.7109375" style="51" customWidth="1"/>
    <col min="21" max="21" width="2.7109375" style="32" customWidth="1"/>
    <col min="22" max="25" width="10.7109375" style="119" customWidth="1"/>
    <col min="26" max="26" width="1.7109375" style="119" customWidth="1"/>
    <col min="27" max="30" width="10.7109375" style="119" customWidth="1"/>
    <col min="31" max="31" width="1.7109375" style="119" customWidth="1"/>
    <col min="32" max="35" width="10.7109375" style="119" customWidth="1"/>
    <col min="36" max="36" width="1.7109375" style="119" customWidth="1"/>
    <col min="37" max="40" width="10.7109375" style="119" customWidth="1"/>
    <col min="41" max="41" width="2.7109375" style="32" customWidth="1"/>
    <col min="42" max="16384" width="9.7109375" style="33"/>
  </cols>
  <sheetData>
    <row r="1" spans="1:41" s="41" customFormat="1" ht="12.75">
      <c r="A1" s="39" t="s">
        <v>42</v>
      </c>
      <c r="B1" s="40" t="s">
        <v>51</v>
      </c>
      <c r="U1" s="18"/>
      <c r="V1" s="112"/>
      <c r="W1" s="112"/>
      <c r="X1" s="112"/>
      <c r="Y1" s="112"/>
      <c r="Z1" s="112"/>
      <c r="AA1" s="112"/>
      <c r="AB1" s="112"/>
      <c r="AC1" s="112"/>
      <c r="AD1" s="112"/>
      <c r="AE1" s="112"/>
      <c r="AF1" s="112"/>
      <c r="AG1" s="112"/>
      <c r="AH1" s="112"/>
      <c r="AI1" s="112"/>
      <c r="AJ1" s="112"/>
      <c r="AK1" s="112"/>
      <c r="AL1" s="112"/>
      <c r="AM1" s="112"/>
      <c r="AN1" s="112"/>
      <c r="AO1" s="18"/>
    </row>
    <row r="2" spans="1:41" s="41" customFormat="1" ht="12.75">
      <c r="A2" s="39" t="s">
        <v>43</v>
      </c>
      <c r="B2" s="40" t="s">
        <v>62</v>
      </c>
      <c r="U2" s="18"/>
      <c r="V2" s="112"/>
      <c r="W2" s="112"/>
      <c r="X2" s="112"/>
      <c r="Y2" s="112"/>
      <c r="Z2" s="112"/>
      <c r="AA2" s="112"/>
      <c r="AB2" s="112"/>
      <c r="AC2" s="112"/>
      <c r="AD2" s="112"/>
      <c r="AE2" s="112"/>
      <c r="AF2" s="112"/>
      <c r="AG2" s="112"/>
      <c r="AH2" s="112"/>
      <c r="AI2" s="112"/>
      <c r="AJ2" s="112"/>
      <c r="AK2" s="112"/>
      <c r="AL2" s="112"/>
      <c r="AM2" s="112"/>
      <c r="AN2" s="112"/>
      <c r="AO2" s="18"/>
    </row>
    <row r="3" spans="1:41" s="41" customFormat="1" ht="12.75">
      <c r="A3" s="42" t="s">
        <v>44</v>
      </c>
      <c r="B3" s="40" t="s">
        <v>70</v>
      </c>
      <c r="U3" s="18"/>
      <c r="V3" s="112"/>
      <c r="W3" s="112"/>
      <c r="X3" s="112"/>
      <c r="Y3" s="112"/>
      <c r="Z3" s="112"/>
      <c r="AA3" s="112"/>
      <c r="AB3" s="112"/>
      <c r="AC3" s="112"/>
      <c r="AD3" s="112"/>
      <c r="AE3" s="112"/>
      <c r="AF3" s="112"/>
      <c r="AG3" s="112"/>
      <c r="AH3" s="112"/>
      <c r="AI3" s="112"/>
      <c r="AJ3" s="112"/>
      <c r="AK3" s="112"/>
      <c r="AL3" s="112"/>
      <c r="AM3" s="112"/>
      <c r="AN3" s="112"/>
      <c r="AO3" s="18"/>
    </row>
    <row r="4" spans="1:41" s="45" customFormat="1" ht="11.25">
      <c r="A4" s="43" t="s">
        <v>11</v>
      </c>
      <c r="B4" s="44" t="s">
        <v>71</v>
      </c>
      <c r="U4" s="22"/>
      <c r="V4" s="113"/>
      <c r="W4" s="113"/>
      <c r="X4" s="113"/>
      <c r="Y4" s="113"/>
      <c r="Z4" s="113"/>
      <c r="AA4" s="113"/>
      <c r="AB4" s="113"/>
      <c r="AC4" s="113"/>
      <c r="AD4" s="113"/>
      <c r="AE4" s="113"/>
      <c r="AF4" s="113"/>
      <c r="AG4" s="113"/>
      <c r="AH4" s="113"/>
      <c r="AI4" s="113"/>
      <c r="AJ4" s="113"/>
      <c r="AK4" s="113"/>
      <c r="AL4" s="113"/>
      <c r="AM4" s="113"/>
      <c r="AN4" s="113"/>
      <c r="AO4" s="22"/>
    </row>
    <row r="5" spans="1:41" s="45" customFormat="1" ht="11.25">
      <c r="A5" s="46" t="s">
        <v>46</v>
      </c>
      <c r="B5" s="37" t="s">
        <v>97</v>
      </c>
      <c r="C5" s="47"/>
      <c r="U5" s="22"/>
      <c r="V5" s="113"/>
      <c r="W5" s="114"/>
      <c r="X5" s="114"/>
      <c r="Y5" s="114"/>
      <c r="Z5" s="114"/>
      <c r="AA5" s="114"/>
      <c r="AB5" s="114"/>
      <c r="AC5" s="114"/>
      <c r="AD5" s="114"/>
      <c r="AE5" s="114"/>
      <c r="AF5" s="114"/>
      <c r="AG5" s="114"/>
      <c r="AH5" s="114"/>
      <c r="AI5" s="114"/>
      <c r="AJ5" s="114"/>
      <c r="AK5" s="114"/>
      <c r="AL5" s="114"/>
      <c r="AM5" s="114"/>
      <c r="AN5" s="114"/>
      <c r="AO5" s="62"/>
    </row>
    <row r="6" spans="1:41" s="45" customFormat="1" ht="11.25">
      <c r="A6" s="46"/>
      <c r="B6" s="37"/>
      <c r="C6" s="47"/>
      <c r="U6" s="22"/>
      <c r="V6" s="113"/>
      <c r="W6" s="114"/>
      <c r="X6" s="114"/>
      <c r="Y6" s="114"/>
      <c r="Z6" s="114"/>
      <c r="AA6" s="114"/>
      <c r="AB6" s="114"/>
      <c r="AC6" s="114"/>
      <c r="AD6" s="114"/>
      <c r="AE6" s="114"/>
      <c r="AF6" s="114"/>
      <c r="AG6" s="114"/>
      <c r="AH6" s="114"/>
      <c r="AI6" s="114"/>
      <c r="AJ6" s="114"/>
      <c r="AK6" s="114"/>
      <c r="AL6" s="114"/>
      <c r="AM6" s="114"/>
      <c r="AN6" s="114"/>
      <c r="AO6" s="62"/>
    </row>
    <row r="7" spans="1:41" s="45" customFormat="1">
      <c r="A7" s="46"/>
      <c r="U7" s="25"/>
      <c r="V7" s="115"/>
      <c r="W7" s="116"/>
      <c r="X7" s="116"/>
      <c r="Y7" s="116"/>
      <c r="Z7" s="116"/>
      <c r="AA7" s="116"/>
      <c r="AB7" s="116"/>
      <c r="AC7" s="116"/>
      <c r="AD7" s="116"/>
      <c r="AE7" s="116"/>
      <c r="AF7" s="116"/>
      <c r="AG7" s="116"/>
      <c r="AH7" s="116"/>
      <c r="AI7" s="116"/>
      <c r="AJ7" s="116"/>
      <c r="AK7" s="116"/>
      <c r="AL7" s="116"/>
      <c r="AM7" s="116"/>
      <c r="AN7" s="116"/>
      <c r="AO7" s="56"/>
    </row>
    <row r="8" spans="1:41">
      <c r="A8" s="52"/>
      <c r="B8" s="150" t="s">
        <v>65</v>
      </c>
      <c r="C8" s="150"/>
      <c r="D8" s="150"/>
      <c r="E8" s="150"/>
      <c r="F8" s="150"/>
      <c r="G8" s="150"/>
      <c r="H8" s="150"/>
      <c r="I8" s="150"/>
      <c r="J8" s="150"/>
      <c r="K8" s="36"/>
      <c r="L8" s="150" t="s">
        <v>66</v>
      </c>
      <c r="M8" s="150"/>
      <c r="N8" s="150"/>
      <c r="O8" s="150"/>
      <c r="P8" s="150"/>
      <c r="Q8" s="150"/>
      <c r="R8" s="150"/>
      <c r="S8" s="150"/>
      <c r="T8" s="150"/>
      <c r="U8" s="25"/>
      <c r="V8" s="144" t="s">
        <v>90</v>
      </c>
      <c r="W8" s="144"/>
      <c r="X8" s="144"/>
      <c r="Y8" s="144"/>
      <c r="Z8" s="144"/>
      <c r="AA8" s="144"/>
      <c r="AB8" s="144"/>
      <c r="AC8" s="144"/>
      <c r="AD8" s="144"/>
      <c r="AE8" s="115"/>
      <c r="AF8" s="144" t="s">
        <v>91</v>
      </c>
      <c r="AG8" s="144"/>
      <c r="AH8" s="144"/>
      <c r="AI8" s="144"/>
      <c r="AJ8" s="144"/>
      <c r="AK8" s="144"/>
      <c r="AL8" s="144"/>
      <c r="AM8" s="144"/>
      <c r="AN8" s="144"/>
      <c r="AO8" s="25"/>
    </row>
    <row r="9" spans="1:41">
      <c r="A9" s="100"/>
      <c r="B9" s="150" t="s">
        <v>63</v>
      </c>
      <c r="C9" s="150"/>
      <c r="D9" s="150"/>
      <c r="E9" s="150"/>
      <c r="F9" s="93"/>
      <c r="G9" s="150" t="s">
        <v>64</v>
      </c>
      <c r="H9" s="150"/>
      <c r="I9" s="150"/>
      <c r="J9" s="150"/>
      <c r="K9" s="36"/>
      <c r="L9" s="150" t="s">
        <v>63</v>
      </c>
      <c r="M9" s="150"/>
      <c r="N9" s="150"/>
      <c r="O9" s="150"/>
      <c r="P9" s="93"/>
      <c r="Q9" s="150" t="s">
        <v>64</v>
      </c>
      <c r="R9" s="150"/>
      <c r="S9" s="150"/>
      <c r="T9" s="150"/>
      <c r="U9" s="101"/>
      <c r="V9" s="149" t="s">
        <v>63</v>
      </c>
      <c r="W9" s="149"/>
      <c r="X9" s="149"/>
      <c r="Y9" s="149"/>
      <c r="Z9" s="107"/>
      <c r="AA9" s="149" t="s">
        <v>64</v>
      </c>
      <c r="AB9" s="149"/>
      <c r="AC9" s="149"/>
      <c r="AD9" s="149"/>
      <c r="AE9" s="115"/>
      <c r="AF9" s="149" t="s">
        <v>63</v>
      </c>
      <c r="AG9" s="149"/>
      <c r="AH9" s="149"/>
      <c r="AI9" s="149"/>
      <c r="AJ9" s="107"/>
      <c r="AK9" s="149" t="s">
        <v>64</v>
      </c>
      <c r="AL9" s="149"/>
      <c r="AM9" s="149"/>
      <c r="AN9" s="149"/>
      <c r="AO9" s="101"/>
    </row>
    <row r="10" spans="1:41" ht="24.75" thickBot="1">
      <c r="A10" s="53"/>
      <c r="B10" s="94" t="s">
        <v>40</v>
      </c>
      <c r="C10" s="94" t="s">
        <v>41</v>
      </c>
      <c r="D10" s="94" t="s">
        <v>72</v>
      </c>
      <c r="E10" s="94" t="s">
        <v>0</v>
      </c>
      <c r="F10" s="94"/>
      <c r="G10" s="94" t="s">
        <v>40</v>
      </c>
      <c r="H10" s="94" t="s">
        <v>41</v>
      </c>
      <c r="I10" s="94" t="s">
        <v>72</v>
      </c>
      <c r="J10" s="94" t="s">
        <v>0</v>
      </c>
      <c r="K10" s="95"/>
      <c r="L10" s="94" t="s">
        <v>40</v>
      </c>
      <c r="M10" s="94" t="s">
        <v>41</v>
      </c>
      <c r="N10" s="94" t="s">
        <v>72</v>
      </c>
      <c r="O10" s="94" t="s">
        <v>0</v>
      </c>
      <c r="P10" s="94"/>
      <c r="Q10" s="94" t="s">
        <v>40</v>
      </c>
      <c r="R10" s="94" t="s">
        <v>41</v>
      </c>
      <c r="S10" s="94" t="s">
        <v>72</v>
      </c>
      <c r="T10" s="94" t="s">
        <v>0</v>
      </c>
      <c r="U10" s="102"/>
      <c r="V10" s="108" t="s">
        <v>40</v>
      </c>
      <c r="W10" s="108" t="s">
        <v>41</v>
      </c>
      <c r="X10" s="108" t="s">
        <v>72</v>
      </c>
      <c r="Y10" s="108" t="s">
        <v>0</v>
      </c>
      <c r="Z10" s="108"/>
      <c r="AA10" s="108" t="s">
        <v>40</v>
      </c>
      <c r="AB10" s="108" t="s">
        <v>41</v>
      </c>
      <c r="AC10" s="108" t="s">
        <v>72</v>
      </c>
      <c r="AD10" s="108" t="s">
        <v>0</v>
      </c>
      <c r="AE10" s="118"/>
      <c r="AF10" s="108" t="s">
        <v>40</v>
      </c>
      <c r="AG10" s="108" t="s">
        <v>41</v>
      </c>
      <c r="AH10" s="108" t="s">
        <v>72</v>
      </c>
      <c r="AI10" s="108" t="s">
        <v>0</v>
      </c>
      <c r="AJ10" s="108"/>
      <c r="AK10" s="108" t="s">
        <v>40</v>
      </c>
      <c r="AL10" s="108" t="s">
        <v>41</v>
      </c>
      <c r="AM10" s="108" t="s">
        <v>72</v>
      </c>
      <c r="AN10" s="108" t="s">
        <v>0</v>
      </c>
    </row>
    <row r="11" spans="1:41" ht="12.75" thickTop="1">
      <c r="A11" s="48">
        <v>2012</v>
      </c>
      <c r="B11" s="54">
        <v>4100705</v>
      </c>
      <c r="C11" s="54">
        <v>2107034</v>
      </c>
      <c r="D11" s="54">
        <v>3436776</v>
      </c>
      <c r="E11" s="54">
        <v>9644515</v>
      </c>
      <c r="F11" s="33"/>
      <c r="G11" s="54">
        <v>1338283</v>
      </c>
      <c r="H11" s="54">
        <v>873402</v>
      </c>
      <c r="I11" s="54">
        <v>626093</v>
      </c>
      <c r="J11" s="54">
        <v>2837775</v>
      </c>
      <c r="K11" s="54"/>
      <c r="L11" s="54">
        <v>16272.64</v>
      </c>
      <c r="M11" s="54">
        <v>8361.25</v>
      </c>
      <c r="N11" s="54">
        <v>13638</v>
      </c>
      <c r="O11" s="54">
        <v>38271.879999999997</v>
      </c>
      <c r="P11" s="54"/>
      <c r="Q11" s="54">
        <v>5310.65</v>
      </c>
      <c r="R11" s="54">
        <v>3465.88</v>
      </c>
      <c r="S11" s="54">
        <v>2484.5</v>
      </c>
      <c r="T11" s="54">
        <v>11261.01</v>
      </c>
      <c r="U11" s="102"/>
      <c r="V11" s="103" t="s">
        <v>83</v>
      </c>
      <c r="W11" s="103" t="s">
        <v>83</v>
      </c>
      <c r="X11" s="103" t="s">
        <v>83</v>
      </c>
      <c r="Y11" s="103" t="s">
        <v>83</v>
      </c>
      <c r="Z11" s="103"/>
      <c r="AA11" s="103" t="s">
        <v>83</v>
      </c>
      <c r="AB11" s="103" t="s">
        <v>83</v>
      </c>
      <c r="AC11" s="103" t="s">
        <v>83</v>
      </c>
      <c r="AD11" s="103" t="s">
        <v>83</v>
      </c>
      <c r="AF11" s="103" t="s">
        <v>83</v>
      </c>
      <c r="AG11" s="103" t="s">
        <v>83</v>
      </c>
      <c r="AH11" s="103" t="s">
        <v>83</v>
      </c>
      <c r="AI11" s="103" t="s">
        <v>83</v>
      </c>
      <c r="AJ11" s="103"/>
      <c r="AK11" s="103" t="s">
        <v>83</v>
      </c>
      <c r="AL11" s="103" t="s">
        <v>83</v>
      </c>
      <c r="AM11" s="103" t="s">
        <v>83</v>
      </c>
      <c r="AN11" s="103" t="s">
        <v>83</v>
      </c>
    </row>
    <row r="12" spans="1:41">
      <c r="A12" s="48">
        <v>2013</v>
      </c>
      <c r="B12" s="54">
        <v>4558824</v>
      </c>
      <c r="C12" s="54">
        <v>2401620</v>
      </c>
      <c r="D12" s="54">
        <v>3624509</v>
      </c>
      <c r="E12" s="54">
        <v>10584953</v>
      </c>
      <c r="F12" s="33"/>
      <c r="G12" s="54">
        <v>1298922</v>
      </c>
      <c r="H12" s="54">
        <v>898488</v>
      </c>
      <c r="I12" s="54">
        <v>618912</v>
      </c>
      <c r="J12" s="54">
        <v>2816321</v>
      </c>
      <c r="K12" s="54"/>
      <c r="L12" s="54">
        <v>18090.57</v>
      </c>
      <c r="M12" s="54">
        <v>9530.24</v>
      </c>
      <c r="N12" s="54">
        <v>14382.97</v>
      </c>
      <c r="O12" s="54">
        <v>42003.78</v>
      </c>
      <c r="P12" s="54"/>
      <c r="Q12" s="54">
        <v>5154.45</v>
      </c>
      <c r="R12" s="54">
        <v>3565.43</v>
      </c>
      <c r="S12" s="54">
        <v>2456</v>
      </c>
      <c r="T12" s="54">
        <v>11175.88</v>
      </c>
      <c r="U12" s="102"/>
      <c r="V12" s="104">
        <f t="shared" ref="V12:V19" si="0">L12/L11-1</f>
        <v>0.11171696786753715</v>
      </c>
      <c r="W12" s="104">
        <f t="shared" ref="W12:W19" si="1">M12/M11-1</f>
        <v>0.13981043504260726</v>
      </c>
      <c r="X12" s="104">
        <f t="shared" ref="X12:X19" si="2">N12/N11-1</f>
        <v>5.4624578383927203E-2</v>
      </c>
      <c r="Y12" s="104">
        <f t="shared" ref="Y12:Y19" si="3">O12/O11-1</f>
        <v>9.7510234668378049E-2</v>
      </c>
      <c r="Z12" s="104"/>
      <c r="AA12" s="104">
        <f t="shared" ref="AA12:AA19" si="4">Q12/Q11-1</f>
        <v>-2.9412595445001966E-2</v>
      </c>
      <c r="AB12" s="104">
        <f t="shared" ref="AB12:AB19" si="5">R12/R11-1</f>
        <v>2.8722864034530726E-2</v>
      </c>
      <c r="AC12" s="104">
        <f t="shared" ref="AC12:AC19" si="6">S12/S11-1</f>
        <v>-1.1471120949889335E-2</v>
      </c>
      <c r="AD12" s="104">
        <f t="shared" ref="AD12:AD19" si="7">T12/T11-1</f>
        <v>-7.55971267230926E-3</v>
      </c>
      <c r="AF12" s="103" t="s">
        <v>83</v>
      </c>
      <c r="AG12" s="103" t="s">
        <v>83</v>
      </c>
      <c r="AH12" s="103" t="s">
        <v>83</v>
      </c>
      <c r="AI12" s="103" t="s">
        <v>83</v>
      </c>
      <c r="AJ12" s="103"/>
      <c r="AK12" s="103" t="s">
        <v>83</v>
      </c>
      <c r="AL12" s="103" t="s">
        <v>83</v>
      </c>
      <c r="AM12" s="103" t="s">
        <v>83</v>
      </c>
      <c r="AN12" s="103" t="s">
        <v>83</v>
      </c>
    </row>
    <row r="13" spans="1:41">
      <c r="A13" s="48">
        <v>2014</v>
      </c>
      <c r="B13" s="54">
        <v>3721720</v>
      </c>
      <c r="C13" s="54">
        <v>1964985</v>
      </c>
      <c r="D13" s="54">
        <v>3176775</v>
      </c>
      <c r="E13" s="54">
        <v>8863480</v>
      </c>
      <c r="F13" s="33"/>
      <c r="G13" s="54">
        <v>1153143</v>
      </c>
      <c r="H13" s="54">
        <v>761718</v>
      </c>
      <c r="I13" s="54">
        <v>573009</v>
      </c>
      <c r="J13" s="54">
        <v>2487869</v>
      </c>
      <c r="K13" s="54"/>
      <c r="L13" s="54">
        <v>14768.73</v>
      </c>
      <c r="M13" s="54">
        <v>7797.56</v>
      </c>
      <c r="N13" s="54">
        <v>12606.25</v>
      </c>
      <c r="O13" s="54">
        <v>35172.54</v>
      </c>
      <c r="P13" s="54"/>
      <c r="Q13" s="54">
        <v>4575.96</v>
      </c>
      <c r="R13" s="54">
        <v>3022.69</v>
      </c>
      <c r="S13" s="54">
        <v>2273.85</v>
      </c>
      <c r="T13" s="54">
        <v>9872.5</v>
      </c>
      <c r="U13" s="102"/>
      <c r="V13" s="104">
        <f t="shared" si="0"/>
        <v>-0.18362273825534525</v>
      </c>
      <c r="W13" s="104">
        <f t="shared" si="1"/>
        <v>-0.18180864280437847</v>
      </c>
      <c r="X13" s="104">
        <f t="shared" si="2"/>
        <v>-0.12352942403411804</v>
      </c>
      <c r="Y13" s="104">
        <f t="shared" si="3"/>
        <v>-0.16263393437447771</v>
      </c>
      <c r="Z13" s="104"/>
      <c r="AA13" s="104">
        <f t="shared" si="4"/>
        <v>-0.11223117888426504</v>
      </c>
      <c r="AB13" s="104">
        <f t="shared" si="5"/>
        <v>-0.15222287353839503</v>
      </c>
      <c r="AC13" s="104">
        <f t="shared" si="6"/>
        <v>-7.4165309446254102E-2</v>
      </c>
      <c r="AD13" s="104">
        <f t="shared" si="7"/>
        <v>-0.11662437320372077</v>
      </c>
      <c r="AF13" s="103" t="s">
        <v>83</v>
      </c>
      <c r="AG13" s="103" t="s">
        <v>83</v>
      </c>
      <c r="AH13" s="103" t="s">
        <v>83</v>
      </c>
      <c r="AI13" s="103" t="s">
        <v>83</v>
      </c>
      <c r="AJ13" s="103"/>
      <c r="AK13" s="103" t="s">
        <v>83</v>
      </c>
      <c r="AL13" s="103" t="s">
        <v>83</v>
      </c>
      <c r="AM13" s="103" t="s">
        <v>83</v>
      </c>
      <c r="AN13" s="103" t="s">
        <v>83</v>
      </c>
    </row>
    <row r="14" spans="1:41">
      <c r="A14" s="48">
        <v>2015</v>
      </c>
      <c r="B14" s="54">
        <v>3818304</v>
      </c>
      <c r="C14" s="54">
        <v>1909214</v>
      </c>
      <c r="D14" s="54">
        <v>3495262</v>
      </c>
      <c r="E14" s="54">
        <v>9222780</v>
      </c>
      <c r="F14" s="33"/>
      <c r="G14" s="54">
        <v>1020581</v>
      </c>
      <c r="H14" s="54">
        <v>582145</v>
      </c>
      <c r="I14" s="54">
        <v>568361</v>
      </c>
      <c r="J14" s="54">
        <v>2171084</v>
      </c>
      <c r="K14" s="54"/>
      <c r="L14" s="54">
        <v>15152</v>
      </c>
      <c r="M14" s="54">
        <v>7576.25</v>
      </c>
      <c r="N14" s="54">
        <v>13870.09</v>
      </c>
      <c r="O14" s="54">
        <v>36598.33</v>
      </c>
      <c r="P14" s="54"/>
      <c r="Q14" s="54">
        <v>4049.92</v>
      </c>
      <c r="R14" s="54">
        <v>2310.1</v>
      </c>
      <c r="S14" s="54">
        <v>2255.4</v>
      </c>
      <c r="T14" s="54">
        <v>8615.41</v>
      </c>
      <c r="U14" s="102"/>
      <c r="V14" s="104">
        <f t="shared" si="0"/>
        <v>2.5951452833114397E-2</v>
      </c>
      <c r="W14" s="104">
        <f t="shared" si="1"/>
        <v>-2.8381955380914037E-2</v>
      </c>
      <c r="X14" s="104">
        <f t="shared" si="2"/>
        <v>0.10025503222607846</v>
      </c>
      <c r="Y14" s="104">
        <f t="shared" si="3"/>
        <v>4.0537021210296453E-2</v>
      </c>
      <c r="Z14" s="104"/>
      <c r="AA14" s="104">
        <f t="shared" si="4"/>
        <v>-0.11495729857778481</v>
      </c>
      <c r="AB14" s="104">
        <f t="shared" si="5"/>
        <v>-0.23574696710545906</v>
      </c>
      <c r="AC14" s="104">
        <f t="shared" si="6"/>
        <v>-8.1139916881060037E-3</v>
      </c>
      <c r="AD14" s="104">
        <f t="shared" si="7"/>
        <v>-0.12733248923778173</v>
      </c>
      <c r="AF14" s="103" t="s">
        <v>83</v>
      </c>
      <c r="AG14" s="103" t="s">
        <v>83</v>
      </c>
      <c r="AH14" s="103" t="s">
        <v>83</v>
      </c>
      <c r="AI14" s="103" t="s">
        <v>83</v>
      </c>
      <c r="AJ14" s="103"/>
      <c r="AK14" s="103" t="s">
        <v>83</v>
      </c>
      <c r="AL14" s="103" t="s">
        <v>83</v>
      </c>
      <c r="AM14" s="103" t="s">
        <v>83</v>
      </c>
      <c r="AN14" s="103" t="s">
        <v>83</v>
      </c>
    </row>
    <row r="15" spans="1:41">
      <c r="A15" s="48">
        <v>2016</v>
      </c>
      <c r="B15" s="54">
        <v>3767966</v>
      </c>
      <c r="C15" s="54">
        <v>1904033</v>
      </c>
      <c r="D15" s="54">
        <v>3642882</v>
      </c>
      <c r="E15" s="54">
        <v>9314881</v>
      </c>
      <c r="F15" s="33"/>
      <c r="G15" s="54">
        <v>1324241</v>
      </c>
      <c r="H15" s="54">
        <v>855599</v>
      </c>
      <c r="I15" s="54">
        <v>606834</v>
      </c>
      <c r="J15" s="54">
        <v>2786674</v>
      </c>
      <c r="K15" s="54"/>
      <c r="L15" s="54">
        <v>14952.25</v>
      </c>
      <c r="M15" s="54">
        <v>7555.69</v>
      </c>
      <c r="N15" s="54">
        <v>14455.88</v>
      </c>
      <c r="O15" s="54">
        <v>36963.81</v>
      </c>
      <c r="P15" s="54"/>
      <c r="Q15" s="54">
        <v>5254.92</v>
      </c>
      <c r="R15" s="54">
        <v>3395.23</v>
      </c>
      <c r="S15" s="54">
        <v>2408.0700000000002</v>
      </c>
      <c r="T15" s="54">
        <v>11058.23</v>
      </c>
      <c r="U15" s="102"/>
      <c r="V15" s="104">
        <f t="shared" si="0"/>
        <v>-1.3183078141499438E-2</v>
      </c>
      <c r="W15" s="104">
        <f t="shared" si="1"/>
        <v>-2.7137436066656528E-3</v>
      </c>
      <c r="X15" s="104">
        <f t="shared" si="2"/>
        <v>4.2234044624079425E-2</v>
      </c>
      <c r="Y15" s="104">
        <f t="shared" si="3"/>
        <v>9.9862480063979131E-3</v>
      </c>
      <c r="Z15" s="104"/>
      <c r="AA15" s="104">
        <f t="shared" si="4"/>
        <v>0.297536741466498</v>
      </c>
      <c r="AB15" s="104">
        <f t="shared" si="5"/>
        <v>0.46973291199515188</v>
      </c>
      <c r="AC15" s="104">
        <f t="shared" si="6"/>
        <v>6.7690875232774728E-2</v>
      </c>
      <c r="AD15" s="104">
        <f t="shared" si="7"/>
        <v>0.28354077171022629</v>
      </c>
      <c r="AF15" s="103" t="s">
        <v>83</v>
      </c>
      <c r="AG15" s="103" t="s">
        <v>83</v>
      </c>
      <c r="AH15" s="103" t="s">
        <v>83</v>
      </c>
      <c r="AI15" s="103" t="s">
        <v>83</v>
      </c>
      <c r="AJ15" s="103"/>
      <c r="AK15" s="103" t="s">
        <v>83</v>
      </c>
      <c r="AL15" s="103" t="s">
        <v>83</v>
      </c>
      <c r="AM15" s="103" t="s">
        <v>83</v>
      </c>
      <c r="AN15" s="103" t="s">
        <v>83</v>
      </c>
    </row>
    <row r="16" spans="1:41">
      <c r="A16" s="48">
        <v>2017</v>
      </c>
      <c r="B16" s="54">
        <v>3920929</v>
      </c>
      <c r="C16" s="54">
        <v>2102914</v>
      </c>
      <c r="D16" s="54">
        <v>3821369</v>
      </c>
      <c r="E16" s="54">
        <v>9845212</v>
      </c>
      <c r="F16" s="33"/>
      <c r="G16" s="54">
        <v>1319729</v>
      </c>
      <c r="H16" s="54">
        <v>857225</v>
      </c>
      <c r="I16" s="54">
        <v>523759</v>
      </c>
      <c r="J16" s="54">
        <v>2700712</v>
      </c>
      <c r="K16" s="54"/>
      <c r="L16" s="54">
        <v>15621.23</v>
      </c>
      <c r="M16" s="54">
        <v>8378.14</v>
      </c>
      <c r="N16" s="54">
        <v>15224.58</v>
      </c>
      <c r="O16" s="54">
        <v>39223.949999999997</v>
      </c>
      <c r="P16" s="54"/>
      <c r="Q16" s="54">
        <v>5257.88</v>
      </c>
      <c r="R16" s="54">
        <v>3415.24</v>
      </c>
      <c r="S16" s="54">
        <v>2086.69</v>
      </c>
      <c r="T16" s="54">
        <v>10759.81</v>
      </c>
      <c r="U16" s="102"/>
      <c r="V16" s="104">
        <f t="shared" si="0"/>
        <v>4.4741092477720734E-2</v>
      </c>
      <c r="W16" s="104">
        <f t="shared" si="1"/>
        <v>0.10885173954992866</v>
      </c>
      <c r="X16" s="104">
        <f t="shared" si="2"/>
        <v>5.3175593599282811E-2</v>
      </c>
      <c r="Y16" s="104">
        <f t="shared" si="3"/>
        <v>6.1144670963301673E-2</v>
      </c>
      <c r="Z16" s="104"/>
      <c r="AA16" s="104">
        <f t="shared" si="4"/>
        <v>5.6328164843622019E-4</v>
      </c>
      <c r="AB16" s="104">
        <f t="shared" si="5"/>
        <v>5.8935624390688002E-3</v>
      </c>
      <c r="AC16" s="104">
        <f t="shared" si="6"/>
        <v>-0.13345957551067866</v>
      </c>
      <c r="AD16" s="104">
        <f t="shared" si="7"/>
        <v>-2.6986235591048513E-2</v>
      </c>
      <c r="AF16" s="103" t="s">
        <v>83</v>
      </c>
      <c r="AG16" s="103" t="s">
        <v>83</v>
      </c>
      <c r="AH16" s="103" t="s">
        <v>83</v>
      </c>
      <c r="AI16" s="103" t="s">
        <v>83</v>
      </c>
      <c r="AJ16" s="103"/>
      <c r="AK16" s="103" t="s">
        <v>83</v>
      </c>
      <c r="AL16" s="103" t="s">
        <v>83</v>
      </c>
      <c r="AM16" s="103" t="s">
        <v>83</v>
      </c>
      <c r="AN16" s="103" t="s">
        <v>83</v>
      </c>
    </row>
    <row r="17" spans="1:40">
      <c r="A17" s="48">
        <v>2018</v>
      </c>
      <c r="B17" s="54">
        <v>3935422</v>
      </c>
      <c r="C17" s="54">
        <v>2319938</v>
      </c>
      <c r="D17" s="54">
        <v>3888613</v>
      </c>
      <c r="E17" s="54">
        <v>10143973</v>
      </c>
      <c r="F17" s="33"/>
      <c r="G17" s="54">
        <v>1439456</v>
      </c>
      <c r="H17" s="54">
        <v>963871</v>
      </c>
      <c r="I17" s="54">
        <v>522328</v>
      </c>
      <c r="J17" s="54">
        <v>2925656</v>
      </c>
      <c r="K17" s="54"/>
      <c r="L17" s="54">
        <v>15616.75</v>
      </c>
      <c r="M17" s="54">
        <v>9206.1</v>
      </c>
      <c r="N17" s="54">
        <v>15431</v>
      </c>
      <c r="O17" s="54">
        <v>40253.86</v>
      </c>
      <c r="P17" s="54"/>
      <c r="Q17" s="54">
        <v>5712.13</v>
      </c>
      <c r="R17" s="54">
        <v>3824.88</v>
      </c>
      <c r="S17" s="54">
        <v>2072.73</v>
      </c>
      <c r="T17" s="54">
        <v>11609.75</v>
      </c>
      <c r="U17" s="102"/>
      <c r="V17" s="104">
        <f t="shared" si="0"/>
        <v>-2.8678919649727241E-4</v>
      </c>
      <c r="W17" s="104">
        <f t="shared" si="1"/>
        <v>9.8823843955818447E-2</v>
      </c>
      <c r="X17" s="104">
        <f t="shared" si="2"/>
        <v>1.3558337898319728E-2</v>
      </c>
      <c r="Y17" s="104">
        <f t="shared" si="3"/>
        <v>2.6257171957439374E-2</v>
      </c>
      <c r="Z17" s="104"/>
      <c r="AA17" s="104">
        <f t="shared" si="4"/>
        <v>8.6394136039620539E-2</v>
      </c>
      <c r="AB17" s="104">
        <f t="shared" si="5"/>
        <v>0.11994471837996756</v>
      </c>
      <c r="AC17" s="104">
        <f t="shared" si="6"/>
        <v>-6.6900210381034553E-3</v>
      </c>
      <c r="AD17" s="104">
        <f t="shared" si="7"/>
        <v>7.8992101161637684E-2</v>
      </c>
      <c r="AF17" s="103" t="s">
        <v>83</v>
      </c>
      <c r="AG17" s="103" t="s">
        <v>83</v>
      </c>
      <c r="AH17" s="103" t="s">
        <v>83</v>
      </c>
      <c r="AI17" s="103" t="s">
        <v>83</v>
      </c>
      <c r="AJ17" s="103"/>
      <c r="AK17" s="103" t="s">
        <v>83</v>
      </c>
      <c r="AL17" s="103" t="s">
        <v>83</v>
      </c>
      <c r="AM17" s="103" t="s">
        <v>83</v>
      </c>
      <c r="AN17" s="103" t="s">
        <v>83</v>
      </c>
    </row>
    <row r="18" spans="1:40">
      <c r="A18" s="48">
        <v>2019</v>
      </c>
      <c r="B18" s="54">
        <v>3318513</v>
      </c>
      <c r="C18" s="54">
        <v>2036682</v>
      </c>
      <c r="D18" s="54">
        <v>3378925</v>
      </c>
      <c r="E18" s="54">
        <v>8734120</v>
      </c>
      <c r="F18" s="33"/>
      <c r="G18" s="54">
        <v>1491415</v>
      </c>
      <c r="H18" s="54">
        <v>885512</v>
      </c>
      <c r="I18" s="54">
        <v>520051</v>
      </c>
      <c r="J18" s="54">
        <v>2896974</v>
      </c>
      <c r="K18" s="54"/>
      <c r="L18" s="54">
        <v>13168.7</v>
      </c>
      <c r="M18" s="54">
        <v>8082.07</v>
      </c>
      <c r="N18" s="54">
        <v>13408.43</v>
      </c>
      <c r="O18" s="54">
        <v>34659.21</v>
      </c>
      <c r="P18" s="54"/>
      <c r="Q18" s="54">
        <v>5918.31</v>
      </c>
      <c r="R18" s="54">
        <v>3513.94</v>
      </c>
      <c r="S18" s="54">
        <v>2063.69</v>
      </c>
      <c r="T18" s="54">
        <v>11495.93</v>
      </c>
      <c r="U18" s="102"/>
      <c r="V18" s="104">
        <f t="shared" si="0"/>
        <v>-0.15675796820721333</v>
      </c>
      <c r="W18" s="104">
        <f t="shared" si="1"/>
        <v>-0.12209621881144028</v>
      </c>
      <c r="X18" s="104">
        <f t="shared" si="2"/>
        <v>-0.13107186831702411</v>
      </c>
      <c r="Y18" s="104">
        <f t="shared" si="3"/>
        <v>-0.1389841868581051</v>
      </c>
      <c r="Z18" s="104"/>
      <c r="AA18" s="104">
        <f t="shared" si="4"/>
        <v>3.6095116882844058E-2</v>
      </c>
      <c r="AB18" s="104">
        <f t="shared" si="5"/>
        <v>-8.1294053669657584E-2</v>
      </c>
      <c r="AC18" s="104">
        <f t="shared" si="6"/>
        <v>-4.3613977700905915E-3</v>
      </c>
      <c r="AD18" s="104">
        <f t="shared" si="7"/>
        <v>-9.8038286784813966E-3</v>
      </c>
      <c r="AF18" s="103" t="s">
        <v>83</v>
      </c>
      <c r="AG18" s="103" t="s">
        <v>83</v>
      </c>
      <c r="AH18" s="103" t="s">
        <v>83</v>
      </c>
      <c r="AI18" s="103" t="s">
        <v>83</v>
      </c>
      <c r="AJ18" s="103"/>
      <c r="AK18" s="103" t="s">
        <v>83</v>
      </c>
      <c r="AL18" s="103" t="s">
        <v>83</v>
      </c>
      <c r="AM18" s="103" t="s">
        <v>83</v>
      </c>
      <c r="AN18" s="103" t="s">
        <v>83</v>
      </c>
    </row>
    <row r="19" spans="1:40">
      <c r="A19" s="48">
        <v>2020</v>
      </c>
      <c r="B19" s="54">
        <v>3145023</v>
      </c>
      <c r="C19" s="54">
        <v>2163530</v>
      </c>
      <c r="D19" s="54">
        <v>3175706</v>
      </c>
      <c r="E19" s="54">
        <v>8484259</v>
      </c>
      <c r="F19" s="33"/>
      <c r="G19" s="54">
        <v>1603382</v>
      </c>
      <c r="H19" s="54">
        <v>940612</v>
      </c>
      <c r="I19" s="54">
        <v>487412</v>
      </c>
      <c r="J19" s="54">
        <v>3031405</v>
      </c>
      <c r="K19" s="54"/>
      <c r="L19" s="54">
        <v>12430.92</v>
      </c>
      <c r="M19" s="54">
        <v>8551.5</v>
      </c>
      <c r="N19" s="54">
        <v>12552.2</v>
      </c>
      <c r="O19" s="54">
        <v>33534.620000000003</v>
      </c>
      <c r="P19" s="54"/>
      <c r="Q19" s="54">
        <v>6337.48</v>
      </c>
      <c r="R19" s="54">
        <v>3717.83</v>
      </c>
      <c r="S19" s="54">
        <v>1926.53</v>
      </c>
      <c r="T19" s="54">
        <v>11981.84</v>
      </c>
      <c r="U19" s="102"/>
      <c r="V19" s="104">
        <f t="shared" si="0"/>
        <v>-5.6025272046595354E-2</v>
      </c>
      <c r="W19" s="104">
        <f t="shared" si="1"/>
        <v>5.8082892130357777E-2</v>
      </c>
      <c r="X19" s="104">
        <f t="shared" si="2"/>
        <v>-6.3857588099426987E-2</v>
      </c>
      <c r="Y19" s="104">
        <f t="shared" si="3"/>
        <v>-3.2447075394967051E-2</v>
      </c>
      <c r="Z19" s="104"/>
      <c r="AA19" s="104">
        <f t="shared" si="4"/>
        <v>7.0825962141219279E-2</v>
      </c>
      <c r="AB19" s="104">
        <f t="shared" si="5"/>
        <v>5.8023187646914831E-2</v>
      </c>
      <c r="AC19" s="104">
        <f t="shared" si="6"/>
        <v>-6.6463470773226674E-2</v>
      </c>
      <c r="AD19" s="104">
        <f t="shared" si="7"/>
        <v>4.226800267572961E-2</v>
      </c>
      <c r="AF19" s="103" t="s">
        <v>83</v>
      </c>
      <c r="AG19" s="103" t="s">
        <v>83</v>
      </c>
      <c r="AH19" s="103" t="s">
        <v>83</v>
      </c>
      <c r="AI19" s="103" t="s">
        <v>83</v>
      </c>
      <c r="AJ19" s="103"/>
      <c r="AK19" s="103" t="s">
        <v>83</v>
      </c>
      <c r="AL19" s="103" t="s">
        <v>83</v>
      </c>
      <c r="AM19" s="103" t="s">
        <v>83</v>
      </c>
      <c r="AN19" s="103" t="s">
        <v>83</v>
      </c>
    </row>
    <row r="20" spans="1:40">
      <c r="A20" s="48">
        <v>2021</v>
      </c>
      <c r="B20" s="54">
        <v>2741382</v>
      </c>
      <c r="C20" s="54">
        <v>2121179</v>
      </c>
      <c r="D20" s="54">
        <v>2777238</v>
      </c>
      <c r="E20" s="54">
        <v>7639799</v>
      </c>
      <c r="F20" s="33"/>
      <c r="G20" s="54">
        <v>1216232</v>
      </c>
      <c r="H20" s="54">
        <v>602373</v>
      </c>
      <c r="I20" s="54">
        <v>404664</v>
      </c>
      <c r="J20" s="54">
        <v>2223269</v>
      </c>
      <c r="K20" s="54"/>
      <c r="L20" s="54">
        <v>10894.25</v>
      </c>
      <c r="M20" s="54">
        <v>8427.6666666666661</v>
      </c>
      <c r="N20" s="54">
        <v>11040</v>
      </c>
      <c r="O20" s="54">
        <v>30361.666666666668</v>
      </c>
      <c r="P20" s="54"/>
      <c r="Q20" s="54">
        <v>4826.666666666667</v>
      </c>
      <c r="R20" s="54">
        <v>2397</v>
      </c>
      <c r="S20" s="54">
        <v>1609.5</v>
      </c>
      <c r="T20" s="54">
        <v>8833.1666666666661</v>
      </c>
      <c r="U20" s="102"/>
      <c r="V20" s="104">
        <f t="shared" ref="V20:V21" si="8">L20/L19-1</f>
        <v>-0.12361675563835983</v>
      </c>
      <c r="W20" s="104">
        <f t="shared" ref="W20:W21" si="9">M20/M19-1</f>
        <v>-1.4480890292151494E-2</v>
      </c>
      <c r="X20" s="104">
        <f t="shared" ref="X20:X21" si="10">N20/N19-1</f>
        <v>-0.12047290514810161</v>
      </c>
      <c r="Y20" s="104">
        <f t="shared" ref="Y20:Y21" si="11">O20/O19-1</f>
        <v>-9.4617244308518589E-2</v>
      </c>
      <c r="Z20" s="104"/>
      <c r="AA20" s="104">
        <f t="shared" ref="AA20:AA21" si="12">Q20/Q19-1</f>
        <v>-0.23839338874968163</v>
      </c>
      <c r="AB20" s="104">
        <f t="shared" ref="AB20:AB21" si="13">R20/R19-1</f>
        <v>-0.35526906824679982</v>
      </c>
      <c r="AC20" s="104">
        <f t="shared" ref="AC20:AC21" si="14">S20/S19-1</f>
        <v>-0.16456011585596897</v>
      </c>
      <c r="AD20" s="104">
        <f t="shared" ref="AD20:AD21" si="15">T20/T19-1</f>
        <v>-0.26278712896628009</v>
      </c>
      <c r="AF20" s="103" t="s">
        <v>83</v>
      </c>
      <c r="AG20" s="103" t="s">
        <v>83</v>
      </c>
      <c r="AH20" s="103" t="s">
        <v>83</v>
      </c>
      <c r="AI20" s="103" t="s">
        <v>83</v>
      </c>
      <c r="AJ20" s="103"/>
      <c r="AK20" s="103" t="s">
        <v>83</v>
      </c>
      <c r="AL20" s="103" t="s">
        <v>83</v>
      </c>
      <c r="AM20" s="103" t="s">
        <v>83</v>
      </c>
      <c r="AN20" s="103" t="s">
        <v>83</v>
      </c>
    </row>
    <row r="21" spans="1:40">
      <c r="A21" s="48">
        <v>2022</v>
      </c>
      <c r="B21" s="54">
        <v>4604063</v>
      </c>
      <c r="C21" s="54">
        <v>3229761</v>
      </c>
      <c r="D21" s="54">
        <v>4857221</v>
      </c>
      <c r="E21" s="54">
        <v>12691045</v>
      </c>
      <c r="F21" s="33"/>
      <c r="G21" s="54">
        <v>1771494</v>
      </c>
      <c r="H21" s="54">
        <v>1174847</v>
      </c>
      <c r="I21" s="54">
        <v>595107</v>
      </c>
      <c r="J21" s="54">
        <v>3541455</v>
      </c>
      <c r="K21" s="54"/>
      <c r="L21" s="54">
        <v>18319.666666666668</v>
      </c>
      <c r="M21" s="54">
        <v>12880.083333333334</v>
      </c>
      <c r="N21" s="54">
        <v>19332.333333333332</v>
      </c>
      <c r="O21" s="54">
        <v>50532.166666666664</v>
      </c>
      <c r="P21" s="54"/>
      <c r="Q21" s="54">
        <v>7048.416666666667</v>
      </c>
      <c r="R21" s="54">
        <v>4682.083333333333</v>
      </c>
      <c r="S21" s="54">
        <v>2369.25</v>
      </c>
      <c r="T21" s="54">
        <v>14099.666666666666</v>
      </c>
      <c r="U21" s="102"/>
      <c r="V21" s="104">
        <f t="shared" si="8"/>
        <v>0.68159044144082137</v>
      </c>
      <c r="W21" s="104">
        <f t="shared" si="9"/>
        <v>0.52830953605189279</v>
      </c>
      <c r="X21" s="104">
        <f t="shared" si="10"/>
        <v>0.75111714975845389</v>
      </c>
      <c r="Y21" s="104">
        <f t="shared" si="11"/>
        <v>0.66434100016468123</v>
      </c>
      <c r="Z21" s="104"/>
      <c r="AA21" s="104">
        <f t="shared" si="12"/>
        <v>0.46030732044198897</v>
      </c>
      <c r="AB21" s="104">
        <f t="shared" si="13"/>
        <v>0.95330969267139465</v>
      </c>
      <c r="AC21" s="104">
        <f t="shared" si="14"/>
        <v>0.47204100652376524</v>
      </c>
      <c r="AD21" s="104">
        <f t="shared" si="15"/>
        <v>0.59621879658106769</v>
      </c>
      <c r="AF21" s="103" t="s">
        <v>83</v>
      </c>
      <c r="AG21" s="103" t="s">
        <v>83</v>
      </c>
      <c r="AH21" s="103" t="s">
        <v>83</v>
      </c>
      <c r="AI21" s="103" t="s">
        <v>83</v>
      </c>
      <c r="AJ21" s="103"/>
      <c r="AK21" s="103" t="s">
        <v>83</v>
      </c>
      <c r="AL21" s="103" t="s">
        <v>83</v>
      </c>
      <c r="AM21" s="103" t="s">
        <v>83</v>
      </c>
      <c r="AN21" s="103" t="s">
        <v>83</v>
      </c>
    </row>
    <row r="22" spans="1:40">
      <c r="A22" s="48"/>
      <c r="B22" s="54"/>
      <c r="C22" s="54"/>
      <c r="D22" s="54"/>
      <c r="E22" s="54"/>
      <c r="F22" s="33"/>
      <c r="G22" s="54"/>
      <c r="H22" s="54"/>
      <c r="I22" s="54"/>
      <c r="J22" s="54"/>
      <c r="K22" s="54"/>
      <c r="L22" s="54"/>
      <c r="M22" s="54"/>
      <c r="N22" s="54"/>
      <c r="O22" s="54"/>
      <c r="P22" s="54"/>
      <c r="Q22" s="54"/>
      <c r="R22" s="54"/>
      <c r="S22" s="54"/>
      <c r="T22" s="54"/>
      <c r="U22" s="102"/>
      <c r="V22" s="104"/>
      <c r="W22" s="104"/>
      <c r="X22" s="104"/>
      <c r="Y22" s="104"/>
      <c r="Z22" s="104"/>
      <c r="AA22" s="104"/>
      <c r="AB22" s="104"/>
      <c r="AC22" s="104"/>
      <c r="AD22" s="104"/>
      <c r="AF22" s="103"/>
      <c r="AG22" s="103"/>
      <c r="AH22" s="103"/>
      <c r="AI22" s="103"/>
      <c r="AJ22" s="103"/>
      <c r="AK22" s="103"/>
      <c r="AL22" s="103"/>
      <c r="AM22" s="103"/>
      <c r="AN22" s="103"/>
    </row>
    <row r="23" spans="1:40">
      <c r="A23" s="127" t="s">
        <v>92</v>
      </c>
      <c r="B23" s="131">
        <v>2824571</v>
      </c>
      <c r="C23" s="131">
        <v>1988358</v>
      </c>
      <c r="D23" s="131">
        <v>2985066</v>
      </c>
      <c r="E23" s="131">
        <v>7797995</v>
      </c>
      <c r="F23" s="132"/>
      <c r="G23" s="131">
        <v>1147390</v>
      </c>
      <c r="H23" s="131">
        <v>742546</v>
      </c>
      <c r="I23" s="131">
        <v>378755</v>
      </c>
      <c r="J23" s="131">
        <v>2268696</v>
      </c>
      <c r="K23" s="131"/>
      <c r="L23" s="131">
        <v>19615.076388888891</v>
      </c>
      <c r="M23" s="131">
        <v>13808.041666666666</v>
      </c>
      <c r="N23" s="131">
        <v>20729.625</v>
      </c>
      <c r="O23" s="131">
        <v>54152.743055555555</v>
      </c>
      <c r="P23" s="131"/>
      <c r="Q23" s="131">
        <v>7967.9861111111113</v>
      </c>
      <c r="R23" s="131">
        <v>5156.5694444444443</v>
      </c>
      <c r="S23" s="131">
        <v>2630.2430555555557</v>
      </c>
      <c r="T23" s="131">
        <v>15754.833333333334</v>
      </c>
      <c r="U23" s="123"/>
      <c r="V23" s="124"/>
      <c r="W23" s="124"/>
      <c r="X23" s="124"/>
      <c r="Y23" s="124"/>
      <c r="Z23" s="124"/>
      <c r="AA23" s="124"/>
      <c r="AB23" s="124"/>
      <c r="AC23" s="124"/>
      <c r="AD23" s="124"/>
      <c r="AE23" s="125"/>
      <c r="AF23" s="126"/>
      <c r="AG23" s="126"/>
      <c r="AH23" s="126"/>
      <c r="AI23" s="126"/>
      <c r="AJ23" s="125"/>
      <c r="AK23" s="126"/>
      <c r="AL23" s="126"/>
      <c r="AM23" s="126"/>
      <c r="AN23" s="126"/>
    </row>
    <row r="24" spans="1:40">
      <c r="A24" s="127" t="s">
        <v>98</v>
      </c>
      <c r="B24" s="131">
        <v>2858569</v>
      </c>
      <c r="C24" s="131">
        <v>1878104</v>
      </c>
      <c r="D24" s="131">
        <v>3046592</v>
      </c>
      <c r="E24" s="131">
        <v>7783265</v>
      </c>
      <c r="F24" s="132"/>
      <c r="G24" s="131">
        <v>1082480</v>
      </c>
      <c r="H24" s="131">
        <v>634215</v>
      </c>
      <c r="I24" s="131">
        <v>369068</v>
      </c>
      <c r="J24" s="131">
        <v>2085765</v>
      </c>
      <c r="K24" s="131"/>
      <c r="L24" s="131">
        <v>19851.173611111109</v>
      </c>
      <c r="M24" s="131">
        <v>13042.388888888889</v>
      </c>
      <c r="N24" s="131">
        <v>21156.888888888891</v>
      </c>
      <c r="O24" s="131">
        <v>54050.451388888891</v>
      </c>
      <c r="P24" s="131"/>
      <c r="Q24" s="131">
        <v>7517.2222222222226</v>
      </c>
      <c r="R24" s="131">
        <v>4404.270833333333</v>
      </c>
      <c r="S24" s="131">
        <v>2562.9722222222222</v>
      </c>
      <c r="T24" s="131">
        <v>14484.479166666666</v>
      </c>
      <c r="U24" s="123"/>
      <c r="V24" s="124">
        <f t="shared" ref="V24" si="16">L24/L23-1</f>
        <v>1.203651811195372E-2</v>
      </c>
      <c r="W24" s="124">
        <f t="shared" ref="W24" si="17">M24/M23-1</f>
        <v>-5.5449773129386148E-2</v>
      </c>
      <c r="X24" s="124">
        <f t="shared" ref="X24" si="18">N24/N23-1</f>
        <v>2.0611269566569224E-2</v>
      </c>
      <c r="Y24" s="124">
        <f t="shared" ref="Y24" si="19">O24/O23-1</f>
        <v>-1.8889470947339726E-3</v>
      </c>
      <c r="Z24" s="124"/>
      <c r="AA24" s="124">
        <f t="shared" ref="AA24" si="20">Q24/Q23-1</f>
        <v>-5.6571871813420049E-2</v>
      </c>
      <c r="AB24" s="124">
        <f t="shared" ref="AB24" si="21">R24/R23-1</f>
        <v>-0.14589129831687198</v>
      </c>
      <c r="AC24" s="124">
        <f t="shared" ref="AC24" si="22">S24/S23-1</f>
        <v>-2.5575899988119044E-2</v>
      </c>
      <c r="AD24" s="124">
        <f t="shared" ref="AD24" si="23">T24/T23-1</f>
        <v>-8.0632662992309312E-2</v>
      </c>
      <c r="AE24" s="125"/>
      <c r="AF24" s="126" t="s">
        <v>83</v>
      </c>
      <c r="AG24" s="126" t="s">
        <v>83</v>
      </c>
      <c r="AH24" s="126" t="s">
        <v>83</v>
      </c>
      <c r="AI24" s="126" t="s">
        <v>83</v>
      </c>
      <c r="AJ24" s="125"/>
      <c r="AK24" s="126" t="s">
        <v>83</v>
      </c>
      <c r="AL24" s="126" t="s">
        <v>83</v>
      </c>
      <c r="AM24" s="126" t="s">
        <v>83</v>
      </c>
      <c r="AN24" s="126" t="s">
        <v>83</v>
      </c>
    </row>
    <row r="25" spans="1:40">
      <c r="A25" s="49"/>
      <c r="B25" s="54"/>
      <c r="C25" s="54"/>
      <c r="D25" s="54"/>
      <c r="E25" s="54"/>
      <c r="F25" s="33"/>
      <c r="G25" s="54"/>
      <c r="H25" s="54"/>
      <c r="I25" s="54"/>
      <c r="J25" s="54"/>
      <c r="K25" s="54"/>
      <c r="L25" s="54"/>
      <c r="M25" s="54"/>
      <c r="N25" s="54"/>
      <c r="O25" s="54"/>
      <c r="P25" s="54"/>
      <c r="Q25" s="54"/>
      <c r="R25" s="54"/>
      <c r="S25" s="54"/>
      <c r="T25" s="54"/>
      <c r="U25" s="102"/>
      <c r="V25" s="104"/>
      <c r="W25" s="104"/>
      <c r="X25" s="104"/>
      <c r="Y25" s="104"/>
      <c r="Z25" s="104"/>
      <c r="AA25" s="104"/>
      <c r="AB25" s="104"/>
      <c r="AC25" s="104"/>
      <c r="AD25" s="104"/>
      <c r="AF25" s="103"/>
      <c r="AG25" s="103"/>
      <c r="AH25" s="103"/>
      <c r="AI25" s="103"/>
      <c r="AJ25" s="103"/>
      <c r="AK25" s="103"/>
      <c r="AL25" s="103"/>
      <c r="AM25" s="103"/>
      <c r="AN25" s="103"/>
    </row>
    <row r="26" spans="1:40">
      <c r="A26" s="48" t="s">
        <v>48</v>
      </c>
      <c r="B26" s="54">
        <v>709231</v>
      </c>
      <c r="C26" s="54">
        <v>531077</v>
      </c>
      <c r="D26" s="54">
        <v>712957</v>
      </c>
      <c r="E26" s="54">
        <v>1953265</v>
      </c>
      <c r="F26" s="33"/>
      <c r="G26" s="54">
        <v>310425</v>
      </c>
      <c r="H26" s="54">
        <v>152585</v>
      </c>
      <c r="I26" s="54">
        <v>106591</v>
      </c>
      <c r="J26" s="54">
        <v>569601</v>
      </c>
      <c r="K26" s="54"/>
      <c r="L26" s="54">
        <v>11258</v>
      </c>
      <c r="M26" s="54">
        <v>8430</v>
      </c>
      <c r="N26" s="54">
        <v>11317</v>
      </c>
      <c r="O26" s="54">
        <v>31004</v>
      </c>
      <c r="P26" s="54"/>
      <c r="Q26" s="54">
        <v>4927</v>
      </c>
      <c r="R26" s="54">
        <v>2422</v>
      </c>
      <c r="S26" s="54">
        <v>1692</v>
      </c>
      <c r="T26" s="54">
        <v>9041</v>
      </c>
      <c r="U26" s="102"/>
      <c r="V26" s="103" t="s">
        <v>83</v>
      </c>
      <c r="W26" s="103" t="s">
        <v>83</v>
      </c>
      <c r="X26" s="103" t="s">
        <v>83</v>
      </c>
      <c r="Y26" s="103" t="s">
        <v>83</v>
      </c>
      <c r="Z26" s="103"/>
      <c r="AA26" s="103" t="s">
        <v>83</v>
      </c>
      <c r="AB26" s="103" t="s">
        <v>83</v>
      </c>
      <c r="AC26" s="103" t="s">
        <v>83</v>
      </c>
      <c r="AD26" s="103" t="s">
        <v>83</v>
      </c>
      <c r="AF26" s="103" t="s">
        <v>83</v>
      </c>
      <c r="AG26" s="103" t="s">
        <v>83</v>
      </c>
      <c r="AH26" s="103" t="s">
        <v>83</v>
      </c>
      <c r="AI26" s="103" t="s">
        <v>83</v>
      </c>
      <c r="AJ26" s="103"/>
      <c r="AK26" s="103" t="s">
        <v>83</v>
      </c>
      <c r="AL26" s="103" t="s">
        <v>83</v>
      </c>
      <c r="AM26" s="103" t="s">
        <v>83</v>
      </c>
      <c r="AN26" s="103" t="s">
        <v>83</v>
      </c>
    </row>
    <row r="27" spans="1:40">
      <c r="A27" s="48" t="s">
        <v>49</v>
      </c>
      <c r="B27" s="54">
        <v>630703</v>
      </c>
      <c r="C27" s="54">
        <v>476223</v>
      </c>
      <c r="D27" s="54">
        <v>651063</v>
      </c>
      <c r="E27" s="54">
        <v>1757989</v>
      </c>
      <c r="F27" s="33"/>
      <c r="G27" s="54">
        <v>280140</v>
      </c>
      <c r="H27" s="54">
        <v>126638</v>
      </c>
      <c r="I27" s="54">
        <v>91346</v>
      </c>
      <c r="J27" s="54">
        <v>498124</v>
      </c>
      <c r="K27" s="54"/>
      <c r="L27" s="54">
        <v>9855</v>
      </c>
      <c r="M27" s="54">
        <v>7441</v>
      </c>
      <c r="N27" s="54">
        <v>10173</v>
      </c>
      <c r="O27" s="54">
        <v>27469</v>
      </c>
      <c r="P27" s="54"/>
      <c r="Q27" s="54">
        <v>4377</v>
      </c>
      <c r="R27" s="54">
        <v>1979</v>
      </c>
      <c r="S27" s="54">
        <v>1427</v>
      </c>
      <c r="T27" s="54">
        <v>7783</v>
      </c>
      <c r="U27" s="102"/>
      <c r="V27" s="103" t="s">
        <v>83</v>
      </c>
      <c r="W27" s="103" t="s">
        <v>83</v>
      </c>
      <c r="X27" s="103" t="s">
        <v>83</v>
      </c>
      <c r="Y27" s="103" t="s">
        <v>83</v>
      </c>
      <c r="Z27" s="103"/>
      <c r="AA27" s="103" t="s">
        <v>83</v>
      </c>
      <c r="AB27" s="103" t="s">
        <v>83</v>
      </c>
      <c r="AC27" s="103" t="s">
        <v>83</v>
      </c>
      <c r="AD27" s="103" t="s">
        <v>83</v>
      </c>
      <c r="AF27" s="104">
        <f t="shared" ref="AF27:AF32" si="24">L27/L26-1</f>
        <v>-0.124622490673299</v>
      </c>
      <c r="AG27" s="104">
        <f t="shared" ref="AG27:AG32" si="25">M27/M26-1</f>
        <v>-0.11731909845788846</v>
      </c>
      <c r="AH27" s="104">
        <f t="shared" ref="AH27:AH32" si="26">N27/N26-1</f>
        <v>-0.10108686047539095</v>
      </c>
      <c r="AI27" s="104">
        <f t="shared" ref="AI27:AI32" si="27">O27/O26-1</f>
        <v>-0.1140175461230809</v>
      </c>
      <c r="AJ27" s="104"/>
      <c r="AK27" s="104">
        <f t="shared" ref="AK27:AK32" si="28">Q27/Q26-1</f>
        <v>-0.11162979500710368</v>
      </c>
      <c r="AL27" s="104">
        <f t="shared" ref="AL27:AL32" si="29">R27/R26-1</f>
        <v>-0.18290668868703552</v>
      </c>
      <c r="AM27" s="104">
        <f t="shared" ref="AM27:AM32" si="30">S27/S26-1</f>
        <v>-0.15661938534278963</v>
      </c>
      <c r="AN27" s="104">
        <f t="shared" ref="AN27:AN32" si="31">T27/T26-1</f>
        <v>-0.13914390001106069</v>
      </c>
    </row>
    <row r="28" spans="1:40">
      <c r="A28" s="48" t="s">
        <v>50</v>
      </c>
      <c r="B28" s="54">
        <v>674162</v>
      </c>
      <c r="C28" s="54">
        <v>550207</v>
      </c>
      <c r="D28" s="54">
        <v>663266</v>
      </c>
      <c r="E28" s="54">
        <v>1887635</v>
      </c>
      <c r="F28" s="33"/>
      <c r="G28" s="54">
        <v>313267</v>
      </c>
      <c r="H28" s="54">
        <v>154564</v>
      </c>
      <c r="I28" s="54">
        <v>99664</v>
      </c>
      <c r="J28" s="54">
        <v>567495</v>
      </c>
      <c r="K28" s="54"/>
      <c r="L28" s="54">
        <v>10534</v>
      </c>
      <c r="M28" s="54">
        <v>8597</v>
      </c>
      <c r="N28" s="54">
        <v>10364</v>
      </c>
      <c r="O28" s="54">
        <v>29494</v>
      </c>
      <c r="P28" s="54"/>
      <c r="Q28" s="54">
        <v>4895</v>
      </c>
      <c r="R28" s="54">
        <v>2415</v>
      </c>
      <c r="S28" s="54">
        <v>1557</v>
      </c>
      <c r="T28" s="54">
        <v>8867</v>
      </c>
      <c r="U28" s="102"/>
      <c r="V28" s="103" t="s">
        <v>83</v>
      </c>
      <c r="W28" s="103" t="s">
        <v>83</v>
      </c>
      <c r="X28" s="103" t="s">
        <v>83</v>
      </c>
      <c r="Y28" s="103" t="s">
        <v>83</v>
      </c>
      <c r="Z28" s="103"/>
      <c r="AA28" s="103" t="s">
        <v>83</v>
      </c>
      <c r="AB28" s="103" t="s">
        <v>83</v>
      </c>
      <c r="AC28" s="103" t="s">
        <v>83</v>
      </c>
      <c r="AD28" s="103" t="s">
        <v>83</v>
      </c>
      <c r="AF28" s="104">
        <f t="shared" si="24"/>
        <v>6.8899036022323612E-2</v>
      </c>
      <c r="AG28" s="104">
        <f t="shared" si="25"/>
        <v>0.15535546297540659</v>
      </c>
      <c r="AH28" s="104">
        <f t="shared" si="26"/>
        <v>1.877518922638366E-2</v>
      </c>
      <c r="AI28" s="104">
        <f t="shared" si="27"/>
        <v>7.3719465579380472E-2</v>
      </c>
      <c r="AJ28" s="104"/>
      <c r="AK28" s="104">
        <f t="shared" si="28"/>
        <v>0.11834589901759185</v>
      </c>
      <c r="AL28" s="104">
        <f t="shared" si="29"/>
        <v>0.22031328954017182</v>
      </c>
      <c r="AM28" s="104">
        <f t="shared" si="30"/>
        <v>9.1100210231254364E-2</v>
      </c>
      <c r="AN28" s="104">
        <f t="shared" si="31"/>
        <v>0.13927791340100226</v>
      </c>
    </row>
    <row r="29" spans="1:40">
      <c r="A29" s="48" t="s">
        <v>93</v>
      </c>
      <c r="B29" s="54">
        <v>869624</v>
      </c>
      <c r="C29" s="54">
        <v>698853</v>
      </c>
      <c r="D29" s="54">
        <v>924332</v>
      </c>
      <c r="E29" s="54">
        <v>2492809</v>
      </c>
      <c r="F29" s="33"/>
      <c r="G29" s="54">
        <v>382460</v>
      </c>
      <c r="H29" s="54">
        <v>248935</v>
      </c>
      <c r="I29" s="54">
        <v>124561</v>
      </c>
      <c r="J29" s="54">
        <v>755956</v>
      </c>
      <c r="K29" s="54"/>
      <c r="L29" s="54">
        <v>14026</v>
      </c>
      <c r="M29" s="54">
        <v>11272</v>
      </c>
      <c r="N29" s="54">
        <v>14909</v>
      </c>
      <c r="O29" s="54">
        <v>40207</v>
      </c>
      <c r="P29" s="54"/>
      <c r="Q29" s="54">
        <v>6169</v>
      </c>
      <c r="R29" s="54">
        <v>4015</v>
      </c>
      <c r="S29" s="54">
        <v>2009</v>
      </c>
      <c r="T29" s="54">
        <v>12193</v>
      </c>
      <c r="U29" s="102"/>
      <c r="V29" s="103" t="s">
        <v>83</v>
      </c>
      <c r="W29" s="103" t="s">
        <v>83</v>
      </c>
      <c r="X29" s="103" t="s">
        <v>83</v>
      </c>
      <c r="Y29" s="103" t="s">
        <v>83</v>
      </c>
      <c r="Z29" s="103"/>
      <c r="AA29" s="103" t="s">
        <v>83</v>
      </c>
      <c r="AB29" s="103" t="s">
        <v>83</v>
      </c>
      <c r="AC29" s="103" t="s">
        <v>83</v>
      </c>
      <c r="AD29" s="103" t="s">
        <v>83</v>
      </c>
      <c r="AF29" s="104">
        <f t="shared" si="24"/>
        <v>0.33149800645528771</v>
      </c>
      <c r="AG29" s="104">
        <f t="shared" si="25"/>
        <v>0.31115505408863564</v>
      </c>
      <c r="AH29" s="104">
        <f t="shared" si="26"/>
        <v>0.4385372443072173</v>
      </c>
      <c r="AI29" s="104">
        <f t="shared" si="27"/>
        <v>0.36322641893266416</v>
      </c>
      <c r="AJ29" s="104"/>
      <c r="AK29" s="104">
        <f t="shared" si="28"/>
        <v>0.26026557711950971</v>
      </c>
      <c r="AL29" s="104">
        <f t="shared" si="29"/>
        <v>0.66252587991718426</v>
      </c>
      <c r="AM29" s="104">
        <f t="shared" si="30"/>
        <v>0.29030186255619772</v>
      </c>
      <c r="AN29" s="104">
        <f t="shared" si="31"/>
        <v>0.37509868050073303</v>
      </c>
    </row>
    <row r="30" spans="1:40">
      <c r="A30" s="48" t="s">
        <v>94</v>
      </c>
      <c r="B30" s="54">
        <v>1249058</v>
      </c>
      <c r="C30" s="54">
        <v>850007</v>
      </c>
      <c r="D30" s="54">
        <v>1328623</v>
      </c>
      <c r="E30" s="54">
        <v>3427688</v>
      </c>
      <c r="F30" s="33"/>
      <c r="G30" s="54">
        <v>485946</v>
      </c>
      <c r="H30" s="54">
        <v>333604</v>
      </c>
      <c r="I30" s="54">
        <v>161358</v>
      </c>
      <c r="J30" s="54">
        <v>980908</v>
      </c>
      <c r="K30" s="54"/>
      <c r="L30" s="54">
        <v>20146</v>
      </c>
      <c r="M30" s="54">
        <v>13710</v>
      </c>
      <c r="N30" s="54">
        <v>21429</v>
      </c>
      <c r="O30" s="54">
        <v>55285</v>
      </c>
      <c r="P30" s="54"/>
      <c r="Q30" s="54">
        <v>7838</v>
      </c>
      <c r="R30" s="54">
        <v>5381</v>
      </c>
      <c r="S30" s="54">
        <v>2603</v>
      </c>
      <c r="T30" s="54">
        <v>15821</v>
      </c>
      <c r="U30" s="102"/>
      <c r="V30" s="104">
        <f t="shared" ref="V30:V32" si="32">L30/L26-1</f>
        <v>0.78948303428672939</v>
      </c>
      <c r="W30" s="104">
        <f t="shared" ref="W30:AD32" si="33">M30/M26-1</f>
        <v>0.62633451957295372</v>
      </c>
      <c r="X30" s="104">
        <f t="shared" si="33"/>
        <v>0.89352301846779181</v>
      </c>
      <c r="Y30" s="104">
        <f t="shared" si="33"/>
        <v>0.78315701199845189</v>
      </c>
      <c r="Z30" s="104"/>
      <c r="AA30" s="104">
        <f t="shared" si="33"/>
        <v>0.59082606048305264</v>
      </c>
      <c r="AB30" s="104">
        <f t="shared" si="33"/>
        <v>1.2217175887696117</v>
      </c>
      <c r="AC30" s="104">
        <f t="shared" si="33"/>
        <v>0.53841607565011818</v>
      </c>
      <c r="AD30" s="104">
        <f t="shared" si="33"/>
        <v>0.7499170445747152</v>
      </c>
      <c r="AF30" s="104">
        <f t="shared" si="24"/>
        <v>0.43633252531013822</v>
      </c>
      <c r="AG30" s="104">
        <f t="shared" si="25"/>
        <v>0.21628814762242721</v>
      </c>
      <c r="AH30" s="104">
        <f t="shared" si="26"/>
        <v>0.43731973975451077</v>
      </c>
      <c r="AI30" s="104">
        <f t="shared" si="27"/>
        <v>0.37500932673415077</v>
      </c>
      <c r="AJ30" s="104"/>
      <c r="AK30" s="104">
        <f t="shared" si="28"/>
        <v>0.27054627978602697</v>
      </c>
      <c r="AL30" s="104">
        <f t="shared" si="29"/>
        <v>0.34022415940224149</v>
      </c>
      <c r="AM30" s="104">
        <f t="shared" si="30"/>
        <v>0.29566948730711795</v>
      </c>
      <c r="AN30" s="104">
        <f t="shared" si="31"/>
        <v>0.29754777331255644</v>
      </c>
    </row>
    <row r="31" spans="1:40">
      <c r="A31" s="48" t="s">
        <v>95</v>
      </c>
      <c r="B31" s="54">
        <v>1101573</v>
      </c>
      <c r="C31" s="54">
        <v>692886</v>
      </c>
      <c r="D31" s="54">
        <v>1151211</v>
      </c>
      <c r="E31" s="54">
        <v>2945670</v>
      </c>
      <c r="F31" s="33"/>
      <c r="G31" s="54">
        <v>437945</v>
      </c>
      <c r="H31" s="54">
        <v>271771</v>
      </c>
      <c r="I31" s="54">
        <v>141767</v>
      </c>
      <c r="J31" s="54">
        <v>851483</v>
      </c>
      <c r="K31" s="54"/>
      <c r="L31" s="54">
        <v>17212</v>
      </c>
      <c r="M31" s="54">
        <v>10826</v>
      </c>
      <c r="N31" s="54">
        <v>17988</v>
      </c>
      <c r="O31" s="54">
        <v>46026</v>
      </c>
      <c r="P31" s="54"/>
      <c r="Q31" s="54">
        <v>6843</v>
      </c>
      <c r="R31" s="54">
        <v>4246</v>
      </c>
      <c r="S31" s="54">
        <v>2215</v>
      </c>
      <c r="T31" s="54">
        <v>13304</v>
      </c>
      <c r="U31" s="102"/>
      <c r="V31" s="104">
        <f t="shared" si="32"/>
        <v>0.74652460679857935</v>
      </c>
      <c r="W31" s="104">
        <f t="shared" si="33"/>
        <v>0.45491197419701646</v>
      </c>
      <c r="X31" s="104">
        <f t="shared" si="33"/>
        <v>0.76820996756119131</v>
      </c>
      <c r="Y31" s="104">
        <f t="shared" si="33"/>
        <v>0.67556154210200581</v>
      </c>
      <c r="Z31" s="104"/>
      <c r="AA31" s="104">
        <f t="shared" si="33"/>
        <v>0.56339958875942431</v>
      </c>
      <c r="AB31" s="104">
        <f t="shared" si="33"/>
        <v>1.1455280444669023</v>
      </c>
      <c r="AC31" s="104">
        <f t="shared" si="33"/>
        <v>0.55220742817098811</v>
      </c>
      <c r="AD31" s="104">
        <f t="shared" si="33"/>
        <v>0.70936656816137744</v>
      </c>
      <c r="AF31" s="104">
        <f t="shared" si="24"/>
        <v>-0.14563685098778911</v>
      </c>
      <c r="AG31" s="104">
        <f t="shared" si="25"/>
        <v>-0.21035740335521513</v>
      </c>
      <c r="AH31" s="104">
        <f t="shared" si="26"/>
        <v>-0.16057678846423074</v>
      </c>
      <c r="AI31" s="104">
        <f t="shared" si="27"/>
        <v>-0.16747761598987065</v>
      </c>
      <c r="AJ31" s="104"/>
      <c r="AK31" s="104">
        <f t="shared" si="28"/>
        <v>-0.12694564940035724</v>
      </c>
      <c r="AL31" s="104">
        <f t="shared" si="29"/>
        <v>-0.2109273369262219</v>
      </c>
      <c r="AM31" s="104">
        <f t="shared" si="30"/>
        <v>-0.1490587783326931</v>
      </c>
      <c r="AN31" s="104">
        <f t="shared" si="31"/>
        <v>-0.15909234561658558</v>
      </c>
    </row>
    <row r="32" spans="1:40">
      <c r="A32" s="48" t="s">
        <v>96</v>
      </c>
      <c r="B32" s="54">
        <v>1383637</v>
      </c>
      <c r="C32" s="54">
        <v>988045</v>
      </c>
      <c r="D32" s="54">
        <v>1452981</v>
      </c>
      <c r="E32" s="54">
        <v>3824663</v>
      </c>
      <c r="F32" s="33"/>
      <c r="G32" s="54">
        <v>465135</v>
      </c>
      <c r="H32" s="54">
        <v>320469</v>
      </c>
      <c r="I32" s="54">
        <v>167403</v>
      </c>
      <c r="J32" s="54">
        <v>953008</v>
      </c>
      <c r="K32" s="54"/>
      <c r="L32" s="54">
        <v>21962</v>
      </c>
      <c r="M32" s="54">
        <v>15683</v>
      </c>
      <c r="N32" s="54">
        <v>23063</v>
      </c>
      <c r="O32" s="54">
        <v>60709</v>
      </c>
      <c r="P32" s="54"/>
      <c r="Q32" s="54">
        <v>7383</v>
      </c>
      <c r="R32" s="54">
        <v>5087</v>
      </c>
      <c r="S32" s="54">
        <v>2657</v>
      </c>
      <c r="T32" s="54">
        <v>15127</v>
      </c>
      <c r="U32" s="102"/>
      <c r="V32" s="104">
        <f t="shared" si="32"/>
        <v>1.0848680463261817</v>
      </c>
      <c r="W32" s="104">
        <f t="shared" si="33"/>
        <v>0.82424101430731644</v>
      </c>
      <c r="X32" s="104">
        <f t="shared" si="33"/>
        <v>1.2252991123118488</v>
      </c>
      <c r="Y32" s="104">
        <f t="shared" si="33"/>
        <v>1.0583508510205464</v>
      </c>
      <c r="Z32" s="104"/>
      <c r="AA32" s="104">
        <f t="shared" si="33"/>
        <v>0.50827374872318698</v>
      </c>
      <c r="AB32" s="104">
        <f t="shared" si="33"/>
        <v>1.1064182194616978</v>
      </c>
      <c r="AC32" s="104">
        <f t="shared" si="33"/>
        <v>0.70648683365446363</v>
      </c>
      <c r="AD32" s="104">
        <f t="shared" si="33"/>
        <v>0.70598849667305741</v>
      </c>
      <c r="AF32" s="104">
        <f t="shared" si="24"/>
        <v>0.27597025331164304</v>
      </c>
      <c r="AG32" s="104">
        <f t="shared" si="25"/>
        <v>0.44864215776833549</v>
      </c>
      <c r="AH32" s="104">
        <f t="shared" si="26"/>
        <v>0.28213253279964423</v>
      </c>
      <c r="AI32" s="104">
        <f t="shared" si="27"/>
        <v>0.31901533915612923</v>
      </c>
      <c r="AJ32" s="104"/>
      <c r="AK32" s="104">
        <f t="shared" si="28"/>
        <v>7.8912757562472624E-2</v>
      </c>
      <c r="AL32" s="104">
        <f t="shared" si="29"/>
        <v>0.19806877060763073</v>
      </c>
      <c r="AM32" s="104">
        <f t="shared" si="30"/>
        <v>0.19954853273137707</v>
      </c>
      <c r="AN32" s="104">
        <f t="shared" si="31"/>
        <v>0.13702645820805781</v>
      </c>
    </row>
    <row r="33" spans="1:40">
      <c r="A33" s="48" t="s">
        <v>99</v>
      </c>
      <c r="B33" s="54">
        <v>1027116</v>
      </c>
      <c r="C33" s="54">
        <v>676047</v>
      </c>
      <c r="D33" s="54">
        <v>1111979</v>
      </c>
      <c r="E33" s="54">
        <v>2815142</v>
      </c>
      <c r="F33" s="33"/>
      <c r="G33" s="54">
        <v>406418</v>
      </c>
      <c r="H33" s="54">
        <v>250552</v>
      </c>
      <c r="I33" s="54">
        <v>141970</v>
      </c>
      <c r="J33" s="54">
        <v>798940</v>
      </c>
      <c r="K33" s="54"/>
      <c r="L33" s="54">
        <v>16566</v>
      </c>
      <c r="M33" s="54">
        <v>10904</v>
      </c>
      <c r="N33" s="54">
        <v>17935</v>
      </c>
      <c r="O33" s="54">
        <v>45406</v>
      </c>
      <c r="P33" s="54"/>
      <c r="Q33" s="54">
        <v>6555</v>
      </c>
      <c r="R33" s="54">
        <v>4041</v>
      </c>
      <c r="S33" s="54">
        <v>2290</v>
      </c>
      <c r="T33" s="54">
        <v>12886</v>
      </c>
      <c r="U33" s="102"/>
      <c r="V33" s="104">
        <f t="shared" ref="V33:V34" si="34">L33/L29-1</f>
        <v>0.18109225723656075</v>
      </c>
      <c r="W33" s="104">
        <f t="shared" ref="W33:W34" si="35">M33/M29-1</f>
        <v>-3.2647267565649396E-2</v>
      </c>
      <c r="X33" s="104">
        <f t="shared" ref="X33:X34" si="36">N33/N29-1</f>
        <v>0.20296465222348914</v>
      </c>
      <c r="Y33" s="104">
        <f t="shared" ref="Y33:Y34" si="37">O33/O29-1</f>
        <v>0.12930584226627206</v>
      </c>
      <c r="Z33" s="104"/>
      <c r="AA33" s="104">
        <f t="shared" ref="AA33:AA34" si="38">Q33/Q29-1</f>
        <v>6.257091911168744E-2</v>
      </c>
      <c r="AB33" s="104">
        <f t="shared" ref="AB33:AB34" si="39">R33/R29-1</f>
        <v>6.4757160647570533E-3</v>
      </c>
      <c r="AC33" s="104">
        <f t="shared" ref="AC33:AC34" si="40">S33/S29-1</f>
        <v>0.13987058237929317</v>
      </c>
      <c r="AD33" s="104">
        <f t="shared" ref="AD33:AD34" si="41">T33/T29-1</f>
        <v>5.6835889444763366E-2</v>
      </c>
      <c r="AF33" s="104">
        <f t="shared" ref="AF33:AF34" si="42">L33/L32-1</f>
        <v>-0.24569711319551957</v>
      </c>
      <c r="AG33" s="104">
        <f t="shared" ref="AG33:AG34" si="43">M33/M32-1</f>
        <v>-0.30472486131479948</v>
      </c>
      <c r="AH33" s="104">
        <f t="shared" ref="AH33:AH34" si="44">N33/N32-1</f>
        <v>-0.22234748298139873</v>
      </c>
      <c r="AI33" s="104">
        <f t="shared" ref="AI33:AI34" si="45">O33/O32-1</f>
        <v>-0.25207135680047443</v>
      </c>
      <c r="AJ33" s="104"/>
      <c r="AK33" s="104">
        <f t="shared" ref="AK33:AK34" si="46">Q33/Q32-1</f>
        <v>-0.11214953271028039</v>
      </c>
      <c r="AL33" s="104">
        <f t="shared" ref="AL33:AL34" si="47">R33/R32-1</f>
        <v>-0.2056221741694515</v>
      </c>
      <c r="AM33" s="104">
        <f t="shared" ref="AM33:AM34" si="48">S33/S32-1</f>
        <v>-0.13812570568310123</v>
      </c>
      <c r="AN33" s="104">
        <f t="shared" ref="AN33:AN34" si="49">T33/T32-1</f>
        <v>-0.14814569974218283</v>
      </c>
    </row>
    <row r="34" spans="1:40">
      <c r="A34" s="48" t="s">
        <v>100</v>
      </c>
      <c r="B34" s="54">
        <v>1057592</v>
      </c>
      <c r="C34" s="54">
        <v>704917</v>
      </c>
      <c r="D34" s="54">
        <v>117536</v>
      </c>
      <c r="E34" s="54">
        <v>2880045</v>
      </c>
      <c r="F34" s="33"/>
      <c r="G34" s="54">
        <v>404056</v>
      </c>
      <c r="H34" s="54">
        <v>228946</v>
      </c>
      <c r="I34" s="54">
        <v>133799</v>
      </c>
      <c r="J34" s="54">
        <v>766801</v>
      </c>
      <c r="K34" s="54"/>
      <c r="L34" s="54">
        <v>17058</v>
      </c>
      <c r="M34" s="54">
        <v>11370</v>
      </c>
      <c r="N34" s="54">
        <v>18025</v>
      </c>
      <c r="O34" s="54">
        <v>46452</v>
      </c>
      <c r="P34" s="54"/>
      <c r="Q34" s="54">
        <v>6517</v>
      </c>
      <c r="R34" s="54">
        <v>3693</v>
      </c>
      <c r="S34" s="54">
        <v>2158</v>
      </c>
      <c r="T34" s="54">
        <v>12368</v>
      </c>
      <c r="U34" s="102"/>
      <c r="V34" s="104">
        <f t="shared" si="34"/>
        <v>-0.15328104834706646</v>
      </c>
      <c r="W34" s="104">
        <f t="shared" si="35"/>
        <v>-0.17067833698030632</v>
      </c>
      <c r="X34" s="104">
        <f t="shared" si="36"/>
        <v>-0.15885015633020672</v>
      </c>
      <c r="Y34" s="104">
        <f t="shared" si="37"/>
        <v>-0.1597720900786832</v>
      </c>
      <c r="Z34" s="104"/>
      <c r="AA34" s="104">
        <f t="shared" si="38"/>
        <v>-0.16853789231946925</v>
      </c>
      <c r="AB34" s="104">
        <f t="shared" si="39"/>
        <v>-0.31369633897045157</v>
      </c>
      <c r="AC34" s="104">
        <f t="shared" si="40"/>
        <v>-0.17095658855167117</v>
      </c>
      <c r="AD34" s="104">
        <f t="shared" si="41"/>
        <v>-0.2182542190759118</v>
      </c>
      <c r="AF34" s="104">
        <f t="shared" si="42"/>
        <v>2.9699384281057561E-2</v>
      </c>
      <c r="AG34" s="104">
        <f t="shared" si="43"/>
        <v>4.2736610418195209E-2</v>
      </c>
      <c r="AH34" s="104">
        <f t="shared" si="44"/>
        <v>5.0181209924728964E-3</v>
      </c>
      <c r="AI34" s="104">
        <f t="shared" si="45"/>
        <v>2.3036603092102315E-2</v>
      </c>
      <c r="AJ34" s="104"/>
      <c r="AK34" s="104">
        <f t="shared" si="46"/>
        <v>-5.7971014492753659E-3</v>
      </c>
      <c r="AL34" s="104">
        <f t="shared" si="47"/>
        <v>-8.6117297698589446E-2</v>
      </c>
      <c r="AM34" s="104">
        <f t="shared" si="48"/>
        <v>-5.7641921397379892E-2</v>
      </c>
      <c r="AN34" s="104">
        <f t="shared" si="49"/>
        <v>-4.0198665218066143E-2</v>
      </c>
    </row>
    <row r="36" spans="1:40">
      <c r="A36" s="49">
        <v>44804</v>
      </c>
      <c r="B36" s="54">
        <v>381017</v>
      </c>
      <c r="C36" s="54">
        <v>225045</v>
      </c>
      <c r="D36" s="54">
        <v>399010</v>
      </c>
      <c r="E36" s="54">
        <v>1005072</v>
      </c>
      <c r="F36" s="54"/>
      <c r="G36" s="54">
        <v>146413</v>
      </c>
      <c r="H36" s="54">
        <v>74831</v>
      </c>
      <c r="I36" s="54">
        <v>47931</v>
      </c>
      <c r="J36" s="54">
        <v>269175</v>
      </c>
      <c r="K36" s="54"/>
      <c r="L36" s="54">
        <v>16566</v>
      </c>
      <c r="M36" s="54">
        <v>9785</v>
      </c>
      <c r="N36" s="54">
        <v>17348</v>
      </c>
      <c r="O36" s="54">
        <v>43699</v>
      </c>
      <c r="P36" s="54"/>
      <c r="Q36" s="54">
        <v>6366</v>
      </c>
      <c r="R36" s="54">
        <v>3254</v>
      </c>
      <c r="S36" s="54">
        <v>2084</v>
      </c>
      <c r="T36" s="54">
        <v>11703</v>
      </c>
      <c r="U36" s="105"/>
      <c r="V36" s="103" t="s">
        <v>83</v>
      </c>
      <c r="W36" s="103" t="s">
        <v>83</v>
      </c>
      <c r="X36" s="103" t="s">
        <v>83</v>
      </c>
      <c r="Y36" s="103" t="s">
        <v>83</v>
      </c>
      <c r="Z36" s="103"/>
      <c r="AA36" s="103" t="s">
        <v>83</v>
      </c>
      <c r="AB36" s="103" t="s">
        <v>83</v>
      </c>
      <c r="AC36" s="103" t="s">
        <v>83</v>
      </c>
      <c r="AD36" s="103" t="s">
        <v>83</v>
      </c>
      <c r="AF36" s="103" t="s">
        <v>83</v>
      </c>
      <c r="AG36" s="103" t="s">
        <v>83</v>
      </c>
      <c r="AH36" s="103" t="s">
        <v>83</v>
      </c>
      <c r="AI36" s="103" t="s">
        <v>83</v>
      </c>
      <c r="AJ36" s="103"/>
      <c r="AK36" s="103" t="s">
        <v>83</v>
      </c>
      <c r="AL36" s="103" t="s">
        <v>83</v>
      </c>
      <c r="AM36" s="103" t="s">
        <v>83</v>
      </c>
      <c r="AN36" s="103" t="s">
        <v>83</v>
      </c>
    </row>
    <row r="37" spans="1:40">
      <c r="A37" s="49">
        <v>44834</v>
      </c>
      <c r="B37" s="54">
        <v>395627</v>
      </c>
      <c r="C37" s="54">
        <v>253350</v>
      </c>
      <c r="D37" s="54">
        <v>419217</v>
      </c>
      <c r="E37" s="54">
        <v>1068194</v>
      </c>
      <c r="F37" s="54"/>
      <c r="G37" s="54">
        <v>158911</v>
      </c>
      <c r="H37" s="54">
        <v>111774</v>
      </c>
      <c r="I37" s="54">
        <v>49013</v>
      </c>
      <c r="J37" s="54">
        <v>319699</v>
      </c>
      <c r="K37" s="54"/>
      <c r="L37" s="54">
        <v>18839</v>
      </c>
      <c r="M37" s="54">
        <v>12064</v>
      </c>
      <c r="N37" s="54">
        <v>19963</v>
      </c>
      <c r="O37" s="54">
        <v>50866</v>
      </c>
      <c r="P37" s="54"/>
      <c r="Q37" s="54">
        <v>7567</v>
      </c>
      <c r="R37" s="54">
        <v>5323</v>
      </c>
      <c r="S37" s="54">
        <v>2334</v>
      </c>
      <c r="T37" s="54">
        <v>15224</v>
      </c>
      <c r="U37" s="105"/>
      <c r="V37" s="103" t="s">
        <v>83</v>
      </c>
      <c r="W37" s="103" t="s">
        <v>83</v>
      </c>
      <c r="X37" s="103" t="s">
        <v>83</v>
      </c>
      <c r="Y37" s="103" t="s">
        <v>83</v>
      </c>
      <c r="Z37" s="103"/>
      <c r="AA37" s="103" t="s">
        <v>83</v>
      </c>
      <c r="AB37" s="103" t="s">
        <v>83</v>
      </c>
      <c r="AC37" s="103" t="s">
        <v>83</v>
      </c>
      <c r="AD37" s="103" t="s">
        <v>83</v>
      </c>
      <c r="AF37" s="104">
        <f t="shared" ref="AF37:AF42" si="50">L37/L36-1</f>
        <v>0.13720874079439827</v>
      </c>
      <c r="AG37" s="104">
        <f t="shared" ref="AG37:AG42" si="51">M37/M36-1</f>
        <v>0.23290751149718947</v>
      </c>
      <c r="AH37" s="104">
        <f t="shared" ref="AH37:AH42" si="52">N37/N36-1</f>
        <v>0.15073783721466461</v>
      </c>
      <c r="AI37" s="104">
        <f t="shared" ref="AI37:AI42" si="53">O37/O36-1</f>
        <v>0.16400832971006207</v>
      </c>
      <c r="AJ37" s="104"/>
      <c r="AK37" s="104">
        <f t="shared" ref="AK37:AK42" si="54">Q37/Q36-1</f>
        <v>0.18865849827207026</v>
      </c>
      <c r="AL37" s="104">
        <f t="shared" ref="AL37:AL42" si="55">R37/R36-1</f>
        <v>0.63583282114320827</v>
      </c>
      <c r="AM37" s="104">
        <f t="shared" ref="AM37:AM42" si="56">S37/S36-1</f>
        <v>0.11996161228406921</v>
      </c>
      <c r="AN37" s="104">
        <f t="shared" ref="AN37:AN42" si="57">T37/T36-1</f>
        <v>0.30086302657438257</v>
      </c>
    </row>
    <row r="38" spans="1:40">
      <c r="A38" s="49">
        <v>44865</v>
      </c>
      <c r="B38" s="54">
        <v>458389</v>
      </c>
      <c r="C38" s="54">
        <v>307107</v>
      </c>
      <c r="D38" s="54">
        <v>483651</v>
      </c>
      <c r="E38" s="54">
        <v>1249147</v>
      </c>
      <c r="F38" s="54"/>
      <c r="G38" s="54">
        <v>166327</v>
      </c>
      <c r="H38" s="54">
        <v>111766</v>
      </c>
      <c r="I38" s="54">
        <v>55426</v>
      </c>
      <c r="J38" s="54">
        <v>333518</v>
      </c>
      <c r="K38" s="54"/>
      <c r="L38" s="54">
        <v>21828</v>
      </c>
      <c r="M38" s="54">
        <v>14624</v>
      </c>
      <c r="N38" s="54">
        <v>23031</v>
      </c>
      <c r="O38" s="54">
        <v>59483</v>
      </c>
      <c r="P38" s="54"/>
      <c r="Q38" s="54">
        <v>7920</v>
      </c>
      <c r="R38" s="54">
        <v>5322</v>
      </c>
      <c r="S38" s="54">
        <v>2639</v>
      </c>
      <c r="T38" s="54">
        <v>15882</v>
      </c>
      <c r="U38" s="105"/>
      <c r="V38" s="103" t="s">
        <v>83</v>
      </c>
      <c r="W38" s="103" t="s">
        <v>83</v>
      </c>
      <c r="X38" s="103" t="s">
        <v>83</v>
      </c>
      <c r="Y38" s="103" t="s">
        <v>83</v>
      </c>
      <c r="Z38" s="103"/>
      <c r="AA38" s="103" t="s">
        <v>83</v>
      </c>
      <c r="AB38" s="103" t="s">
        <v>83</v>
      </c>
      <c r="AC38" s="103" t="s">
        <v>83</v>
      </c>
      <c r="AD38" s="103" t="s">
        <v>83</v>
      </c>
      <c r="AF38" s="104">
        <f t="shared" si="50"/>
        <v>0.15866022612665209</v>
      </c>
      <c r="AG38" s="104">
        <f t="shared" si="51"/>
        <v>0.2122015915119364</v>
      </c>
      <c r="AH38" s="104">
        <f t="shared" si="52"/>
        <v>0.15368431598457155</v>
      </c>
      <c r="AI38" s="104">
        <f t="shared" si="53"/>
        <v>0.16940588998545203</v>
      </c>
      <c r="AJ38" s="104"/>
      <c r="AK38" s="104">
        <f t="shared" si="54"/>
        <v>4.664992731597728E-2</v>
      </c>
      <c r="AL38" s="104">
        <f t="shared" si="55"/>
        <v>-1.8786398647374636E-4</v>
      </c>
      <c r="AM38" s="104">
        <f t="shared" si="56"/>
        <v>0.13067694944301622</v>
      </c>
      <c r="AN38" s="104">
        <f t="shared" si="57"/>
        <v>4.3221229637414593E-2</v>
      </c>
    </row>
    <row r="39" spans="1:40">
      <c r="A39" s="49">
        <v>44895</v>
      </c>
      <c r="B39" s="54">
        <v>467393</v>
      </c>
      <c r="C39" s="54">
        <v>335051</v>
      </c>
      <c r="D39" s="54">
        <v>491769</v>
      </c>
      <c r="E39" s="54">
        <v>1294213</v>
      </c>
      <c r="F39" s="54"/>
      <c r="G39" s="54">
        <v>144997</v>
      </c>
      <c r="H39" s="54">
        <v>102617</v>
      </c>
      <c r="I39" s="54">
        <v>56209</v>
      </c>
      <c r="J39" s="54">
        <v>303824</v>
      </c>
      <c r="K39" s="54"/>
      <c r="L39" s="54">
        <v>22257</v>
      </c>
      <c r="M39" s="54">
        <v>15955</v>
      </c>
      <c r="N39" s="54">
        <v>23418</v>
      </c>
      <c r="O39" s="54">
        <v>61629</v>
      </c>
      <c r="P39" s="54"/>
      <c r="Q39" s="54">
        <v>6905</v>
      </c>
      <c r="R39" s="54">
        <v>4887</v>
      </c>
      <c r="S39" s="54">
        <v>2677</v>
      </c>
      <c r="T39" s="54">
        <v>14468</v>
      </c>
      <c r="U39" s="105"/>
      <c r="V39" s="103" t="s">
        <v>83</v>
      </c>
      <c r="W39" s="103" t="s">
        <v>83</v>
      </c>
      <c r="X39" s="103" t="s">
        <v>83</v>
      </c>
      <c r="Y39" s="103" t="s">
        <v>83</v>
      </c>
      <c r="Z39" s="103"/>
      <c r="AA39" s="103" t="s">
        <v>83</v>
      </c>
      <c r="AB39" s="103" t="s">
        <v>83</v>
      </c>
      <c r="AC39" s="103" t="s">
        <v>83</v>
      </c>
      <c r="AD39" s="103" t="s">
        <v>83</v>
      </c>
      <c r="AF39" s="104">
        <f t="shared" si="50"/>
        <v>1.9653655854865226E-2</v>
      </c>
      <c r="AG39" s="104">
        <f t="shared" si="51"/>
        <v>9.101477024070026E-2</v>
      </c>
      <c r="AH39" s="104">
        <f t="shared" si="52"/>
        <v>1.6803438843298268E-2</v>
      </c>
      <c r="AI39" s="104">
        <f t="shared" si="53"/>
        <v>3.6077534757829932E-2</v>
      </c>
      <c r="AJ39" s="104"/>
      <c r="AK39" s="104">
        <f t="shared" si="54"/>
        <v>-0.12815656565656564</v>
      </c>
      <c r="AL39" s="104">
        <f t="shared" si="55"/>
        <v>-8.1736189402480286E-2</v>
      </c>
      <c r="AM39" s="104">
        <f t="shared" si="56"/>
        <v>1.4399393709738639E-2</v>
      </c>
      <c r="AN39" s="104">
        <f t="shared" si="57"/>
        <v>-8.9031608109809812E-2</v>
      </c>
    </row>
    <row r="40" spans="1:40">
      <c r="A40" s="49">
        <v>44926</v>
      </c>
      <c r="B40" s="54">
        <v>457855</v>
      </c>
      <c r="C40" s="54">
        <v>345887</v>
      </c>
      <c r="D40" s="54">
        <v>477561</v>
      </c>
      <c r="E40" s="54">
        <v>1281303</v>
      </c>
      <c r="F40" s="54"/>
      <c r="G40" s="54">
        <v>153811</v>
      </c>
      <c r="H40" s="54">
        <v>106086</v>
      </c>
      <c r="I40" s="54">
        <v>55768</v>
      </c>
      <c r="J40" s="54">
        <v>315666</v>
      </c>
      <c r="K40" s="54"/>
      <c r="L40" s="54">
        <v>21803</v>
      </c>
      <c r="M40" s="54">
        <v>16471</v>
      </c>
      <c r="N40" s="54">
        <v>22741</v>
      </c>
      <c r="O40" s="54">
        <v>61014</v>
      </c>
      <c r="P40" s="54"/>
      <c r="Q40" s="54">
        <v>7324</v>
      </c>
      <c r="R40" s="54">
        <v>5052</v>
      </c>
      <c r="S40" s="54">
        <v>2656</v>
      </c>
      <c r="T40" s="54">
        <v>15032</v>
      </c>
      <c r="U40" s="105"/>
      <c r="V40" s="103" t="s">
        <v>83</v>
      </c>
      <c r="W40" s="103" t="s">
        <v>83</v>
      </c>
      <c r="X40" s="103" t="s">
        <v>83</v>
      </c>
      <c r="Y40" s="103" t="s">
        <v>83</v>
      </c>
      <c r="Z40" s="103"/>
      <c r="AA40" s="103" t="s">
        <v>83</v>
      </c>
      <c r="AB40" s="103" t="s">
        <v>83</v>
      </c>
      <c r="AC40" s="103" t="s">
        <v>83</v>
      </c>
      <c r="AD40" s="103" t="s">
        <v>83</v>
      </c>
      <c r="AF40" s="104">
        <f t="shared" si="50"/>
        <v>-2.0398077009480153E-2</v>
      </c>
      <c r="AG40" s="104">
        <f t="shared" si="51"/>
        <v>3.2340958947038478E-2</v>
      </c>
      <c r="AH40" s="104">
        <f t="shared" si="52"/>
        <v>-2.8909385942437416E-2</v>
      </c>
      <c r="AI40" s="104">
        <f t="shared" si="53"/>
        <v>-9.9790682957698884E-3</v>
      </c>
      <c r="AJ40" s="104"/>
      <c r="AK40" s="104">
        <f t="shared" si="54"/>
        <v>6.0680666183924759E-2</v>
      </c>
      <c r="AL40" s="104">
        <f t="shared" si="55"/>
        <v>3.3763044812768594E-2</v>
      </c>
      <c r="AM40" s="104">
        <f t="shared" si="56"/>
        <v>-7.8446021666044308E-3</v>
      </c>
      <c r="AN40" s="104">
        <f t="shared" si="57"/>
        <v>3.8982582250483899E-2</v>
      </c>
    </row>
    <row r="41" spans="1:40">
      <c r="A41" s="49">
        <v>44957</v>
      </c>
      <c r="B41" s="54">
        <v>338742</v>
      </c>
      <c r="C41" s="54">
        <v>227496</v>
      </c>
      <c r="D41" s="54">
        <v>376643</v>
      </c>
      <c r="E41" s="54">
        <v>942881</v>
      </c>
      <c r="F41" s="54"/>
      <c r="G41" s="54">
        <v>122670</v>
      </c>
      <c r="H41" s="54">
        <v>76545</v>
      </c>
      <c r="I41" s="54">
        <v>51172</v>
      </c>
      <c r="J41" s="54">
        <v>250387</v>
      </c>
      <c r="K41" s="54"/>
      <c r="L41" s="54">
        <v>16937</v>
      </c>
      <c r="M41" s="54">
        <v>11375</v>
      </c>
      <c r="N41" s="54">
        <v>18832</v>
      </c>
      <c r="O41" s="54">
        <v>47144</v>
      </c>
      <c r="P41" s="54"/>
      <c r="Q41" s="54">
        <v>6133</v>
      </c>
      <c r="R41" s="54">
        <v>3827</v>
      </c>
      <c r="S41" s="54">
        <v>2559</v>
      </c>
      <c r="T41" s="54">
        <v>12519</v>
      </c>
      <c r="U41" s="105"/>
      <c r="V41" s="103" t="s">
        <v>83</v>
      </c>
      <c r="W41" s="103" t="s">
        <v>83</v>
      </c>
      <c r="X41" s="103" t="s">
        <v>83</v>
      </c>
      <c r="Y41" s="103" t="s">
        <v>83</v>
      </c>
      <c r="Z41" s="103"/>
      <c r="AA41" s="103" t="s">
        <v>83</v>
      </c>
      <c r="AB41" s="103" t="s">
        <v>83</v>
      </c>
      <c r="AC41" s="103" t="s">
        <v>83</v>
      </c>
      <c r="AD41" s="103" t="s">
        <v>83</v>
      </c>
      <c r="AF41" s="104">
        <f t="shared" si="50"/>
        <v>-0.22318029628950142</v>
      </c>
      <c r="AG41" s="104">
        <f t="shared" si="51"/>
        <v>-0.30939226519337015</v>
      </c>
      <c r="AH41" s="104">
        <f t="shared" si="52"/>
        <v>-0.17189217712501648</v>
      </c>
      <c r="AI41" s="104">
        <f t="shared" si="53"/>
        <v>-0.22732487625790798</v>
      </c>
      <c r="AJ41" s="104"/>
      <c r="AK41" s="104">
        <f t="shared" si="54"/>
        <v>-0.16261605679956304</v>
      </c>
      <c r="AL41" s="104">
        <f t="shared" si="55"/>
        <v>-0.2424782264449723</v>
      </c>
      <c r="AM41" s="104">
        <f t="shared" si="56"/>
        <v>-3.6521084337349352E-2</v>
      </c>
      <c r="AN41" s="104">
        <f t="shared" si="57"/>
        <v>-0.16717668972857902</v>
      </c>
    </row>
    <row r="42" spans="1:40">
      <c r="A42" s="49">
        <v>44985</v>
      </c>
      <c r="B42" s="54">
        <v>326559</v>
      </c>
      <c r="C42" s="54">
        <v>204194</v>
      </c>
      <c r="D42" s="54">
        <v>357051</v>
      </c>
      <c r="E42" s="54">
        <v>887804</v>
      </c>
      <c r="F42" s="54"/>
      <c r="G42" s="54">
        <v>128880</v>
      </c>
      <c r="H42" s="54">
        <v>79051</v>
      </c>
      <c r="I42" s="54">
        <v>41984</v>
      </c>
      <c r="J42" s="54">
        <v>249915</v>
      </c>
      <c r="K42" s="54"/>
      <c r="L42" s="54">
        <v>17187</v>
      </c>
      <c r="M42" s="54">
        <v>10747</v>
      </c>
      <c r="N42" s="54">
        <v>18792</v>
      </c>
      <c r="O42" s="54">
        <v>46727</v>
      </c>
      <c r="P42" s="54"/>
      <c r="Q42" s="54">
        <v>6783</v>
      </c>
      <c r="R42" s="54">
        <v>4161</v>
      </c>
      <c r="S42" s="54">
        <v>2210</v>
      </c>
      <c r="T42" s="54">
        <v>13153</v>
      </c>
      <c r="U42" s="105"/>
      <c r="V42" s="103" t="s">
        <v>83</v>
      </c>
      <c r="W42" s="103" t="s">
        <v>83</v>
      </c>
      <c r="X42" s="103" t="s">
        <v>83</v>
      </c>
      <c r="Y42" s="103" t="s">
        <v>83</v>
      </c>
      <c r="Z42" s="103"/>
      <c r="AA42" s="103" t="s">
        <v>83</v>
      </c>
      <c r="AB42" s="103" t="s">
        <v>83</v>
      </c>
      <c r="AC42" s="103" t="s">
        <v>83</v>
      </c>
      <c r="AD42" s="103" t="s">
        <v>83</v>
      </c>
      <c r="AF42" s="104">
        <f t="shared" si="50"/>
        <v>1.4760583338253586E-2</v>
      </c>
      <c r="AG42" s="104">
        <f t="shared" si="51"/>
        <v>-5.5208791208791186E-2</v>
      </c>
      <c r="AH42" s="104">
        <f t="shared" si="52"/>
        <v>-2.1240441801189114E-3</v>
      </c>
      <c r="AI42" s="104">
        <f t="shared" si="53"/>
        <v>-8.8452401153911175E-3</v>
      </c>
      <c r="AJ42" s="104"/>
      <c r="AK42" s="104">
        <f t="shared" si="54"/>
        <v>0.10598402087069947</v>
      </c>
      <c r="AL42" s="104">
        <f t="shared" si="55"/>
        <v>8.7274627645675507E-2</v>
      </c>
      <c r="AM42" s="104">
        <f t="shared" si="56"/>
        <v>-0.13638139898397816</v>
      </c>
      <c r="AN42" s="104">
        <f t="shared" si="57"/>
        <v>5.0643022605639354E-2</v>
      </c>
    </row>
    <row r="43" spans="1:40">
      <c r="A43" s="49">
        <v>45016</v>
      </c>
      <c r="B43" s="54">
        <v>361815</v>
      </c>
      <c r="C43" s="54">
        <v>244357</v>
      </c>
      <c r="D43" s="54">
        <v>378285</v>
      </c>
      <c r="E43" s="54">
        <v>984457</v>
      </c>
      <c r="F43" s="54"/>
      <c r="G43" s="54">
        <v>154869</v>
      </c>
      <c r="H43" s="54">
        <v>94955</v>
      </c>
      <c r="I43" s="54">
        <v>48813</v>
      </c>
      <c r="J43" s="54">
        <v>298638</v>
      </c>
      <c r="K43" s="54"/>
      <c r="L43" s="54">
        <v>15731</v>
      </c>
      <c r="M43" s="54">
        <v>10624</v>
      </c>
      <c r="N43" s="54">
        <v>16447</v>
      </c>
      <c r="O43" s="54">
        <v>42802</v>
      </c>
      <c r="P43" s="54"/>
      <c r="Q43" s="54">
        <v>6733</v>
      </c>
      <c r="R43" s="54">
        <v>4128</v>
      </c>
      <c r="S43" s="54">
        <v>2122</v>
      </c>
      <c r="T43" s="54">
        <v>12984</v>
      </c>
      <c r="U43" s="105"/>
      <c r="V43" s="103" t="s">
        <v>83</v>
      </c>
      <c r="W43" s="103" t="s">
        <v>83</v>
      </c>
      <c r="X43" s="103" t="s">
        <v>83</v>
      </c>
      <c r="Y43" s="103" t="s">
        <v>83</v>
      </c>
      <c r="Z43" s="103"/>
      <c r="AA43" s="103" t="s">
        <v>83</v>
      </c>
      <c r="AB43" s="103" t="s">
        <v>83</v>
      </c>
      <c r="AC43" s="103" t="s">
        <v>83</v>
      </c>
      <c r="AD43" s="103" t="s">
        <v>83</v>
      </c>
      <c r="AF43" s="104">
        <f t="shared" ref="AF43:AF45" si="58">L43/L42-1</f>
        <v>-8.4715191714668014E-2</v>
      </c>
      <c r="AG43" s="104">
        <f t="shared" ref="AG43:AG45" si="59">M43/M42-1</f>
        <v>-1.144505443379551E-2</v>
      </c>
      <c r="AH43" s="104">
        <f t="shared" ref="AH43:AH45" si="60">N43/N42-1</f>
        <v>-0.1247871434653044</v>
      </c>
      <c r="AI43" s="104">
        <f t="shared" ref="AI43:AI45" si="61">O43/O42-1</f>
        <v>-8.3998544738587921E-2</v>
      </c>
      <c r="AJ43" s="104"/>
      <c r="AK43" s="104">
        <f t="shared" ref="AK43:AK45" si="62">Q43/Q42-1</f>
        <v>-7.3713696004717999E-3</v>
      </c>
      <c r="AL43" s="104">
        <f t="shared" ref="AL43:AL45" si="63">R43/R42-1</f>
        <v>-7.930785868781598E-3</v>
      </c>
      <c r="AM43" s="104">
        <f t="shared" ref="AM43:AM45" si="64">S43/S42-1</f>
        <v>-3.9819004524886847E-2</v>
      </c>
      <c r="AN43" s="104">
        <f t="shared" ref="AN43:AN45" si="65">T43/T42-1</f>
        <v>-1.2848779746065575E-2</v>
      </c>
    </row>
    <row r="44" spans="1:40">
      <c r="A44" s="49">
        <v>45046</v>
      </c>
      <c r="B44" s="54">
        <v>302703</v>
      </c>
      <c r="C44" s="54">
        <v>210134</v>
      </c>
      <c r="D44" s="54">
        <v>320482</v>
      </c>
      <c r="E44" s="54">
        <v>833319</v>
      </c>
      <c r="F44" s="54"/>
      <c r="G44" s="54">
        <v>115389</v>
      </c>
      <c r="H44" s="54">
        <v>69588</v>
      </c>
      <c r="I44" s="54">
        <v>41659</v>
      </c>
      <c r="J44" s="54">
        <v>226636</v>
      </c>
      <c r="K44" s="54"/>
      <c r="L44" s="54">
        <v>15932</v>
      </c>
      <c r="M44" s="54">
        <v>11060</v>
      </c>
      <c r="N44" s="54">
        <v>16867</v>
      </c>
      <c r="O44" s="54">
        <v>43859</v>
      </c>
      <c r="P44" s="54"/>
      <c r="Q44" s="54">
        <v>6073</v>
      </c>
      <c r="R44" s="54">
        <v>3663</v>
      </c>
      <c r="S44" s="54">
        <v>2193</v>
      </c>
      <c r="T44" s="54">
        <v>11928</v>
      </c>
      <c r="U44" s="105"/>
      <c r="V44" s="103" t="s">
        <v>83</v>
      </c>
      <c r="W44" s="103" t="s">
        <v>83</v>
      </c>
      <c r="X44" s="103" t="s">
        <v>83</v>
      </c>
      <c r="Y44" s="103" t="s">
        <v>83</v>
      </c>
      <c r="Z44" s="103"/>
      <c r="AA44" s="103" t="s">
        <v>83</v>
      </c>
      <c r="AB44" s="103" t="s">
        <v>83</v>
      </c>
      <c r="AC44" s="103" t="s">
        <v>83</v>
      </c>
      <c r="AD44" s="103" t="s">
        <v>83</v>
      </c>
      <c r="AF44" s="104">
        <f t="shared" si="58"/>
        <v>1.2777318670141868E-2</v>
      </c>
      <c r="AG44" s="104">
        <f t="shared" si="59"/>
        <v>4.1039156626506035E-2</v>
      </c>
      <c r="AH44" s="104">
        <f t="shared" si="60"/>
        <v>2.5536572019213333E-2</v>
      </c>
      <c r="AI44" s="104">
        <f t="shared" si="61"/>
        <v>2.4695107705247521E-2</v>
      </c>
      <c r="AJ44" s="104"/>
      <c r="AK44" s="104">
        <f t="shared" si="62"/>
        <v>-9.8024654685875512E-2</v>
      </c>
      <c r="AL44" s="104">
        <f t="shared" si="63"/>
        <v>-0.11264534883720934</v>
      </c>
      <c r="AM44" s="104">
        <f t="shared" si="64"/>
        <v>3.3459000942507089E-2</v>
      </c>
      <c r="AN44" s="104">
        <f t="shared" si="65"/>
        <v>-8.133086876155271E-2</v>
      </c>
    </row>
    <row r="45" spans="1:40">
      <c r="A45" s="49">
        <v>45077</v>
      </c>
      <c r="B45" s="54">
        <v>376275</v>
      </c>
      <c r="C45" s="54">
        <v>249346</v>
      </c>
      <c r="D45" s="54">
        <v>401778</v>
      </c>
      <c r="E45" s="54">
        <v>1027399</v>
      </c>
      <c r="F45" s="54"/>
      <c r="G45" s="54">
        <v>139273</v>
      </c>
      <c r="H45" s="54">
        <v>81153</v>
      </c>
      <c r="I45" s="54">
        <v>44751</v>
      </c>
      <c r="J45" s="54">
        <v>265177</v>
      </c>
      <c r="K45" s="54"/>
      <c r="L45" s="54">
        <v>17103</v>
      </c>
      <c r="M45" s="54">
        <v>11334</v>
      </c>
      <c r="N45" s="54">
        <v>18263</v>
      </c>
      <c r="O45" s="54">
        <v>46700</v>
      </c>
      <c r="P45" s="54"/>
      <c r="Q45" s="54">
        <v>6331</v>
      </c>
      <c r="R45" s="54">
        <v>3689</v>
      </c>
      <c r="S45" s="54">
        <v>2034</v>
      </c>
      <c r="T45" s="54">
        <v>12054</v>
      </c>
      <c r="U45" s="105"/>
      <c r="V45" s="103" t="s">
        <v>83</v>
      </c>
      <c r="W45" s="103" t="s">
        <v>83</v>
      </c>
      <c r="X45" s="103" t="s">
        <v>83</v>
      </c>
      <c r="Y45" s="103" t="s">
        <v>83</v>
      </c>
      <c r="Z45" s="103"/>
      <c r="AA45" s="103" t="s">
        <v>83</v>
      </c>
      <c r="AB45" s="103" t="s">
        <v>83</v>
      </c>
      <c r="AC45" s="103" t="s">
        <v>83</v>
      </c>
      <c r="AD45" s="103" t="s">
        <v>83</v>
      </c>
      <c r="AF45" s="104">
        <f t="shared" si="58"/>
        <v>7.349987446648254E-2</v>
      </c>
      <c r="AG45" s="104">
        <f t="shared" si="59"/>
        <v>2.4773960216998292E-2</v>
      </c>
      <c r="AH45" s="104">
        <f t="shared" si="60"/>
        <v>8.2765162743819287E-2</v>
      </c>
      <c r="AI45" s="104">
        <f t="shared" si="61"/>
        <v>6.4775758681228535E-2</v>
      </c>
      <c r="AJ45" s="104"/>
      <c r="AK45" s="104">
        <f t="shared" si="62"/>
        <v>4.2483122015478436E-2</v>
      </c>
      <c r="AL45" s="104">
        <f t="shared" si="63"/>
        <v>7.0980070980071197E-3</v>
      </c>
      <c r="AM45" s="104">
        <f t="shared" si="64"/>
        <v>-7.2503419972640204E-2</v>
      </c>
      <c r="AN45" s="104">
        <f t="shared" si="65"/>
        <v>1.0563380281690238E-2</v>
      </c>
    </row>
    <row r="46" spans="1:40">
      <c r="A46" s="49">
        <v>45107</v>
      </c>
      <c r="B46" s="54">
        <v>378614</v>
      </c>
      <c r="C46" s="54">
        <v>245437</v>
      </c>
      <c r="D46" s="54">
        <v>395276</v>
      </c>
      <c r="E46" s="54">
        <v>1019327</v>
      </c>
      <c r="F46" s="54"/>
      <c r="G46" s="54">
        <v>149395</v>
      </c>
      <c r="H46" s="54">
        <v>78204</v>
      </c>
      <c r="I46" s="54">
        <v>47390</v>
      </c>
      <c r="J46" s="54">
        <v>274989</v>
      </c>
      <c r="K46" s="54"/>
      <c r="L46" s="54">
        <v>18029</v>
      </c>
      <c r="M46" s="54">
        <v>11687</v>
      </c>
      <c r="N46" s="54">
        <v>18823</v>
      </c>
      <c r="O46" s="54">
        <v>48539</v>
      </c>
      <c r="P46" s="54"/>
      <c r="Q46" s="54">
        <v>7114</v>
      </c>
      <c r="R46" s="54">
        <v>3724</v>
      </c>
      <c r="S46" s="54">
        <v>2257</v>
      </c>
      <c r="T46" s="54">
        <v>13095</v>
      </c>
      <c r="U46" s="105"/>
      <c r="V46" s="103" t="s">
        <v>83</v>
      </c>
      <c r="W46" s="103" t="s">
        <v>83</v>
      </c>
      <c r="X46" s="103" t="s">
        <v>83</v>
      </c>
      <c r="Y46" s="103" t="s">
        <v>83</v>
      </c>
      <c r="Z46" s="103"/>
      <c r="AA46" s="103" t="s">
        <v>83</v>
      </c>
      <c r="AB46" s="103" t="s">
        <v>83</v>
      </c>
      <c r="AC46" s="103" t="s">
        <v>83</v>
      </c>
      <c r="AD46" s="103" t="s">
        <v>83</v>
      </c>
      <c r="AF46" s="104">
        <f t="shared" ref="AF46:AF47" si="66">L46/L45-1</f>
        <v>5.4142548090978293E-2</v>
      </c>
      <c r="AG46" s="104">
        <f t="shared" ref="AG46:AG47" si="67">M46/M45-1</f>
        <v>3.1145226751367661E-2</v>
      </c>
      <c r="AH46" s="104">
        <f t="shared" ref="AH46:AH47" si="68">N46/N45-1</f>
        <v>3.0663089306247615E-2</v>
      </c>
      <c r="AI46" s="104">
        <f t="shared" ref="AI46:AI47" si="69">O46/O45-1</f>
        <v>3.9379014989293415E-2</v>
      </c>
      <c r="AJ46" s="104"/>
      <c r="AK46" s="104">
        <f t="shared" ref="AK46:AK47" si="70">Q46/Q45-1</f>
        <v>0.12367714421102516</v>
      </c>
      <c r="AL46" s="104">
        <f t="shared" ref="AL46:AL47" si="71">R46/R45-1</f>
        <v>9.4876660341556285E-3</v>
      </c>
      <c r="AM46" s="104">
        <f t="shared" ref="AM46:AM47" si="72">S46/S45-1</f>
        <v>0.10963618485742388</v>
      </c>
      <c r="AN46" s="104">
        <f t="shared" ref="AN46:AN47" si="73">T46/T45-1</f>
        <v>8.636137381781972E-2</v>
      </c>
    </row>
    <row r="47" spans="1:40">
      <c r="A47" s="49">
        <v>45138</v>
      </c>
      <c r="B47" s="54">
        <v>330832</v>
      </c>
      <c r="C47" s="54">
        <v>213314</v>
      </c>
      <c r="D47" s="54">
        <v>352465</v>
      </c>
      <c r="E47" s="54">
        <v>896611</v>
      </c>
      <c r="F47" s="54"/>
      <c r="G47" s="54">
        <v>117583</v>
      </c>
      <c r="H47" s="54">
        <v>67968</v>
      </c>
      <c r="I47" s="54">
        <v>41136</v>
      </c>
      <c r="J47" s="54">
        <v>226687</v>
      </c>
      <c r="K47" s="54"/>
      <c r="L47" s="54">
        <v>16542</v>
      </c>
      <c r="M47" s="54">
        <v>10666</v>
      </c>
      <c r="N47" s="54">
        <v>17623</v>
      </c>
      <c r="O47" s="54">
        <v>44831</v>
      </c>
      <c r="P47" s="54"/>
      <c r="Q47" s="54">
        <v>5879</v>
      </c>
      <c r="R47" s="54">
        <v>3398</v>
      </c>
      <c r="S47" s="54">
        <v>2057</v>
      </c>
      <c r="T47" s="54">
        <v>11334</v>
      </c>
      <c r="U47" s="105"/>
      <c r="V47" s="103" t="s">
        <v>83</v>
      </c>
      <c r="W47" s="103" t="s">
        <v>83</v>
      </c>
      <c r="X47" s="103" t="s">
        <v>83</v>
      </c>
      <c r="Y47" s="103" t="s">
        <v>83</v>
      </c>
      <c r="Z47" s="103"/>
      <c r="AA47" s="103" t="s">
        <v>83</v>
      </c>
      <c r="AB47" s="103" t="s">
        <v>83</v>
      </c>
      <c r="AC47" s="103" t="s">
        <v>83</v>
      </c>
      <c r="AD47" s="103" t="s">
        <v>83</v>
      </c>
      <c r="AF47" s="104">
        <f t="shared" si="66"/>
        <v>-8.2478229519108104E-2</v>
      </c>
      <c r="AG47" s="104">
        <f t="shared" si="67"/>
        <v>-8.7362026182938313E-2</v>
      </c>
      <c r="AH47" s="104">
        <f t="shared" si="68"/>
        <v>-6.375179301917866E-2</v>
      </c>
      <c r="AI47" s="104">
        <f t="shared" si="69"/>
        <v>-7.6392179484538247E-2</v>
      </c>
      <c r="AJ47" s="104"/>
      <c r="AK47" s="104">
        <f t="shared" si="70"/>
        <v>-0.17360134945178518</v>
      </c>
      <c r="AL47" s="104">
        <f t="shared" si="71"/>
        <v>-8.7540279269602617E-2</v>
      </c>
      <c r="AM47" s="104">
        <f t="shared" si="72"/>
        <v>-8.8613203367301718E-2</v>
      </c>
      <c r="AN47" s="104">
        <f t="shared" si="73"/>
        <v>-0.1344788087056128</v>
      </c>
    </row>
    <row r="48" spans="1:40">
      <c r="A48" s="49">
        <v>45169</v>
      </c>
      <c r="B48" s="54">
        <v>443029</v>
      </c>
      <c r="C48" s="54">
        <v>283826</v>
      </c>
      <c r="D48" s="54">
        <v>464612</v>
      </c>
      <c r="E48" s="54">
        <v>1191467</v>
      </c>
      <c r="F48" s="54"/>
      <c r="G48" s="54">
        <v>154421</v>
      </c>
      <c r="H48" s="54">
        <v>86751</v>
      </c>
      <c r="I48" s="54">
        <v>52163</v>
      </c>
      <c r="J48" s="54">
        <v>293336</v>
      </c>
      <c r="K48" s="54"/>
      <c r="L48" s="54">
        <v>19262</v>
      </c>
      <c r="M48" s="54">
        <v>12340</v>
      </c>
      <c r="N48" s="54">
        <v>20201</v>
      </c>
      <c r="O48" s="54">
        <v>51803</v>
      </c>
      <c r="P48" s="54"/>
      <c r="Q48" s="54">
        <v>6714</v>
      </c>
      <c r="R48" s="54">
        <v>3772</v>
      </c>
      <c r="S48" s="54">
        <v>2268</v>
      </c>
      <c r="T48" s="54">
        <v>12754</v>
      </c>
      <c r="U48" s="105"/>
      <c r="V48" s="104">
        <f>B48/B36-1</f>
        <v>0.16275389287092179</v>
      </c>
      <c r="W48" s="104">
        <f t="shared" ref="W48:AC48" si="74">C48/C36-1</f>
        <v>0.26119664955897703</v>
      </c>
      <c r="X48" s="104">
        <f t="shared" si="74"/>
        <v>0.16441191950076428</v>
      </c>
      <c r="Y48" s="104">
        <f t="shared" si="74"/>
        <v>0.18545437540793097</v>
      </c>
      <c r="Z48" s="104"/>
      <c r="AA48" s="104">
        <f t="shared" si="74"/>
        <v>5.4694596791268424E-2</v>
      </c>
      <c r="AB48" s="104">
        <f t="shared" si="74"/>
        <v>0.15929227191939166</v>
      </c>
      <c r="AC48" s="104">
        <f t="shared" si="74"/>
        <v>8.8293588700423475E-2</v>
      </c>
      <c r="AD48" s="104">
        <f>J48/J36-1</f>
        <v>8.9759450171821298E-2</v>
      </c>
      <c r="AF48" s="104">
        <f>L48/L47-1</f>
        <v>0.16442993592068667</v>
      </c>
      <c r="AG48" s="104">
        <f t="shared" ref="AG48" si="75">M48/M47-1</f>
        <v>0.15694730920682542</v>
      </c>
      <c r="AH48" s="104">
        <f t="shared" ref="AH48" si="76">N48/N47-1</f>
        <v>0.14628610338761838</v>
      </c>
      <c r="AI48" s="104">
        <f t="shared" ref="AI48" si="77">O48/O47-1</f>
        <v>0.15551738752202726</v>
      </c>
      <c r="AJ48" s="104"/>
      <c r="AK48" s="104">
        <f t="shared" ref="AK48" si="78">Q48/Q47-1</f>
        <v>0.14203095764585805</v>
      </c>
      <c r="AL48" s="104">
        <f t="shared" ref="AL48" si="79">R48/R47-1</f>
        <v>0.11006474396703947</v>
      </c>
      <c r="AM48" s="104">
        <f t="shared" ref="AM48" si="80">S48/S47-1</f>
        <v>0.10257656781720947</v>
      </c>
      <c r="AN48" s="104">
        <f t="shared" ref="AN48" si="81">T48/T47-1</f>
        <v>0.12528674783836236</v>
      </c>
    </row>
    <row r="49" spans="1:40">
      <c r="A49" s="49"/>
      <c r="B49" s="54"/>
      <c r="C49" s="54"/>
      <c r="D49" s="54"/>
      <c r="E49" s="54"/>
      <c r="F49" s="54"/>
      <c r="G49" s="54"/>
      <c r="H49" s="54"/>
      <c r="I49" s="54"/>
      <c r="J49" s="54"/>
      <c r="K49" s="54"/>
      <c r="L49" s="54"/>
      <c r="M49" s="54"/>
      <c r="N49" s="54"/>
      <c r="O49" s="54"/>
      <c r="P49" s="54"/>
      <c r="Q49" s="54"/>
      <c r="R49" s="54"/>
      <c r="S49" s="54"/>
      <c r="T49" s="54"/>
      <c r="U49" s="105"/>
      <c r="V49" s="104"/>
      <c r="W49" s="104"/>
      <c r="X49" s="104"/>
      <c r="Y49" s="104"/>
      <c r="Z49" s="104"/>
      <c r="AA49" s="104"/>
      <c r="AB49" s="104"/>
      <c r="AC49" s="104"/>
      <c r="AD49" s="104"/>
      <c r="AF49" s="104"/>
      <c r="AG49" s="104"/>
      <c r="AH49" s="104"/>
      <c r="AI49" s="104"/>
      <c r="AJ49" s="104"/>
      <c r="AK49" s="104"/>
      <c r="AL49" s="104"/>
      <c r="AM49" s="104"/>
      <c r="AN49" s="104"/>
    </row>
    <row r="50" spans="1:40">
      <c r="A50" s="49"/>
      <c r="B50" s="54"/>
      <c r="C50" s="54"/>
      <c r="D50" s="54"/>
      <c r="E50" s="54"/>
      <c r="F50" s="54"/>
      <c r="G50" s="54"/>
      <c r="H50" s="54"/>
      <c r="I50" s="54"/>
      <c r="J50" s="54"/>
      <c r="K50" s="54"/>
      <c r="L50" s="54"/>
      <c r="M50" s="54"/>
      <c r="N50" s="54"/>
      <c r="O50" s="54"/>
      <c r="P50" s="54"/>
      <c r="Q50" s="54"/>
      <c r="R50" s="54"/>
      <c r="S50" s="54"/>
      <c r="T50" s="54"/>
      <c r="U50" s="105"/>
      <c r="V50" s="104"/>
      <c r="W50" s="104"/>
      <c r="X50" s="104"/>
      <c r="Y50" s="104"/>
      <c r="Z50" s="104"/>
      <c r="AA50" s="104"/>
      <c r="AB50" s="104"/>
      <c r="AC50" s="104"/>
      <c r="AD50" s="104"/>
      <c r="AF50" s="104"/>
      <c r="AG50" s="104"/>
      <c r="AH50" s="104"/>
      <c r="AI50" s="104"/>
      <c r="AJ50" s="104"/>
      <c r="AK50" s="104"/>
      <c r="AL50" s="104"/>
      <c r="AM50" s="104"/>
      <c r="AN50" s="104"/>
    </row>
    <row r="51" spans="1:40">
      <c r="A51" s="49"/>
      <c r="B51" s="54"/>
      <c r="C51" s="54"/>
      <c r="D51" s="54"/>
      <c r="E51" s="54"/>
      <c r="F51" s="54"/>
      <c r="G51" s="54"/>
      <c r="H51" s="54"/>
      <c r="I51" s="54"/>
      <c r="J51" s="54"/>
      <c r="K51" s="54"/>
      <c r="L51" s="54"/>
      <c r="M51" s="54"/>
      <c r="N51" s="54"/>
      <c r="O51" s="54"/>
      <c r="P51" s="54"/>
      <c r="Q51" s="54"/>
      <c r="R51" s="54"/>
      <c r="S51" s="54"/>
      <c r="T51" s="54"/>
      <c r="U51" s="105"/>
      <c r="V51" s="104"/>
      <c r="W51" s="104"/>
      <c r="X51" s="104"/>
      <c r="Y51" s="104"/>
      <c r="Z51" s="104"/>
      <c r="AA51" s="104"/>
      <c r="AB51" s="104"/>
      <c r="AC51" s="104"/>
      <c r="AD51" s="104"/>
      <c r="AF51" s="104"/>
      <c r="AG51" s="104"/>
      <c r="AH51" s="104"/>
      <c r="AI51" s="104"/>
      <c r="AJ51" s="104"/>
      <c r="AK51" s="104"/>
      <c r="AL51" s="104"/>
      <c r="AM51" s="104"/>
      <c r="AN51" s="104"/>
    </row>
    <row r="52" spans="1:40">
      <c r="A52" s="49"/>
      <c r="B52" s="54"/>
      <c r="C52" s="54"/>
      <c r="D52" s="54"/>
      <c r="E52" s="54"/>
      <c r="F52" s="54"/>
      <c r="G52" s="54"/>
      <c r="H52" s="54"/>
      <c r="I52" s="54"/>
      <c r="J52" s="54"/>
      <c r="K52" s="54"/>
      <c r="L52" s="54"/>
      <c r="M52" s="54"/>
      <c r="N52" s="54"/>
      <c r="O52" s="54"/>
      <c r="P52" s="54"/>
      <c r="Q52" s="54"/>
      <c r="R52" s="54"/>
      <c r="S52" s="54"/>
      <c r="T52" s="54"/>
      <c r="U52" s="105"/>
      <c r="V52" s="104"/>
      <c r="W52" s="104"/>
      <c r="X52" s="104"/>
      <c r="Y52" s="104"/>
      <c r="Z52" s="104"/>
      <c r="AA52" s="104"/>
      <c r="AB52" s="104"/>
      <c r="AC52" s="104"/>
      <c r="AD52" s="104"/>
      <c r="AF52" s="104"/>
      <c r="AG52" s="104"/>
      <c r="AH52" s="104"/>
      <c r="AI52" s="104"/>
      <c r="AJ52" s="104"/>
      <c r="AK52" s="104"/>
      <c r="AL52" s="104"/>
      <c r="AM52" s="104"/>
      <c r="AN52" s="104"/>
    </row>
    <row r="53" spans="1:40">
      <c r="A53" s="49"/>
      <c r="B53" s="54"/>
      <c r="C53" s="54"/>
      <c r="D53" s="54"/>
      <c r="E53" s="54"/>
      <c r="F53" s="54"/>
      <c r="G53" s="54"/>
      <c r="H53" s="54"/>
      <c r="I53" s="54"/>
      <c r="J53" s="54"/>
      <c r="K53" s="54"/>
      <c r="L53" s="54"/>
      <c r="M53" s="54"/>
      <c r="N53" s="54"/>
      <c r="O53" s="54"/>
      <c r="P53" s="54"/>
      <c r="Q53" s="54"/>
      <c r="R53" s="54"/>
      <c r="S53" s="54"/>
      <c r="T53" s="54"/>
      <c r="U53" s="105"/>
      <c r="V53" s="104"/>
      <c r="W53" s="104"/>
      <c r="X53" s="104"/>
      <c r="Y53" s="104"/>
      <c r="Z53" s="104"/>
      <c r="AA53" s="104"/>
      <c r="AB53" s="104"/>
      <c r="AC53" s="104"/>
      <c r="AD53" s="104"/>
      <c r="AF53" s="104"/>
      <c r="AG53" s="104"/>
      <c r="AH53" s="104"/>
      <c r="AI53" s="104"/>
      <c r="AJ53" s="104"/>
      <c r="AK53" s="104"/>
      <c r="AL53" s="104"/>
      <c r="AM53" s="104"/>
      <c r="AN53" s="104"/>
    </row>
    <row r="54" spans="1:40">
      <c r="U54" s="105"/>
      <c r="V54" s="103"/>
    </row>
    <row r="55" spans="1:40">
      <c r="U55" s="105"/>
      <c r="V55" s="103"/>
    </row>
    <row r="56" spans="1:40">
      <c r="U56" s="105"/>
      <c r="V56" s="103"/>
    </row>
    <row r="57" spans="1:40">
      <c r="U57" s="105"/>
      <c r="V57" s="103"/>
    </row>
    <row r="58" spans="1:40">
      <c r="U58" s="105"/>
      <c r="V58" s="103"/>
    </row>
    <row r="59" spans="1:40">
      <c r="U59" s="105"/>
      <c r="V59" s="103"/>
    </row>
    <row r="60" spans="1:40">
      <c r="U60" s="105"/>
      <c r="V60" s="103"/>
    </row>
    <row r="61" spans="1:40">
      <c r="U61" s="105"/>
      <c r="V61" s="103"/>
    </row>
    <row r="62" spans="1:40">
      <c r="U62" s="105"/>
      <c r="V62" s="103"/>
    </row>
    <row r="63" spans="1:40">
      <c r="V63" s="103"/>
    </row>
    <row r="134" ht="12.75" customHeight="1"/>
  </sheetData>
  <mergeCells count="12">
    <mergeCell ref="B8:J8"/>
    <mergeCell ref="L8:T8"/>
    <mergeCell ref="B9:E9"/>
    <mergeCell ref="G9:J9"/>
    <mergeCell ref="L9:O9"/>
    <mergeCell ref="Q9:T9"/>
    <mergeCell ref="V8:AD8"/>
    <mergeCell ref="AF8:AN8"/>
    <mergeCell ref="V9:Y9"/>
    <mergeCell ref="AA9:AD9"/>
    <mergeCell ref="AF9:AI9"/>
    <mergeCell ref="AK9:AN9"/>
  </mergeCells>
  <phoneticPr fontId="5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7"/>
  <sheetViews>
    <sheetView zoomScaleNormal="100" workbookViewId="0">
      <pane xSplit="1" ySplit="8" topLeftCell="B9" activePane="bottomRight" state="frozen"/>
      <selection pane="topRight" activeCell="B1" sqref="B1"/>
      <selection pane="bottomLeft" activeCell="A9" sqref="A9"/>
      <selection pane="bottomRight" activeCell="A9" sqref="A9:B29"/>
    </sheetView>
  </sheetViews>
  <sheetFormatPr defaultColWidth="9.140625" defaultRowHeight="12"/>
  <cols>
    <col min="1" max="1" width="8.7109375" style="32" customWidth="1"/>
    <col min="2" max="2" width="10.7109375" style="26" customWidth="1"/>
    <col min="3" max="3" width="2.7109375" style="26" customWidth="1"/>
    <col min="4" max="4" width="10.7109375" style="139" customWidth="1"/>
    <col min="5" max="5" width="1.7109375" style="134" customWidth="1"/>
    <col min="6" max="6" width="10.7109375" style="139" customWidth="1"/>
    <col min="7" max="7" width="2.7109375" style="26" customWidth="1"/>
    <col min="8" max="16384" width="9.140625" style="26"/>
  </cols>
  <sheetData>
    <row r="1" spans="1:7" s="18" customFormat="1" ht="12.75">
      <c r="A1" s="16" t="s">
        <v>42</v>
      </c>
      <c r="B1" s="17" t="s">
        <v>51</v>
      </c>
      <c r="D1" s="112"/>
      <c r="E1" s="112"/>
      <c r="F1" s="112"/>
    </row>
    <row r="2" spans="1:7" s="18" customFormat="1" ht="12.75">
      <c r="A2" s="16" t="s">
        <v>43</v>
      </c>
      <c r="B2" s="17" t="s">
        <v>52</v>
      </c>
      <c r="D2" s="112"/>
      <c r="E2" s="112"/>
      <c r="F2" s="112"/>
    </row>
    <row r="3" spans="1:7" s="18" customFormat="1" ht="12.75">
      <c r="A3" s="19" t="s">
        <v>44</v>
      </c>
      <c r="B3" s="17" t="s">
        <v>68</v>
      </c>
      <c r="D3" s="112"/>
      <c r="E3" s="112"/>
      <c r="F3" s="112"/>
    </row>
    <row r="4" spans="1:7" s="22" customFormat="1" ht="11.25">
      <c r="A4" s="20" t="s">
        <v>11</v>
      </c>
      <c r="B4" s="21" t="s">
        <v>45</v>
      </c>
      <c r="D4" s="113"/>
      <c r="E4" s="113"/>
      <c r="F4" s="113"/>
    </row>
    <row r="5" spans="1:7" s="22" customFormat="1" ht="11.25">
      <c r="A5" s="23" t="s">
        <v>46</v>
      </c>
      <c r="B5" s="24" t="s">
        <v>53</v>
      </c>
      <c r="C5" s="24"/>
      <c r="D5" s="113"/>
      <c r="E5" s="133"/>
      <c r="F5" s="113"/>
      <c r="G5" s="24"/>
    </row>
    <row r="6" spans="1:7">
      <c r="A6" s="25"/>
      <c r="D6" s="115"/>
      <c r="F6" s="115"/>
    </row>
    <row r="7" spans="1:7">
      <c r="A7" s="109"/>
      <c r="D7" s="115"/>
      <c r="F7" s="115"/>
    </row>
    <row r="8" spans="1:7" ht="12" customHeight="1" thickBot="1">
      <c r="A8" s="27"/>
      <c r="B8" s="28" t="s">
        <v>0</v>
      </c>
      <c r="D8" s="135" t="s">
        <v>82</v>
      </c>
      <c r="F8" s="135" t="s">
        <v>89</v>
      </c>
    </row>
    <row r="9" spans="1:7" ht="12.75" thickTop="1">
      <c r="A9" s="30">
        <v>2012</v>
      </c>
      <c r="B9" s="29">
        <v>3951.8820000000001</v>
      </c>
      <c r="D9" s="136" t="s">
        <v>83</v>
      </c>
      <c r="F9" s="136" t="s">
        <v>83</v>
      </c>
    </row>
    <row r="10" spans="1:7">
      <c r="A10" s="30">
        <v>2013</v>
      </c>
      <c r="B10" s="29">
        <v>3891.11</v>
      </c>
      <c r="D10" s="136">
        <f t="shared" ref="D10:D16" si="0">B10/B9-1</f>
        <v>-1.5377989524990809E-2</v>
      </c>
      <c r="F10" s="136" t="s">
        <v>83</v>
      </c>
    </row>
    <row r="11" spans="1:7">
      <c r="A11" s="30">
        <v>2014</v>
      </c>
      <c r="B11" s="29">
        <v>3856.04</v>
      </c>
      <c r="D11" s="136">
        <f t="shared" si="0"/>
        <v>-9.0128523737442734E-3</v>
      </c>
      <c r="F11" s="136" t="s">
        <v>83</v>
      </c>
    </row>
    <row r="12" spans="1:7">
      <c r="A12" s="30">
        <v>2015</v>
      </c>
      <c r="B12" s="29">
        <v>3876.864</v>
      </c>
      <c r="D12" s="136">
        <f t="shared" si="0"/>
        <v>5.4003589174387301E-3</v>
      </c>
      <c r="F12" s="136" t="s">
        <v>83</v>
      </c>
    </row>
    <row r="13" spans="1:7">
      <c r="A13" s="30">
        <v>2016</v>
      </c>
      <c r="B13" s="29">
        <v>3926.9969999999998</v>
      </c>
      <c r="D13" s="136">
        <f t="shared" si="0"/>
        <v>1.2931328001188458E-2</v>
      </c>
      <c r="F13" s="136" t="s">
        <v>83</v>
      </c>
    </row>
    <row r="14" spans="1:7">
      <c r="A14" s="30">
        <v>2017</v>
      </c>
      <c r="B14" s="29">
        <v>3945.0010000000002</v>
      </c>
      <c r="D14" s="136">
        <f t="shared" si="0"/>
        <v>4.5846737341537214E-3</v>
      </c>
      <c r="F14" s="136" t="s">
        <v>83</v>
      </c>
    </row>
    <row r="15" spans="1:7">
      <c r="A15" s="30">
        <v>2018</v>
      </c>
      <c r="B15" s="29">
        <v>3900.3670000000002</v>
      </c>
      <c r="D15" s="136">
        <f t="shared" si="0"/>
        <v>-1.1314065573113874E-2</v>
      </c>
      <c r="F15" s="136" t="s">
        <v>83</v>
      </c>
    </row>
    <row r="16" spans="1:7">
      <c r="A16" s="30">
        <v>2019</v>
      </c>
      <c r="B16" s="29">
        <v>3911.422</v>
      </c>
      <c r="D16" s="136">
        <f t="shared" si="0"/>
        <v>2.8343486651383198E-3</v>
      </c>
      <c r="F16" s="136" t="s">
        <v>83</v>
      </c>
    </row>
    <row r="17" spans="1:6">
      <c r="A17" s="30">
        <v>2020</v>
      </c>
      <c r="B17" s="29">
        <v>3997.884</v>
      </c>
      <c r="D17" s="136">
        <f t="shared" ref="D17:D18" si="1">B17/B16-1</f>
        <v>2.2105004266990358E-2</v>
      </c>
      <c r="F17" s="136" t="s">
        <v>83</v>
      </c>
    </row>
    <row r="18" spans="1:6">
      <c r="A18" s="30">
        <v>2021</v>
      </c>
      <c r="B18" s="29">
        <v>4076.8690000000001</v>
      </c>
      <c r="D18" s="136">
        <f t="shared" si="1"/>
        <v>1.975670129498508E-2</v>
      </c>
      <c r="F18" s="136" t="s">
        <v>83</v>
      </c>
    </row>
    <row r="19" spans="1:6">
      <c r="A19" s="30">
        <v>2022</v>
      </c>
      <c r="B19" s="29">
        <v>4023.7559999999999</v>
      </c>
      <c r="D19" s="136">
        <f t="shared" ref="D19" si="2">B19/B18-1</f>
        <v>-1.3027889785028779E-2</v>
      </c>
      <c r="F19" s="136" t="s">
        <v>83</v>
      </c>
    </row>
    <row r="20" spans="1:6">
      <c r="B20" s="29"/>
      <c r="D20" s="137"/>
      <c r="F20" s="137"/>
    </row>
    <row r="21" spans="1:6">
      <c r="A21" s="30" t="s">
        <v>48</v>
      </c>
      <c r="B21" s="29">
        <v>4047.8229999999999</v>
      </c>
      <c r="D21" s="136" t="s">
        <v>83</v>
      </c>
      <c r="F21" s="136" t="s">
        <v>83</v>
      </c>
    </row>
    <row r="22" spans="1:6">
      <c r="A22" s="30" t="s">
        <v>49</v>
      </c>
      <c r="B22" s="29">
        <v>4067.1060000000002</v>
      </c>
      <c r="D22" s="136" t="s">
        <v>83</v>
      </c>
      <c r="F22" s="104">
        <f>B22/B21-1</f>
        <v>4.7637952548815754E-3</v>
      </c>
    </row>
    <row r="23" spans="1:6">
      <c r="A23" s="30" t="s">
        <v>50</v>
      </c>
      <c r="B23" s="29">
        <v>4076.8690000000001</v>
      </c>
      <c r="D23" s="136" t="s">
        <v>83</v>
      </c>
      <c r="F23" s="104">
        <f t="shared" ref="F23:F28" si="3">B23/B22-1</f>
        <v>2.4004783745492642E-3</v>
      </c>
    </row>
    <row r="24" spans="1:6">
      <c r="A24" s="30" t="s">
        <v>93</v>
      </c>
      <c r="B24" s="29">
        <v>4059.6419999999998</v>
      </c>
      <c r="D24" s="136" t="s">
        <v>83</v>
      </c>
      <c r="F24" s="104">
        <f t="shared" si="3"/>
        <v>-4.2255466143259479E-3</v>
      </c>
    </row>
    <row r="25" spans="1:6">
      <c r="A25" s="30" t="s">
        <v>94</v>
      </c>
      <c r="B25" s="29">
        <v>4063.7739999999999</v>
      </c>
      <c r="D25" s="136">
        <f>B25/B21-1</f>
        <v>3.9406367323868707E-3</v>
      </c>
      <c r="F25" s="104">
        <f t="shared" si="3"/>
        <v>1.0178237391376133E-3</v>
      </c>
    </row>
    <row r="26" spans="1:6">
      <c r="A26" s="30" t="s">
        <v>95</v>
      </c>
      <c r="B26" s="29">
        <v>4047.2579999999998</v>
      </c>
      <c r="D26" s="136">
        <f t="shared" ref="D26:D28" si="4">B26/B22-1</f>
        <v>-4.8801285238202485E-3</v>
      </c>
      <c r="F26" s="104">
        <f t="shared" si="3"/>
        <v>-4.0642023892076828E-3</v>
      </c>
    </row>
    <row r="27" spans="1:6">
      <c r="A27" s="30" t="s">
        <v>96</v>
      </c>
      <c r="B27" s="29">
        <v>4023.7559999999999</v>
      </c>
      <c r="D27" s="136">
        <f t="shared" si="4"/>
        <v>-1.3027889785028779E-2</v>
      </c>
      <c r="F27" s="104">
        <f t="shared" si="3"/>
        <v>-5.8068944455728078E-3</v>
      </c>
    </row>
    <row r="28" spans="1:6">
      <c r="A28" s="30" t="s">
        <v>99</v>
      </c>
      <c r="B28" s="29">
        <v>4027.5949999999998</v>
      </c>
      <c r="D28" s="136">
        <f t="shared" si="4"/>
        <v>-7.8940458296569149E-3</v>
      </c>
      <c r="F28" s="104">
        <f t="shared" si="3"/>
        <v>9.5408369692395745E-4</v>
      </c>
    </row>
    <row r="29" spans="1:6">
      <c r="A29" s="30" t="s">
        <v>100</v>
      </c>
      <c r="B29" s="29">
        <v>4043.1480000000001</v>
      </c>
      <c r="D29" s="136">
        <f t="shared" ref="D29" si="5">B29/B25-1</f>
        <v>-5.075577529655817E-3</v>
      </c>
      <c r="F29" s="104">
        <f t="shared" ref="F29" si="6">B29/B28-1</f>
        <v>3.8616097199446475E-3</v>
      </c>
    </row>
    <row r="30" spans="1:6">
      <c r="A30" s="30"/>
      <c r="B30" s="29"/>
      <c r="D30" s="136"/>
      <c r="F30" s="104"/>
    </row>
    <row r="31" spans="1:6">
      <c r="A31" s="30"/>
      <c r="B31" s="29"/>
      <c r="D31" s="136"/>
      <c r="F31" s="104"/>
    </row>
    <row r="32" spans="1:6">
      <c r="A32" s="30"/>
      <c r="B32" s="29"/>
      <c r="D32" s="136"/>
      <c r="F32" s="104"/>
    </row>
    <row r="33" spans="1:6">
      <c r="A33" s="31"/>
      <c r="D33" s="138"/>
      <c r="F33" s="138"/>
    </row>
    <row r="34" spans="1:6">
      <c r="A34" s="31"/>
      <c r="D34" s="138"/>
      <c r="F34" s="138"/>
    </row>
    <row r="35" spans="1:6">
      <c r="A35" s="31"/>
      <c r="D35" s="138"/>
      <c r="F35" s="138"/>
    </row>
    <row r="36" spans="1:6">
      <c r="A36" s="31"/>
      <c r="D36" s="138"/>
      <c r="F36" s="138"/>
    </row>
    <row r="37" spans="1:6">
      <c r="A37" s="31"/>
      <c r="D37" s="138"/>
      <c r="F37" s="138"/>
    </row>
    <row r="38" spans="1:6">
      <c r="A38" s="31"/>
      <c r="D38" s="138"/>
      <c r="F38" s="138"/>
    </row>
    <row r="39" spans="1:6">
      <c r="A39" s="31"/>
      <c r="D39" s="138"/>
      <c r="F39" s="138"/>
    </row>
    <row r="40" spans="1:6">
      <c r="A40" s="31"/>
      <c r="D40" s="138"/>
      <c r="F40" s="138"/>
    </row>
    <row r="41" spans="1:6">
      <c r="A41" s="31"/>
      <c r="D41" s="138"/>
      <c r="F41" s="138"/>
    </row>
    <row r="42" spans="1:6">
      <c r="D42" s="138"/>
      <c r="F42" s="138"/>
    </row>
    <row r="43" spans="1:6">
      <c r="D43" s="138"/>
      <c r="F43" s="138"/>
    </row>
    <row r="44" spans="1:6">
      <c r="D44" s="138"/>
      <c r="F44" s="138"/>
    </row>
    <row r="45" spans="1:6">
      <c r="D45" s="138"/>
      <c r="F45" s="138"/>
    </row>
    <row r="46" spans="1:6">
      <c r="D46" s="138"/>
      <c r="F46" s="138"/>
    </row>
    <row r="47" spans="1:6">
      <c r="D47" s="138"/>
      <c r="F47" s="1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8"/>
  <sheetViews>
    <sheetView zoomScaleNormal="100"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7" width="10.7109375" style="33" customWidth="1"/>
    <col min="8" max="8" width="4.28515625" style="33" customWidth="1"/>
    <col min="9" max="9" width="11" style="33" customWidth="1"/>
    <col min="10" max="10" width="2.7109375" style="26" customWidth="1"/>
    <col min="11" max="11" width="10.7109375" style="139" customWidth="1"/>
    <col min="12" max="16" width="10.7109375" style="140" customWidth="1"/>
    <col min="17" max="17" width="1.7109375" style="134" customWidth="1"/>
    <col min="18" max="18" width="10.7109375" style="139" customWidth="1"/>
    <col min="19" max="23" width="10.7109375" style="140" customWidth="1"/>
    <col min="24" max="24" width="2.7109375" style="33" customWidth="1"/>
    <col min="25" max="16384" width="9.140625" style="33"/>
  </cols>
  <sheetData>
    <row r="1" spans="1:23" s="18" customFormat="1" ht="12.75">
      <c r="A1" s="16" t="s">
        <v>42</v>
      </c>
      <c r="B1" s="17" t="s">
        <v>51</v>
      </c>
      <c r="K1" s="112"/>
      <c r="L1" s="112"/>
      <c r="M1" s="112"/>
      <c r="N1" s="112"/>
      <c r="O1" s="112"/>
      <c r="P1" s="112"/>
      <c r="Q1" s="112"/>
      <c r="R1" s="112"/>
      <c r="S1" s="112"/>
      <c r="T1" s="112"/>
      <c r="U1" s="112"/>
      <c r="V1" s="112"/>
      <c r="W1" s="112"/>
    </row>
    <row r="2" spans="1:23" s="18" customFormat="1" ht="12.75">
      <c r="A2" s="16" t="s">
        <v>43</v>
      </c>
      <c r="B2" s="17" t="s">
        <v>54</v>
      </c>
      <c r="K2" s="112"/>
      <c r="L2" s="112"/>
      <c r="M2" s="112"/>
      <c r="N2" s="112"/>
      <c r="O2" s="112"/>
      <c r="P2" s="112"/>
      <c r="Q2" s="112"/>
      <c r="R2" s="112"/>
      <c r="S2" s="112"/>
      <c r="T2" s="112"/>
      <c r="U2" s="112"/>
      <c r="V2" s="112"/>
      <c r="W2" s="112"/>
    </row>
    <row r="3" spans="1:23" s="18" customFormat="1" ht="12.75">
      <c r="A3" s="19" t="s">
        <v>44</v>
      </c>
      <c r="B3" s="17" t="s">
        <v>68</v>
      </c>
      <c r="K3" s="112"/>
      <c r="L3" s="112"/>
      <c r="M3" s="112"/>
      <c r="N3" s="112"/>
      <c r="O3" s="112"/>
      <c r="P3" s="112"/>
      <c r="Q3" s="112"/>
      <c r="R3" s="112"/>
      <c r="S3" s="112"/>
      <c r="T3" s="112"/>
      <c r="U3" s="112"/>
      <c r="V3" s="112"/>
      <c r="W3" s="112"/>
    </row>
    <row r="4" spans="1:23" s="22" customFormat="1" ht="11.25">
      <c r="A4" s="20" t="s">
        <v>11</v>
      </c>
      <c r="B4" s="21" t="s">
        <v>45</v>
      </c>
      <c r="K4" s="113"/>
      <c r="L4" s="113"/>
      <c r="M4" s="113"/>
      <c r="N4" s="113"/>
      <c r="O4" s="113"/>
      <c r="P4" s="113"/>
      <c r="Q4" s="113"/>
      <c r="R4" s="113"/>
      <c r="S4" s="113"/>
      <c r="T4" s="113"/>
      <c r="U4" s="113"/>
      <c r="V4" s="113"/>
      <c r="W4" s="113"/>
    </row>
    <row r="5" spans="1:23" s="22" customFormat="1" ht="11.25">
      <c r="A5" s="23" t="s">
        <v>46</v>
      </c>
      <c r="B5" s="37" t="s">
        <v>55</v>
      </c>
      <c r="C5" s="24"/>
      <c r="J5" s="24"/>
      <c r="K5" s="113"/>
      <c r="L5" s="113"/>
      <c r="M5" s="113"/>
      <c r="N5" s="113"/>
      <c r="O5" s="113"/>
      <c r="P5" s="113"/>
      <c r="Q5" s="133"/>
      <c r="R5" s="113"/>
      <c r="S5" s="113"/>
      <c r="T5" s="113"/>
      <c r="U5" s="113"/>
      <c r="V5" s="113"/>
      <c r="W5" s="113"/>
    </row>
    <row r="6" spans="1:23" s="26" customFormat="1">
      <c r="A6" s="25"/>
      <c r="K6" s="115"/>
      <c r="L6" s="134"/>
      <c r="M6" s="134"/>
      <c r="N6" s="134"/>
      <c r="O6" s="134"/>
      <c r="P6" s="134"/>
      <c r="Q6" s="134"/>
      <c r="R6" s="115"/>
      <c r="S6" s="134"/>
      <c r="T6" s="134"/>
      <c r="U6" s="134"/>
      <c r="V6" s="134"/>
      <c r="W6" s="134"/>
    </row>
    <row r="7" spans="1:23" s="26" customFormat="1" ht="24.75" customHeight="1">
      <c r="A7" s="109"/>
      <c r="K7" s="151" t="s">
        <v>82</v>
      </c>
      <c r="L7" s="151"/>
      <c r="M7" s="151"/>
      <c r="N7" s="151"/>
      <c r="O7" s="151"/>
      <c r="P7" s="151"/>
      <c r="Q7" s="134"/>
      <c r="R7" s="151" t="s">
        <v>82</v>
      </c>
      <c r="S7" s="151"/>
      <c r="T7" s="151"/>
      <c r="U7" s="151"/>
      <c r="V7" s="151"/>
      <c r="W7" s="151"/>
    </row>
    <row r="8" spans="1:23" ht="24.75" thickBot="1">
      <c r="A8" s="27"/>
      <c r="B8" s="95" t="s">
        <v>56</v>
      </c>
      <c r="C8" s="95" t="s">
        <v>57</v>
      </c>
      <c r="D8" s="95" t="s">
        <v>58</v>
      </c>
      <c r="E8" s="95" t="s">
        <v>59</v>
      </c>
      <c r="F8" s="95" t="s">
        <v>60</v>
      </c>
      <c r="G8" s="95" t="s">
        <v>0</v>
      </c>
      <c r="H8" s="110"/>
      <c r="I8" s="95" t="s">
        <v>61</v>
      </c>
      <c r="K8" s="106" t="s">
        <v>56</v>
      </c>
      <c r="L8" s="106" t="s">
        <v>57</v>
      </c>
      <c r="M8" s="106" t="s">
        <v>58</v>
      </c>
      <c r="N8" s="106" t="s">
        <v>59</v>
      </c>
      <c r="O8" s="106" t="s">
        <v>60</v>
      </c>
      <c r="P8" s="106" t="s">
        <v>0</v>
      </c>
      <c r="R8" s="106" t="s">
        <v>56</v>
      </c>
      <c r="S8" s="106" t="s">
        <v>57</v>
      </c>
      <c r="T8" s="106" t="s">
        <v>58</v>
      </c>
      <c r="U8" s="106" t="s">
        <v>59</v>
      </c>
      <c r="V8" s="106" t="s">
        <v>60</v>
      </c>
      <c r="W8" s="106" t="s">
        <v>0</v>
      </c>
    </row>
    <row r="9" spans="1:23" ht="12.75" thickTop="1">
      <c r="A9" s="30">
        <v>2012</v>
      </c>
      <c r="B9" s="35">
        <v>2041.9690000000001</v>
      </c>
      <c r="C9" s="35">
        <v>1052.116</v>
      </c>
      <c r="D9" s="35">
        <v>408.322</v>
      </c>
      <c r="E9" s="35">
        <v>504.37700000000001</v>
      </c>
      <c r="F9" s="35">
        <v>136.40299999999999</v>
      </c>
      <c r="G9" s="35">
        <v>4143.1869999999999</v>
      </c>
      <c r="I9" s="35">
        <v>-191.38</v>
      </c>
      <c r="K9" s="137" t="s">
        <v>83</v>
      </c>
      <c r="L9" s="137" t="s">
        <v>83</v>
      </c>
      <c r="M9" s="137" t="s">
        <v>83</v>
      </c>
      <c r="N9" s="137" t="s">
        <v>83</v>
      </c>
      <c r="O9" s="137" t="s">
        <v>83</v>
      </c>
      <c r="P9" s="137" t="s">
        <v>83</v>
      </c>
      <c r="R9" s="136" t="s">
        <v>83</v>
      </c>
      <c r="S9" s="136" t="s">
        <v>83</v>
      </c>
      <c r="T9" s="136" t="s">
        <v>83</v>
      </c>
      <c r="U9" s="136" t="s">
        <v>83</v>
      </c>
      <c r="V9" s="136" t="s">
        <v>83</v>
      </c>
      <c r="W9" s="136" t="s">
        <v>83</v>
      </c>
    </row>
    <row r="10" spans="1:23">
      <c r="A10" s="30">
        <v>2013</v>
      </c>
      <c r="B10" s="35">
        <v>1857.9570000000001</v>
      </c>
      <c r="C10" s="35">
        <v>932.25300000000004</v>
      </c>
      <c r="D10" s="35">
        <v>442.30700000000002</v>
      </c>
      <c r="E10" s="35">
        <v>497.42</v>
      </c>
      <c r="F10" s="35">
        <v>129.61099999999999</v>
      </c>
      <c r="G10" s="35">
        <v>3859.5479999999998</v>
      </c>
      <c r="I10" s="35">
        <v>31.49</v>
      </c>
      <c r="K10" s="136">
        <f t="shared" ref="K10:K16" si="0">B10/B9-1</f>
        <v>-9.0114982156927925E-2</v>
      </c>
      <c r="L10" s="136">
        <f t="shared" ref="L10:L16" si="1">C10/C9-1</f>
        <v>-0.11392565078375383</v>
      </c>
      <c r="M10" s="136">
        <f t="shared" ref="M10:M16" si="2">D10/D9-1</f>
        <v>8.3230881510180765E-2</v>
      </c>
      <c r="N10" s="136">
        <f t="shared" ref="N10:N16" si="3">E10/E9-1</f>
        <v>-1.3793253855746812E-2</v>
      </c>
      <c r="O10" s="136">
        <f t="shared" ref="O10:O16" si="4">F10/F9-1</f>
        <v>-4.9793626239892141E-2</v>
      </c>
      <c r="P10" s="136">
        <f t="shared" ref="P10:P16" si="5">G10/G9-1</f>
        <v>-6.8459135443319385E-2</v>
      </c>
      <c r="R10" s="136" t="s">
        <v>83</v>
      </c>
      <c r="S10" s="136" t="s">
        <v>83</v>
      </c>
      <c r="T10" s="136" t="s">
        <v>83</v>
      </c>
      <c r="U10" s="136" t="s">
        <v>83</v>
      </c>
      <c r="V10" s="136" t="s">
        <v>83</v>
      </c>
      <c r="W10" s="136" t="s">
        <v>83</v>
      </c>
    </row>
    <row r="11" spans="1:23">
      <c r="A11" s="30">
        <v>2014</v>
      </c>
      <c r="B11" s="35">
        <v>1967.9839999999999</v>
      </c>
      <c r="C11" s="35">
        <v>966.46600000000001</v>
      </c>
      <c r="D11" s="35">
        <v>487.327</v>
      </c>
      <c r="E11" s="35">
        <v>520.18600000000004</v>
      </c>
      <c r="F11" s="35">
        <v>137.70699999999999</v>
      </c>
      <c r="G11" s="35">
        <v>4079.67</v>
      </c>
      <c r="I11" s="35">
        <v>-223.69300000000001</v>
      </c>
      <c r="K11" s="136">
        <f t="shared" si="0"/>
        <v>5.9219346841719034E-2</v>
      </c>
      <c r="L11" s="136">
        <f t="shared" si="1"/>
        <v>3.6699265113654622E-2</v>
      </c>
      <c r="M11" s="136">
        <f t="shared" si="2"/>
        <v>0.10178450714096776</v>
      </c>
      <c r="N11" s="136">
        <f t="shared" si="3"/>
        <v>4.5768163724820177E-2</v>
      </c>
      <c r="O11" s="136">
        <f t="shared" si="4"/>
        <v>6.2463834088156034E-2</v>
      </c>
      <c r="P11" s="136">
        <f t="shared" si="5"/>
        <v>5.7033103358217208E-2</v>
      </c>
      <c r="R11" s="136" t="s">
        <v>83</v>
      </c>
      <c r="S11" s="136" t="s">
        <v>83</v>
      </c>
      <c r="T11" s="136" t="s">
        <v>83</v>
      </c>
      <c r="U11" s="136" t="s">
        <v>83</v>
      </c>
      <c r="V11" s="136" t="s">
        <v>83</v>
      </c>
      <c r="W11" s="136" t="s">
        <v>83</v>
      </c>
    </row>
    <row r="12" spans="1:23">
      <c r="A12" s="30">
        <v>2015</v>
      </c>
      <c r="B12" s="35">
        <v>1935.0540000000001</v>
      </c>
      <c r="C12" s="35">
        <v>959.61500000000001</v>
      </c>
      <c r="D12" s="35">
        <v>528.12599999999998</v>
      </c>
      <c r="E12" s="35">
        <v>534.81200000000001</v>
      </c>
      <c r="F12" s="35">
        <v>143.49700000000001</v>
      </c>
      <c r="G12" s="35">
        <v>4101.1040000000003</v>
      </c>
      <c r="I12" s="35">
        <v>-224.30199999999999</v>
      </c>
      <c r="K12" s="136">
        <f t="shared" si="0"/>
        <v>-1.6732859616744755E-2</v>
      </c>
      <c r="L12" s="136">
        <f t="shared" si="1"/>
        <v>-7.088712898332683E-3</v>
      </c>
      <c r="M12" s="136">
        <f t="shared" si="2"/>
        <v>8.3719966264951484E-2</v>
      </c>
      <c r="N12" s="136">
        <f t="shared" si="3"/>
        <v>2.8116865890277731E-2</v>
      </c>
      <c r="O12" s="136">
        <f t="shared" si="4"/>
        <v>4.2045792879084054E-2</v>
      </c>
      <c r="P12" s="136">
        <f t="shared" si="5"/>
        <v>5.2538563168100794E-3</v>
      </c>
      <c r="R12" s="136" t="s">
        <v>83</v>
      </c>
      <c r="S12" s="136" t="s">
        <v>83</v>
      </c>
      <c r="T12" s="136" t="s">
        <v>83</v>
      </c>
      <c r="U12" s="136" t="s">
        <v>83</v>
      </c>
      <c r="V12" s="136" t="s">
        <v>83</v>
      </c>
      <c r="W12" s="136" t="s">
        <v>83</v>
      </c>
    </row>
    <row r="13" spans="1:23">
      <c r="A13" s="30">
        <v>2016</v>
      </c>
      <c r="B13" s="35">
        <v>1918.645</v>
      </c>
      <c r="C13" s="35">
        <v>904.79600000000005</v>
      </c>
      <c r="D13" s="35">
        <v>572.71600000000001</v>
      </c>
      <c r="E13" s="35">
        <v>535.92499999999995</v>
      </c>
      <c r="F13" s="35">
        <v>144.672</v>
      </c>
      <c r="G13" s="35">
        <v>4076.7539999999995</v>
      </c>
      <c r="I13" s="35">
        <v>-149.84100000000001</v>
      </c>
      <c r="K13" s="136">
        <f t="shared" si="0"/>
        <v>-8.4798667117300663E-3</v>
      </c>
      <c r="L13" s="136">
        <f t="shared" si="1"/>
        <v>-5.7126034920254476E-2</v>
      </c>
      <c r="M13" s="136">
        <f t="shared" si="2"/>
        <v>8.4430609362159847E-2</v>
      </c>
      <c r="N13" s="136">
        <f t="shared" si="3"/>
        <v>2.0811051360103416E-3</v>
      </c>
      <c r="O13" s="136">
        <f t="shared" si="4"/>
        <v>8.1883244945886169E-3</v>
      </c>
      <c r="P13" s="136">
        <f t="shared" si="5"/>
        <v>-5.937425629781834E-3</v>
      </c>
      <c r="R13" s="136" t="s">
        <v>83</v>
      </c>
      <c r="S13" s="136" t="s">
        <v>83</v>
      </c>
      <c r="T13" s="136" t="s">
        <v>83</v>
      </c>
      <c r="U13" s="136" t="s">
        <v>83</v>
      </c>
      <c r="V13" s="136" t="s">
        <v>83</v>
      </c>
      <c r="W13" s="136" t="s">
        <v>83</v>
      </c>
    </row>
    <row r="14" spans="1:23">
      <c r="A14" s="30">
        <v>2017</v>
      </c>
      <c r="B14" s="35">
        <v>1935.4390000000001</v>
      </c>
      <c r="C14" s="35">
        <v>946.26800000000003</v>
      </c>
      <c r="D14" s="35">
        <v>605.58199999999999</v>
      </c>
      <c r="E14" s="35">
        <v>536.70000000000005</v>
      </c>
      <c r="F14" s="35">
        <v>153.62700000000001</v>
      </c>
      <c r="G14" s="35">
        <v>4177.6160000000009</v>
      </c>
      <c r="I14" s="35">
        <v>-232.69200000000001</v>
      </c>
      <c r="K14" s="136">
        <f t="shared" si="0"/>
        <v>8.7530522842944603E-3</v>
      </c>
      <c r="L14" s="136">
        <f t="shared" si="1"/>
        <v>4.583574640029342E-2</v>
      </c>
      <c r="M14" s="136">
        <f t="shared" si="2"/>
        <v>5.7386208871412769E-2</v>
      </c>
      <c r="N14" s="136">
        <f t="shared" si="3"/>
        <v>1.4460978681720693E-3</v>
      </c>
      <c r="O14" s="136">
        <f t="shared" si="4"/>
        <v>6.1898639681486456E-2</v>
      </c>
      <c r="P14" s="136">
        <f t="shared" si="5"/>
        <v>2.4740761890465146E-2</v>
      </c>
      <c r="R14" s="136" t="s">
        <v>83</v>
      </c>
      <c r="S14" s="136" t="s">
        <v>83</v>
      </c>
      <c r="T14" s="136" t="s">
        <v>83</v>
      </c>
      <c r="U14" s="136" t="s">
        <v>83</v>
      </c>
      <c r="V14" s="136" t="s">
        <v>83</v>
      </c>
      <c r="W14" s="136" t="s">
        <v>83</v>
      </c>
    </row>
    <row r="15" spans="1:23">
      <c r="A15" s="30">
        <v>2018</v>
      </c>
      <c r="B15" s="35">
        <v>1888.797</v>
      </c>
      <c r="C15" s="35">
        <v>965.95399999999995</v>
      </c>
      <c r="D15" s="35">
        <v>554.19200000000001</v>
      </c>
      <c r="E15" s="35">
        <v>481.584</v>
      </c>
      <c r="F15" s="35">
        <v>150.41300000000001</v>
      </c>
      <c r="G15" s="35">
        <v>4040.94</v>
      </c>
      <c r="I15" s="35">
        <v>-140.62200000000001</v>
      </c>
      <c r="K15" s="136">
        <f t="shared" si="0"/>
        <v>-2.4098925360086287E-2</v>
      </c>
      <c r="L15" s="136">
        <f t="shared" si="1"/>
        <v>2.0803831472690604E-2</v>
      </c>
      <c r="M15" s="136">
        <f t="shared" si="2"/>
        <v>-8.486051434818076E-2</v>
      </c>
      <c r="N15" s="136">
        <f t="shared" si="3"/>
        <v>-0.1026942425936278</v>
      </c>
      <c r="O15" s="136">
        <f t="shared" si="4"/>
        <v>-2.0920801681995949E-2</v>
      </c>
      <c r="P15" s="136">
        <f t="shared" si="5"/>
        <v>-3.2716266885228551E-2</v>
      </c>
      <c r="R15" s="136" t="s">
        <v>83</v>
      </c>
      <c r="S15" s="136" t="s">
        <v>83</v>
      </c>
      <c r="T15" s="136" t="s">
        <v>83</v>
      </c>
      <c r="U15" s="136" t="s">
        <v>83</v>
      </c>
      <c r="V15" s="136" t="s">
        <v>83</v>
      </c>
      <c r="W15" s="136" t="s">
        <v>83</v>
      </c>
    </row>
    <row r="16" spans="1:23">
      <c r="A16" s="30">
        <v>2019</v>
      </c>
      <c r="B16" s="35">
        <v>1915.57</v>
      </c>
      <c r="C16" s="35">
        <v>1111.9480000000001</v>
      </c>
      <c r="D16" s="35">
        <v>530.71399999999994</v>
      </c>
      <c r="E16" s="35">
        <v>500.21100000000001</v>
      </c>
      <c r="F16" s="35">
        <v>158.25799999999998</v>
      </c>
      <c r="G16" s="35">
        <v>4216.701</v>
      </c>
      <c r="I16" s="35">
        <v>-305.33</v>
      </c>
      <c r="K16" s="136">
        <f t="shared" si="0"/>
        <v>1.4174630730565463E-2</v>
      </c>
      <c r="L16" s="136">
        <f t="shared" si="1"/>
        <v>0.15113970230466478</v>
      </c>
      <c r="M16" s="136">
        <f t="shared" si="2"/>
        <v>-4.2364379132142083E-2</v>
      </c>
      <c r="N16" s="136">
        <f t="shared" si="3"/>
        <v>3.8678610585069384E-2</v>
      </c>
      <c r="O16" s="136">
        <f t="shared" si="4"/>
        <v>5.2156396056191712E-2</v>
      </c>
      <c r="P16" s="136">
        <f t="shared" si="5"/>
        <v>4.3495077877919508E-2</v>
      </c>
      <c r="R16" s="136" t="s">
        <v>83</v>
      </c>
      <c r="S16" s="136" t="s">
        <v>83</v>
      </c>
      <c r="T16" s="136" t="s">
        <v>83</v>
      </c>
      <c r="U16" s="136" t="s">
        <v>83</v>
      </c>
      <c r="V16" s="136" t="s">
        <v>83</v>
      </c>
      <c r="W16" s="136" t="s">
        <v>83</v>
      </c>
    </row>
    <row r="17" spans="1:23">
      <c r="A17" s="30">
        <v>2020</v>
      </c>
      <c r="B17" s="35">
        <v>1938.96</v>
      </c>
      <c r="C17" s="35">
        <v>1174.653</v>
      </c>
      <c r="D17" s="35">
        <v>600.654</v>
      </c>
      <c r="E17" s="35">
        <v>532.08000000000004</v>
      </c>
      <c r="F17" s="35">
        <v>166.78300000000002</v>
      </c>
      <c r="G17" s="35">
        <v>4413.130000000001</v>
      </c>
      <c r="I17" s="35">
        <v>-415.28800000000001</v>
      </c>
      <c r="K17" s="136">
        <f t="shared" ref="K17:K18" si="6">B17/B16-1</f>
        <v>1.2210464770277207E-2</v>
      </c>
      <c r="L17" s="136">
        <f t="shared" ref="L17:L18" si="7">C17/C16-1</f>
        <v>5.6392025526373457E-2</v>
      </c>
      <c r="M17" s="136">
        <f t="shared" ref="M17:M18" si="8">D17/D16-1</f>
        <v>0.13178472774413352</v>
      </c>
      <c r="N17" s="136">
        <f t="shared" ref="N17:N18" si="9">E17/E16-1</f>
        <v>6.3711113909930006E-2</v>
      </c>
      <c r="O17" s="136">
        <f t="shared" ref="O17:O18" si="10">F17/F16-1</f>
        <v>5.3867734964425429E-2</v>
      </c>
      <c r="P17" s="136">
        <f t="shared" ref="P17:P18" si="11">G17/G16-1</f>
        <v>4.6583573272091394E-2</v>
      </c>
      <c r="R17" s="136" t="s">
        <v>83</v>
      </c>
      <c r="S17" s="136" t="s">
        <v>83</v>
      </c>
      <c r="T17" s="136" t="s">
        <v>83</v>
      </c>
      <c r="U17" s="136" t="s">
        <v>83</v>
      </c>
      <c r="V17" s="136" t="s">
        <v>83</v>
      </c>
      <c r="W17" s="136" t="s">
        <v>83</v>
      </c>
    </row>
    <row r="18" spans="1:23">
      <c r="A18" s="30">
        <v>2021</v>
      </c>
      <c r="B18" s="35">
        <v>1804.653</v>
      </c>
      <c r="C18" s="35">
        <v>1283.2329999999999</v>
      </c>
      <c r="D18" s="35">
        <v>656.34799999999996</v>
      </c>
      <c r="E18" s="35">
        <v>524.27</v>
      </c>
      <c r="F18" s="35">
        <v>179.69200000000001</v>
      </c>
      <c r="G18" s="35">
        <v>4448.1959999999999</v>
      </c>
      <c r="I18" s="35">
        <v>-371.36099999999999</v>
      </c>
      <c r="K18" s="136">
        <f t="shared" si="6"/>
        <v>-6.9267545488303051E-2</v>
      </c>
      <c r="L18" s="136">
        <f t="shared" si="7"/>
        <v>9.2435808702655109E-2</v>
      </c>
      <c r="M18" s="136">
        <f t="shared" si="8"/>
        <v>9.2722266063324232E-2</v>
      </c>
      <c r="N18" s="136">
        <f t="shared" si="9"/>
        <v>-1.4678243873101904E-2</v>
      </c>
      <c r="O18" s="136">
        <f t="shared" si="10"/>
        <v>7.7399974817577322E-2</v>
      </c>
      <c r="P18" s="136">
        <f t="shared" si="11"/>
        <v>7.9458343624589922E-3</v>
      </c>
      <c r="R18" s="136" t="s">
        <v>83</v>
      </c>
      <c r="S18" s="136" t="s">
        <v>83</v>
      </c>
      <c r="T18" s="136" t="s">
        <v>83</v>
      </c>
      <c r="U18" s="136" t="s">
        <v>83</v>
      </c>
      <c r="V18" s="136" t="s">
        <v>83</v>
      </c>
      <c r="W18" s="136" t="s">
        <v>83</v>
      </c>
    </row>
    <row r="19" spans="1:23">
      <c r="A19" s="30">
        <v>2022</v>
      </c>
      <c r="B19" s="35">
        <v>1618.3119999999999</v>
      </c>
      <c r="C19" s="35">
        <v>1050.5940000000001</v>
      </c>
      <c r="D19" s="35">
        <v>602.86199999999997</v>
      </c>
      <c r="E19" s="35">
        <v>438.34100000000001</v>
      </c>
      <c r="F19" s="35">
        <v>168.18</v>
      </c>
      <c r="G19" s="35">
        <v>3878.2889999999998</v>
      </c>
      <c r="I19" s="35">
        <v>145.441</v>
      </c>
      <c r="K19" s="136">
        <f t="shared" ref="K19" si="12">B19/B18-1</f>
        <v>-0.10325586137612053</v>
      </c>
      <c r="L19" s="136">
        <f t="shared" ref="L19" si="13">C19/C18-1</f>
        <v>-0.18129131654189057</v>
      </c>
      <c r="M19" s="136">
        <f t="shared" ref="M19" si="14">D19/D18-1</f>
        <v>-8.1490306971301774E-2</v>
      </c>
      <c r="N19" s="136">
        <f t="shared" ref="N19" si="15">E19/E18-1</f>
        <v>-0.16390218780399413</v>
      </c>
      <c r="O19" s="136">
        <f t="shared" ref="O19" si="16">F19/F18-1</f>
        <v>-6.4065178193798311E-2</v>
      </c>
      <c r="P19" s="136">
        <f t="shared" ref="P19" si="17">G19/G18-1</f>
        <v>-0.1281209281245701</v>
      </c>
      <c r="R19" s="136" t="s">
        <v>83</v>
      </c>
      <c r="S19" s="136" t="s">
        <v>83</v>
      </c>
      <c r="T19" s="136" t="s">
        <v>83</v>
      </c>
      <c r="U19" s="136" t="s">
        <v>83</v>
      </c>
      <c r="V19" s="136" t="s">
        <v>83</v>
      </c>
      <c r="W19" s="136" t="s">
        <v>83</v>
      </c>
    </row>
    <row r="20" spans="1:23">
      <c r="A20" s="31"/>
      <c r="K20" s="137"/>
      <c r="R20" s="137"/>
    </row>
    <row r="21" spans="1:23">
      <c r="A21" s="30" t="s">
        <v>103</v>
      </c>
      <c r="B21" s="34">
        <v>1887.8910000000001</v>
      </c>
      <c r="C21" s="34">
        <v>1239.81</v>
      </c>
      <c r="D21" s="35">
        <v>630.649</v>
      </c>
      <c r="E21" s="35">
        <v>529.54899999999998</v>
      </c>
      <c r="F21" s="35">
        <v>174.006</v>
      </c>
      <c r="G21" s="35">
        <v>4461.9049999999997</v>
      </c>
      <c r="I21" s="35">
        <v>-414.12700000000001</v>
      </c>
      <c r="K21" s="137" t="s">
        <v>83</v>
      </c>
      <c r="L21" s="137" t="s">
        <v>83</v>
      </c>
      <c r="M21" s="137" t="s">
        <v>83</v>
      </c>
      <c r="N21" s="137" t="s">
        <v>83</v>
      </c>
      <c r="O21" s="137" t="s">
        <v>83</v>
      </c>
      <c r="P21" s="137" t="s">
        <v>83</v>
      </c>
      <c r="R21" s="137" t="s">
        <v>83</v>
      </c>
      <c r="S21" s="137" t="s">
        <v>83</v>
      </c>
      <c r="T21" s="137" t="s">
        <v>83</v>
      </c>
      <c r="U21" s="137" t="s">
        <v>83</v>
      </c>
      <c r="V21" s="137" t="s">
        <v>83</v>
      </c>
      <c r="W21" s="137" t="s">
        <v>83</v>
      </c>
    </row>
    <row r="22" spans="1:23">
      <c r="A22" s="30" t="s">
        <v>104</v>
      </c>
      <c r="B22" s="34">
        <v>1833.662</v>
      </c>
      <c r="C22" s="34">
        <v>1256.4259999999999</v>
      </c>
      <c r="D22" s="35">
        <v>641.14800000000002</v>
      </c>
      <c r="E22" s="35">
        <v>522.78</v>
      </c>
      <c r="F22" s="35">
        <v>175.64099999999999</v>
      </c>
      <c r="G22" s="35">
        <v>4429.6569999999992</v>
      </c>
      <c r="I22" s="35">
        <v>-362.584</v>
      </c>
      <c r="K22" s="137" t="s">
        <v>83</v>
      </c>
      <c r="L22" s="137" t="s">
        <v>83</v>
      </c>
      <c r="M22" s="137" t="s">
        <v>83</v>
      </c>
      <c r="N22" s="137" t="s">
        <v>83</v>
      </c>
      <c r="O22" s="137" t="s">
        <v>83</v>
      </c>
      <c r="P22" s="137" t="s">
        <v>83</v>
      </c>
      <c r="R22" s="104">
        <f>B22/B21-1</f>
        <v>-2.8724645649563452E-2</v>
      </c>
      <c r="S22" s="104">
        <f t="shared" ref="S22:W22" si="18">C22/C21-1</f>
        <v>1.3402053540461756E-2</v>
      </c>
      <c r="T22" s="104">
        <f t="shared" si="18"/>
        <v>1.6647929355315005E-2</v>
      </c>
      <c r="U22" s="104">
        <f t="shared" si="18"/>
        <v>-1.278257536129801E-2</v>
      </c>
      <c r="V22" s="104">
        <f t="shared" si="18"/>
        <v>9.3962277162855656E-3</v>
      </c>
      <c r="W22" s="104">
        <f t="shared" si="18"/>
        <v>-7.2274062311951104E-3</v>
      </c>
    </row>
    <row r="23" spans="1:23">
      <c r="A23" s="30" t="s">
        <v>105</v>
      </c>
      <c r="B23" s="34">
        <v>1804.653</v>
      </c>
      <c r="C23" s="34">
        <v>1283.2329999999999</v>
      </c>
      <c r="D23" s="35">
        <v>656.34799999999996</v>
      </c>
      <c r="E23" s="35">
        <v>524.27</v>
      </c>
      <c r="F23" s="35">
        <v>179.69200000000001</v>
      </c>
      <c r="G23" s="35">
        <v>4448.1959999999999</v>
      </c>
      <c r="I23" s="35">
        <v>-371.36099999999999</v>
      </c>
      <c r="K23" s="137" t="s">
        <v>83</v>
      </c>
      <c r="L23" s="137" t="s">
        <v>83</v>
      </c>
      <c r="M23" s="137" t="s">
        <v>83</v>
      </c>
      <c r="N23" s="137" t="s">
        <v>83</v>
      </c>
      <c r="O23" s="137" t="s">
        <v>83</v>
      </c>
      <c r="P23" s="137" t="s">
        <v>83</v>
      </c>
      <c r="R23" s="104">
        <f t="shared" ref="R23:R25" si="19">B23/B22-1</f>
        <v>-1.5820254768872388E-2</v>
      </c>
      <c r="S23" s="104">
        <f t="shared" ref="S23:S26" si="20">C23/C22-1</f>
        <v>2.1335916321375104E-2</v>
      </c>
      <c r="T23" s="104">
        <f t="shared" ref="T23:T26" si="21">D23/D22-1</f>
        <v>2.3707474717225896E-2</v>
      </c>
      <c r="U23" s="104">
        <f t="shared" ref="U23:U26" si="22">E23/E22-1</f>
        <v>2.8501472894908453E-3</v>
      </c>
      <c r="V23" s="104">
        <f t="shared" ref="V23:V26" si="23">F23/F22-1</f>
        <v>2.3064090958261563E-2</v>
      </c>
      <c r="W23" s="104">
        <f t="shared" ref="W23:W26" si="24">G23/G22-1</f>
        <v>4.1851998924522515E-3</v>
      </c>
    </row>
    <row r="24" spans="1:23">
      <c r="A24" s="30" t="s">
        <v>47</v>
      </c>
      <c r="B24" s="34">
        <v>1652.692</v>
      </c>
      <c r="C24" s="34">
        <v>1197.4949999999999</v>
      </c>
      <c r="D24" s="35">
        <v>632.67199999999991</v>
      </c>
      <c r="E24" s="35">
        <v>486.99700000000001</v>
      </c>
      <c r="F24" s="35">
        <v>170.89499999999998</v>
      </c>
      <c r="G24" s="35">
        <v>4140.7510000000002</v>
      </c>
      <c r="I24" s="35">
        <v>-81.141999999999996</v>
      </c>
      <c r="K24" s="137" t="s">
        <v>83</v>
      </c>
      <c r="L24" s="137" t="s">
        <v>83</v>
      </c>
      <c r="M24" s="137" t="s">
        <v>83</v>
      </c>
      <c r="N24" s="137" t="s">
        <v>83</v>
      </c>
      <c r="O24" s="137" t="s">
        <v>83</v>
      </c>
      <c r="P24" s="137" t="s">
        <v>83</v>
      </c>
      <c r="R24" s="104">
        <f t="shared" si="19"/>
        <v>-8.4205107574697236E-2</v>
      </c>
      <c r="S24" s="104">
        <f t="shared" si="20"/>
        <v>-6.6814054813116641E-2</v>
      </c>
      <c r="T24" s="104">
        <f t="shared" si="21"/>
        <v>-3.607232748480993E-2</v>
      </c>
      <c r="U24" s="104">
        <f t="shared" si="22"/>
        <v>-7.1095046445533772E-2</v>
      </c>
      <c r="V24" s="104">
        <f t="shared" si="23"/>
        <v>-4.8955991362998996E-2</v>
      </c>
      <c r="W24" s="104">
        <f t="shared" si="24"/>
        <v>-6.9116783523028191E-2</v>
      </c>
    </row>
    <row r="25" spans="1:23">
      <c r="A25" s="30" t="s">
        <v>48</v>
      </c>
      <c r="B25" s="34">
        <v>1611.4829999999999</v>
      </c>
      <c r="C25" s="34">
        <v>1116.127</v>
      </c>
      <c r="D25" s="35">
        <v>621.53800000000001</v>
      </c>
      <c r="E25" s="35">
        <v>464.81</v>
      </c>
      <c r="F25" s="35">
        <v>165.64400000000001</v>
      </c>
      <c r="G25" s="35">
        <v>3979.6019999999999</v>
      </c>
      <c r="I25" s="35">
        <v>84.143000000000001</v>
      </c>
      <c r="K25" s="136">
        <f>B25/B21-1</f>
        <v>-0.14641099512630762</v>
      </c>
      <c r="L25" s="136">
        <f t="shared" ref="L25:P27" si="25">C25/C21-1</f>
        <v>-9.9759640590090459E-2</v>
      </c>
      <c r="M25" s="136">
        <f t="shared" si="25"/>
        <v>-1.4447022036029544E-2</v>
      </c>
      <c r="N25" s="136">
        <f t="shared" si="25"/>
        <v>-0.12225308706087634</v>
      </c>
      <c r="O25" s="136">
        <f t="shared" si="25"/>
        <v>-4.8055814167327515E-2</v>
      </c>
      <c r="P25" s="136">
        <f t="shared" si="25"/>
        <v>-0.10809351611027129</v>
      </c>
      <c r="R25" s="104">
        <f t="shared" si="19"/>
        <v>-2.4934470548656384E-2</v>
      </c>
      <c r="S25" s="104">
        <f t="shared" si="20"/>
        <v>-6.7948509179578953E-2</v>
      </c>
      <c r="T25" s="104">
        <f t="shared" si="21"/>
        <v>-1.7598376409893146E-2</v>
      </c>
      <c r="U25" s="104">
        <f t="shared" si="22"/>
        <v>-4.5558802210280525E-2</v>
      </c>
      <c r="V25" s="104">
        <f t="shared" si="23"/>
        <v>-3.0726469469557149E-2</v>
      </c>
      <c r="W25" s="104">
        <f t="shared" si="24"/>
        <v>-3.8917819496994688E-2</v>
      </c>
    </row>
    <row r="26" spans="1:23">
      <c r="A26" s="30" t="s">
        <v>49</v>
      </c>
      <c r="B26" s="34">
        <v>1539.1289999999999</v>
      </c>
      <c r="C26" s="34">
        <v>1054.854</v>
      </c>
      <c r="D26" s="35">
        <v>605.67700000000002</v>
      </c>
      <c r="E26" s="35">
        <v>436.31</v>
      </c>
      <c r="F26" s="35">
        <v>161.434</v>
      </c>
      <c r="G26" s="35">
        <v>3797.4040000000005</v>
      </c>
      <c r="I26" s="35">
        <v>249.82900000000001</v>
      </c>
      <c r="K26" s="136">
        <f t="shared" ref="K26:K27" si="26">B26/B22-1</f>
        <v>-0.16062556785274507</v>
      </c>
      <c r="L26" s="136">
        <f t="shared" si="25"/>
        <v>-0.16043284682106218</v>
      </c>
      <c r="M26" s="136">
        <f t="shared" si="25"/>
        <v>-5.532419971675806E-2</v>
      </c>
      <c r="N26" s="136">
        <f t="shared" si="25"/>
        <v>-0.16540418531695933</v>
      </c>
      <c r="O26" s="136">
        <f t="shared" si="25"/>
        <v>-8.0886581151325632E-2</v>
      </c>
      <c r="P26" s="136">
        <f t="shared" si="25"/>
        <v>-0.14273181873901275</v>
      </c>
      <c r="R26" s="104">
        <f>B26/B25-1</f>
        <v>-4.4899015379001872E-2</v>
      </c>
      <c r="S26" s="104">
        <f t="shared" si="20"/>
        <v>-5.4897874525031587E-2</v>
      </c>
      <c r="T26" s="104">
        <f t="shared" si="21"/>
        <v>-2.5518954593283127E-2</v>
      </c>
      <c r="U26" s="104">
        <f t="shared" si="22"/>
        <v>-6.1315376175211322E-2</v>
      </c>
      <c r="V26" s="104">
        <f t="shared" si="23"/>
        <v>-2.5415952283209808E-2</v>
      </c>
      <c r="W26" s="104">
        <f t="shared" si="24"/>
        <v>-4.578297025682454E-2</v>
      </c>
    </row>
    <row r="27" spans="1:23">
      <c r="A27" s="30" t="s">
        <v>50</v>
      </c>
      <c r="B27" s="34">
        <v>1618.3119999999999</v>
      </c>
      <c r="C27" s="34">
        <v>1050.5940000000001</v>
      </c>
      <c r="D27" s="35">
        <v>602.86199999999997</v>
      </c>
      <c r="E27" s="35">
        <v>438.34100000000001</v>
      </c>
      <c r="F27" s="35">
        <v>168.18</v>
      </c>
      <c r="G27" s="35">
        <v>3878.2889999999998</v>
      </c>
      <c r="I27" s="35">
        <v>145.441</v>
      </c>
      <c r="K27" s="136">
        <f t="shared" si="26"/>
        <v>-0.10325586137612053</v>
      </c>
      <c r="L27" s="136">
        <f t="shared" si="25"/>
        <v>-0.18129131654189057</v>
      </c>
      <c r="M27" s="136">
        <f t="shared" si="25"/>
        <v>-8.1490306971301774E-2</v>
      </c>
      <c r="N27" s="136">
        <f t="shared" si="25"/>
        <v>-0.16390218780399413</v>
      </c>
      <c r="O27" s="136">
        <f t="shared" si="25"/>
        <v>-6.4065178193798311E-2</v>
      </c>
      <c r="P27" s="136">
        <f t="shared" si="25"/>
        <v>-0.1281209281245701</v>
      </c>
      <c r="R27" s="104">
        <f t="shared" ref="R27" si="27">B27/B26-1</f>
        <v>5.1446629879626782E-2</v>
      </c>
      <c r="S27" s="104">
        <f t="shared" ref="S27" si="28">C27/C26-1</f>
        <v>-4.0384735707500452E-3</v>
      </c>
      <c r="T27" s="104">
        <f t="shared" ref="T27" si="29">D27/D26-1</f>
        <v>-4.6476917564973741E-3</v>
      </c>
      <c r="U27" s="104">
        <f t="shared" ref="U27" si="30">E27/E26-1</f>
        <v>4.6549471705896739E-3</v>
      </c>
      <c r="V27" s="104">
        <f t="shared" ref="V27" si="31">F27/F26-1</f>
        <v>4.1787975271628142E-2</v>
      </c>
      <c r="W27" s="104">
        <f t="shared" ref="W27:W29" si="32">G27/G26-1</f>
        <v>2.1300077631982051E-2</v>
      </c>
    </row>
    <row r="28" spans="1:23">
      <c r="A28" s="30" t="s">
        <v>93</v>
      </c>
      <c r="B28" s="34">
        <v>1683.212</v>
      </c>
      <c r="C28" s="34">
        <v>1068.5509999999999</v>
      </c>
      <c r="D28" s="35">
        <v>588.84199999999998</v>
      </c>
      <c r="E28" s="35">
        <v>438.04399999999998</v>
      </c>
      <c r="F28" s="35">
        <v>173.375</v>
      </c>
      <c r="G28" s="35">
        <v>3952.0239999999999</v>
      </c>
      <c r="I28" s="35">
        <v>75.543999999999997</v>
      </c>
      <c r="K28" s="136">
        <f t="shared" ref="K28" si="33">B28/B24-1</f>
        <v>1.8466840766458548E-2</v>
      </c>
      <c r="L28" s="136">
        <f t="shared" ref="L28" si="34">C28/C24-1</f>
        <v>-0.1076781113908617</v>
      </c>
      <c r="M28" s="136">
        <f t="shared" ref="M28" si="35">D28/D24-1</f>
        <v>-6.9277603560770729E-2</v>
      </c>
      <c r="N28" s="136">
        <f t="shared" ref="N28" si="36">E28/E24-1</f>
        <v>-0.10052012640734964</v>
      </c>
      <c r="O28" s="136">
        <f t="shared" ref="O28" si="37">F28/F24-1</f>
        <v>1.4511834752333419E-2</v>
      </c>
      <c r="P28" s="136">
        <f t="shared" ref="P28" si="38">G28/G24-1</f>
        <v>-4.5577963997352255E-2</v>
      </c>
      <c r="R28" s="104">
        <f t="shared" ref="R28" si="39">B28/B27-1</f>
        <v>4.0103515267760459E-2</v>
      </c>
      <c r="S28" s="104">
        <f t="shared" ref="S28" si="40">C28/C27-1</f>
        <v>1.7092235440141268E-2</v>
      </c>
      <c r="T28" s="104">
        <f t="shared" ref="T28" si="41">D28/D27-1</f>
        <v>-2.3255736802120563E-2</v>
      </c>
      <c r="U28" s="104">
        <f t="shared" ref="U28" si="42">E28/E27-1</f>
        <v>-6.7755468915753347E-4</v>
      </c>
      <c r="V28" s="104">
        <f t="shared" ref="V28" si="43">F28/F27-1</f>
        <v>3.0889523129979723E-2</v>
      </c>
      <c r="W28" s="104">
        <f t="shared" si="32"/>
        <v>1.9012249989621699E-2</v>
      </c>
    </row>
    <row r="29" spans="1:23">
      <c r="A29" s="30" t="s">
        <v>94</v>
      </c>
      <c r="B29" s="34">
        <v>1695.0630000000001</v>
      </c>
      <c r="C29" s="34">
        <v>1073.3330000000001</v>
      </c>
      <c r="D29" s="35">
        <v>574.99099999999999</v>
      </c>
      <c r="E29" s="35">
        <v>424.82600000000002</v>
      </c>
      <c r="F29" s="35">
        <v>173.054</v>
      </c>
      <c r="G29" s="35">
        <v>3941.2670000000003</v>
      </c>
      <c r="I29" s="35">
        <v>101.85299999999999</v>
      </c>
      <c r="K29" s="136">
        <f t="shared" ref="K29" si="44">B29/B25-1</f>
        <v>5.1865269444356654E-2</v>
      </c>
      <c r="L29" s="136">
        <f t="shared" ref="L29" si="45">C29/C25-1</f>
        <v>-3.8341514899290052E-2</v>
      </c>
      <c r="M29" s="136">
        <f t="shared" ref="M29" si="46">D29/D25-1</f>
        <v>-7.4890030858933865E-2</v>
      </c>
      <c r="N29" s="136">
        <f t="shared" ref="N29" si="47">E29/E25-1</f>
        <v>-8.602224564875971E-2</v>
      </c>
      <c r="O29" s="136">
        <f t="shared" ref="O29" si="48">F29/F25-1</f>
        <v>4.4734490835768304E-2</v>
      </c>
      <c r="P29" s="136">
        <f t="shared" ref="P29" si="49">G29/G25-1</f>
        <v>-9.6328728350221215E-3</v>
      </c>
      <c r="R29" s="104">
        <f t="shared" ref="R29" si="50">B29/B28-1</f>
        <v>7.0407055082781778E-3</v>
      </c>
      <c r="S29" s="104">
        <f t="shared" ref="S29" si="51">C29/C28-1</f>
        <v>4.4752192455017603E-3</v>
      </c>
      <c r="T29" s="104">
        <f t="shared" ref="T29" si="52">D29/D28-1</f>
        <v>-2.3522438956460334E-2</v>
      </c>
      <c r="U29" s="104">
        <f t="shared" ref="U29" si="53">E29/E28-1</f>
        <v>-3.0175050908127887E-2</v>
      </c>
      <c r="V29" s="104">
        <f t="shared" ref="V29" si="54">F29/F28-1</f>
        <v>-1.8514780100936656E-3</v>
      </c>
      <c r="W29" s="104">
        <f t="shared" si="32"/>
        <v>-2.7218964257300637E-3</v>
      </c>
    </row>
    <row r="30" spans="1:23">
      <c r="A30" s="30"/>
      <c r="B30" s="34"/>
      <c r="C30" s="34"/>
      <c r="D30" s="35"/>
      <c r="E30" s="35"/>
      <c r="F30" s="35"/>
      <c r="G30" s="35"/>
      <c r="I30" s="35"/>
      <c r="K30" s="136"/>
      <c r="L30" s="136"/>
      <c r="M30" s="136"/>
      <c r="N30" s="136"/>
      <c r="O30" s="136"/>
      <c r="P30" s="136"/>
      <c r="R30" s="104"/>
      <c r="S30" s="104"/>
      <c r="T30" s="104"/>
      <c r="U30" s="104"/>
      <c r="V30" s="104"/>
      <c r="W30" s="104"/>
    </row>
    <row r="31" spans="1:23">
      <c r="A31" s="30"/>
      <c r="B31" s="34"/>
      <c r="C31" s="34"/>
      <c r="D31" s="35"/>
      <c r="E31" s="35"/>
      <c r="F31" s="35"/>
      <c r="G31" s="35"/>
      <c r="I31" s="35"/>
      <c r="K31" s="136"/>
      <c r="L31" s="136"/>
      <c r="M31" s="136"/>
      <c r="N31" s="136"/>
      <c r="O31" s="136"/>
      <c r="P31" s="136"/>
      <c r="R31" s="104"/>
      <c r="S31" s="104"/>
      <c r="T31" s="104"/>
      <c r="U31" s="104"/>
      <c r="V31" s="104"/>
      <c r="W31" s="104"/>
    </row>
    <row r="32" spans="1:23">
      <c r="A32" s="30"/>
      <c r="B32" s="34"/>
      <c r="C32" s="34"/>
      <c r="D32" s="35"/>
      <c r="E32" s="35"/>
      <c r="F32" s="35"/>
      <c r="G32" s="35"/>
      <c r="I32" s="35"/>
      <c r="K32" s="136"/>
      <c r="L32" s="136"/>
      <c r="M32" s="136"/>
      <c r="N32" s="136"/>
      <c r="O32" s="136"/>
      <c r="P32" s="136"/>
      <c r="R32" s="104"/>
      <c r="S32" s="104"/>
      <c r="T32" s="104"/>
      <c r="U32" s="104"/>
      <c r="V32" s="104"/>
      <c r="W32" s="104"/>
    </row>
    <row r="33" spans="1:23">
      <c r="A33" s="30"/>
      <c r="B33" s="34"/>
      <c r="C33" s="34"/>
      <c r="D33" s="35"/>
      <c r="E33" s="35"/>
      <c r="F33" s="35"/>
      <c r="G33" s="35"/>
      <c r="I33" s="35"/>
      <c r="K33" s="136"/>
      <c r="L33" s="136"/>
      <c r="M33" s="136"/>
      <c r="N33" s="136"/>
      <c r="O33" s="136"/>
      <c r="P33" s="136"/>
      <c r="R33" s="104"/>
      <c r="S33" s="104"/>
      <c r="T33" s="104"/>
      <c r="U33" s="104"/>
      <c r="V33" s="104"/>
      <c r="W33" s="104"/>
    </row>
    <row r="34" spans="1:23">
      <c r="A34" s="31"/>
      <c r="K34" s="138"/>
      <c r="R34" s="138"/>
    </row>
    <row r="35" spans="1:23">
      <c r="A35" s="31"/>
      <c r="K35" s="138"/>
      <c r="R35" s="138"/>
    </row>
    <row r="36" spans="1:23">
      <c r="A36" s="31"/>
      <c r="K36" s="138"/>
      <c r="R36" s="138"/>
    </row>
    <row r="37" spans="1:23">
      <c r="A37" s="31"/>
      <c r="K37" s="138"/>
      <c r="R37" s="138"/>
    </row>
    <row r="38" spans="1:23">
      <c r="A38" s="31"/>
      <c r="K38" s="138"/>
      <c r="R38" s="138"/>
    </row>
    <row r="39" spans="1:23">
      <c r="A39" s="31"/>
      <c r="K39" s="138"/>
      <c r="R39" s="138"/>
    </row>
    <row r="40" spans="1:23">
      <c r="A40" s="31"/>
      <c r="K40" s="138"/>
      <c r="R40" s="138"/>
    </row>
    <row r="41" spans="1:23">
      <c r="A41" s="31"/>
      <c r="K41" s="138"/>
      <c r="R41" s="138"/>
    </row>
    <row r="42" spans="1:23">
      <c r="A42" s="31"/>
      <c r="K42" s="138"/>
      <c r="R42" s="138"/>
    </row>
    <row r="43" spans="1:23">
      <c r="K43" s="138"/>
      <c r="R43" s="138"/>
    </row>
    <row r="44" spans="1:23">
      <c r="K44" s="138"/>
      <c r="R44" s="138"/>
    </row>
    <row r="45" spans="1:23">
      <c r="K45" s="138"/>
      <c r="R45" s="138"/>
    </row>
    <row r="46" spans="1:23">
      <c r="K46" s="138"/>
      <c r="R46" s="138"/>
    </row>
    <row r="47" spans="1:23">
      <c r="K47" s="138"/>
      <c r="R47" s="138"/>
    </row>
    <row r="48" spans="1:23">
      <c r="K48" s="138"/>
      <c r="R48" s="138"/>
    </row>
  </sheetData>
  <mergeCells count="2">
    <mergeCell ref="K7:P7"/>
    <mergeCell ref="R7:W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Table of Contents</vt:lpstr>
      <vt:lpstr>Issuance Total</vt:lpstr>
      <vt:lpstr>Issuance Public</vt:lpstr>
      <vt:lpstr>Trading Volume</vt:lpstr>
      <vt:lpstr>Outstanding</vt:lpstr>
      <vt:lpstr>Holders</vt:lpstr>
      <vt:lpstr>'Issuance Total'!Print_Area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Municipal Issuance</dc:title>
  <dc:creator>SIFMA</dc:creator>
  <cp:lastModifiedBy>Podziemska, Justyna</cp:lastModifiedBy>
  <dcterms:created xsi:type="dcterms:W3CDTF">2007-03-06T14:59:53Z</dcterms:created>
  <dcterms:modified xsi:type="dcterms:W3CDTF">2023-09-11T13:59:49Z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