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uill\Desktop\financial_institutions\hw2\sifma\"/>
    </mc:Choice>
  </mc:AlternateContent>
  <xr:revisionPtr revIDLastSave="0" documentId="13_ncr:1_{4DB12742-6272-430B-93C5-CCA5F73AB7AB}" xr6:coauthVersionLast="47" xr6:coauthVersionMax="47" xr10:uidLastSave="{00000000-0000-0000-0000-000000000000}"/>
  <bookViews>
    <workbookView xWindow="-120" yWindow="-120" windowWidth="38640" windowHeight="21120" activeTab="1" xr2:uid="{00000000-000D-0000-FFFF-FFFF00000000}"/>
  </bookViews>
  <sheets>
    <sheet name="Table of Contents" sheetId="7" r:id="rId1"/>
    <sheet name="Issuance" sheetId="5" r:id="rId2"/>
    <sheet name="Trading Volume" sheetId="6" r:id="rId3"/>
    <sheet name="Outstanding"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0" i="1" l="1"/>
  <c r="Y30" i="1"/>
  <c r="X30" i="1"/>
  <c r="V30" i="1"/>
  <c r="U30" i="1"/>
  <c r="T30" i="1"/>
  <c r="K46" i="5"/>
  <c r="L46" i="5"/>
  <c r="M46" i="5"/>
  <c r="N46" i="5"/>
  <c r="O46" i="5"/>
  <c r="P46" i="5"/>
  <c r="J46" i="5"/>
  <c r="N46" i="6"/>
  <c r="O46" i="6"/>
  <c r="P46" i="6"/>
  <c r="Q46" i="6"/>
  <c r="R46" i="6"/>
  <c r="I46" i="6"/>
  <c r="J46" i="6"/>
  <c r="K46" i="6"/>
  <c r="L46" i="6"/>
  <c r="H46" i="6"/>
  <c r="R46" i="5"/>
  <c r="S46" i="5"/>
  <c r="T46" i="5"/>
  <c r="U46" i="5"/>
  <c r="V46" i="5"/>
  <c r="W46" i="5"/>
  <c r="X46" i="5"/>
  <c r="J45" i="5"/>
  <c r="J32" i="5"/>
  <c r="K32" i="5"/>
  <c r="L32" i="5"/>
  <c r="M32" i="5"/>
  <c r="N32" i="5"/>
  <c r="O32" i="5"/>
  <c r="P32" i="5"/>
  <c r="R32" i="5"/>
  <c r="S32" i="5"/>
  <c r="T32" i="5"/>
  <c r="U32" i="5"/>
  <c r="V32" i="5"/>
  <c r="W32" i="5"/>
  <c r="X32" i="5"/>
  <c r="K45" i="5"/>
  <c r="L45" i="5"/>
  <c r="M45" i="5"/>
  <c r="N45" i="5"/>
  <c r="O45" i="5"/>
  <c r="P45" i="5"/>
  <c r="R45" i="5"/>
  <c r="S45" i="5"/>
  <c r="T45" i="5"/>
  <c r="U45" i="5"/>
  <c r="V45" i="5"/>
  <c r="W45" i="5"/>
  <c r="X45" i="5"/>
  <c r="H32" i="6"/>
  <c r="I32" i="6"/>
  <c r="J32" i="6"/>
  <c r="K32" i="6"/>
  <c r="L32" i="6"/>
  <c r="N32" i="6"/>
  <c r="O32" i="6"/>
  <c r="P32" i="6"/>
  <c r="Q32" i="6"/>
  <c r="R32" i="6"/>
  <c r="N45" i="6"/>
  <c r="O45" i="6"/>
  <c r="P45" i="6"/>
  <c r="Q45" i="6"/>
  <c r="R45" i="6"/>
  <c r="T29" i="1" l="1"/>
  <c r="U29" i="1"/>
  <c r="V29" i="1"/>
  <c r="X29" i="1"/>
  <c r="Y29" i="1"/>
  <c r="Z29" i="1"/>
  <c r="N44" i="6"/>
  <c r="O44" i="6"/>
  <c r="P44" i="6"/>
  <c r="Q44" i="6"/>
  <c r="R44" i="6"/>
  <c r="J44" i="5" l="1"/>
  <c r="K44" i="5"/>
  <c r="L44" i="5"/>
  <c r="M44" i="5"/>
  <c r="N44" i="5"/>
  <c r="O44" i="5"/>
  <c r="P44" i="5"/>
  <c r="R44" i="5"/>
  <c r="S44" i="5"/>
  <c r="T44" i="5"/>
  <c r="U44" i="5"/>
  <c r="V44" i="5"/>
  <c r="W44" i="5"/>
  <c r="X44" i="5"/>
  <c r="N43" i="6" l="1"/>
  <c r="O43" i="6"/>
  <c r="P43" i="6"/>
  <c r="Q43" i="6"/>
  <c r="R43" i="6"/>
  <c r="J43" i="5" l="1"/>
  <c r="K43" i="5"/>
  <c r="L43" i="5"/>
  <c r="M43" i="5"/>
  <c r="N43" i="5"/>
  <c r="O43" i="5"/>
  <c r="P43" i="5"/>
  <c r="R43" i="5"/>
  <c r="S43" i="5"/>
  <c r="T43" i="5"/>
  <c r="U43" i="5"/>
  <c r="V43" i="5"/>
  <c r="W43" i="5"/>
  <c r="X43" i="5"/>
  <c r="N42" i="6" l="1"/>
  <c r="O42" i="6"/>
  <c r="P42" i="6"/>
  <c r="Q42" i="6"/>
  <c r="R42" i="6"/>
  <c r="J42" i="5" l="1"/>
  <c r="K42" i="5"/>
  <c r="L42" i="5"/>
  <c r="M42" i="5"/>
  <c r="N42" i="5"/>
  <c r="O42" i="5"/>
  <c r="P42" i="5"/>
  <c r="R42" i="5"/>
  <c r="S42" i="5"/>
  <c r="T42" i="5"/>
  <c r="U42" i="5"/>
  <c r="V42" i="5"/>
  <c r="W42" i="5"/>
  <c r="X42" i="5"/>
  <c r="J31" i="5"/>
  <c r="K31" i="5"/>
  <c r="L31" i="5"/>
  <c r="M31" i="5"/>
  <c r="N31" i="5"/>
  <c r="O31" i="5"/>
  <c r="P31" i="5"/>
  <c r="R31" i="5"/>
  <c r="S31" i="5"/>
  <c r="T31" i="5"/>
  <c r="U31" i="5"/>
  <c r="V31" i="5"/>
  <c r="W31" i="5"/>
  <c r="X31" i="5"/>
  <c r="Q41" i="6" l="1"/>
  <c r="R41" i="6" l="1"/>
  <c r="N41" i="6"/>
  <c r="P41" i="6"/>
  <c r="O41" i="6"/>
  <c r="W41" i="5"/>
  <c r="V41" i="5"/>
  <c r="U41" i="5"/>
  <c r="L41" i="5"/>
  <c r="K41" i="5"/>
  <c r="R41" i="5"/>
  <c r="S41" i="5" l="1"/>
  <c r="J41" i="5"/>
  <c r="T41" i="5"/>
  <c r="O41" i="5"/>
  <c r="N41" i="5"/>
  <c r="M41" i="5"/>
  <c r="T20" i="1"/>
  <c r="U20" i="1"/>
  <c r="V20" i="1"/>
  <c r="T28" i="1"/>
  <c r="U28" i="1"/>
  <c r="V28" i="1"/>
  <c r="X28" i="1"/>
  <c r="Y28" i="1"/>
  <c r="Z28" i="1"/>
  <c r="T18" i="1"/>
  <c r="T19" i="1"/>
  <c r="T26" i="1"/>
  <c r="T27" i="1"/>
  <c r="X41" i="5" l="1"/>
  <c r="P41" i="5"/>
  <c r="J40" i="5"/>
  <c r="K40" i="5"/>
  <c r="L40" i="5"/>
  <c r="M40" i="5"/>
  <c r="N40" i="5"/>
  <c r="O40" i="5"/>
  <c r="P40" i="5"/>
  <c r="R40" i="5"/>
  <c r="S40" i="5"/>
  <c r="T40" i="5"/>
  <c r="U40" i="5"/>
  <c r="V40" i="5"/>
  <c r="W40" i="5"/>
  <c r="X40" i="5"/>
  <c r="N40" i="6" l="1"/>
  <c r="O40" i="6"/>
  <c r="P40" i="6"/>
  <c r="Q40" i="6"/>
  <c r="R40" i="6"/>
  <c r="L19" i="6"/>
  <c r="U27" i="1" l="1"/>
  <c r="V27" i="1"/>
  <c r="X27" i="1"/>
  <c r="Y27" i="1"/>
  <c r="Z27" i="1"/>
  <c r="U19" i="1"/>
  <c r="V19" i="1"/>
  <c r="X23" i="1"/>
  <c r="Y23" i="1"/>
  <c r="Z23" i="1"/>
  <c r="X24" i="1"/>
  <c r="Y24" i="1"/>
  <c r="Z24" i="1"/>
  <c r="X25" i="1"/>
  <c r="Y25" i="1"/>
  <c r="Z25" i="1"/>
  <c r="U26" i="1"/>
  <c r="V26" i="1"/>
  <c r="X26" i="1"/>
  <c r="Y26" i="1"/>
  <c r="Z26" i="1"/>
  <c r="H19" i="6" l="1"/>
  <c r="I19" i="6"/>
  <c r="J19" i="6"/>
  <c r="K19" i="6"/>
  <c r="N39" i="6"/>
  <c r="O39" i="6"/>
  <c r="P39" i="6"/>
  <c r="Q39" i="6"/>
  <c r="R39" i="6"/>
  <c r="J19" i="5" l="1"/>
  <c r="K19" i="5"/>
  <c r="L19" i="5"/>
  <c r="M19" i="5"/>
  <c r="N19" i="5"/>
  <c r="O19" i="5"/>
  <c r="P19" i="5"/>
  <c r="J39" i="5"/>
  <c r="K39" i="5"/>
  <c r="L39" i="5"/>
  <c r="M39" i="5"/>
  <c r="N39" i="5"/>
  <c r="O39" i="5"/>
  <c r="P39" i="5"/>
  <c r="R39" i="5"/>
  <c r="S39" i="5"/>
  <c r="T39" i="5"/>
  <c r="U39" i="5"/>
  <c r="V39" i="5"/>
  <c r="W39" i="5"/>
  <c r="X39" i="5"/>
  <c r="J30" i="5"/>
  <c r="K30" i="5"/>
  <c r="L30" i="5"/>
  <c r="M30" i="5"/>
  <c r="N30" i="5"/>
  <c r="O30" i="5"/>
  <c r="P30" i="5"/>
  <c r="R30" i="5"/>
  <c r="S30" i="5"/>
  <c r="T30" i="5"/>
  <c r="U30" i="5"/>
  <c r="V30" i="5"/>
  <c r="W30" i="5"/>
  <c r="X30" i="5"/>
  <c r="N38" i="6" l="1"/>
  <c r="O38" i="6"/>
  <c r="P38" i="6"/>
  <c r="Q38" i="6"/>
  <c r="R38" i="6"/>
  <c r="J37" i="5" l="1"/>
  <c r="K37" i="5"/>
  <c r="L37" i="5"/>
  <c r="M37" i="5"/>
  <c r="N37" i="5"/>
  <c r="O37" i="5"/>
  <c r="P37" i="5"/>
  <c r="R37" i="5"/>
  <c r="S37" i="5"/>
  <c r="T37" i="5"/>
  <c r="U37" i="5"/>
  <c r="V37" i="5"/>
  <c r="W37" i="5"/>
  <c r="X37" i="5"/>
  <c r="J38" i="5"/>
  <c r="K38" i="5"/>
  <c r="L38" i="5"/>
  <c r="M38" i="5"/>
  <c r="N38" i="5"/>
  <c r="O38" i="5"/>
  <c r="P38" i="5"/>
  <c r="R38" i="5"/>
  <c r="S38" i="5"/>
  <c r="T38" i="5"/>
  <c r="U38" i="5"/>
  <c r="V38" i="5"/>
  <c r="W38" i="5"/>
  <c r="X38" i="5"/>
  <c r="N37" i="6" l="1"/>
  <c r="O37" i="6"/>
  <c r="P37" i="6"/>
  <c r="Q37" i="6"/>
  <c r="R37" i="6"/>
  <c r="J36" i="5" l="1"/>
  <c r="K36" i="5"/>
  <c r="L36" i="5"/>
  <c r="M36" i="5"/>
  <c r="N36" i="5"/>
  <c r="O36" i="5"/>
  <c r="P36" i="5"/>
  <c r="R36" i="5"/>
  <c r="S36" i="5"/>
  <c r="T36" i="5"/>
  <c r="U36" i="5"/>
  <c r="V36" i="5"/>
  <c r="W36" i="5"/>
  <c r="X36" i="5"/>
  <c r="J29" i="5"/>
  <c r="K29" i="5"/>
  <c r="L29" i="5"/>
  <c r="M29" i="5"/>
  <c r="N29" i="5"/>
  <c r="O29" i="5"/>
  <c r="P29" i="5"/>
  <c r="R29" i="5"/>
  <c r="S29" i="5"/>
  <c r="T29" i="5"/>
  <c r="U29" i="5"/>
  <c r="V29" i="5"/>
  <c r="W29" i="5"/>
  <c r="X29" i="5"/>
  <c r="N36" i="6" l="1"/>
  <c r="O36" i="6"/>
  <c r="P36" i="6"/>
  <c r="Q36" i="6"/>
  <c r="R36" i="6"/>
  <c r="J35" i="5"/>
  <c r="K35" i="5"/>
  <c r="L35" i="5"/>
  <c r="M35" i="5"/>
  <c r="N35" i="5"/>
  <c r="O35" i="5"/>
  <c r="P35" i="5"/>
  <c r="R35" i="5"/>
  <c r="S35" i="5"/>
  <c r="T35" i="5"/>
  <c r="U35" i="5"/>
  <c r="V35" i="5"/>
  <c r="W35" i="5"/>
  <c r="X35" i="5"/>
  <c r="N35" i="6" l="1"/>
  <c r="O35" i="6"/>
  <c r="P35" i="6"/>
  <c r="Q35" i="6"/>
  <c r="R35" i="6"/>
  <c r="J34" i="5"/>
  <c r="K34" i="5"/>
  <c r="L34" i="5"/>
  <c r="M34" i="5"/>
  <c r="N34" i="5"/>
  <c r="O34" i="5"/>
  <c r="P34" i="5"/>
  <c r="R34" i="5"/>
  <c r="S34" i="5"/>
  <c r="T34" i="5"/>
  <c r="U34" i="5"/>
  <c r="V34" i="5"/>
  <c r="W34" i="5"/>
  <c r="X34" i="5"/>
  <c r="R24" i="5" l="1"/>
  <c r="S24" i="5"/>
  <c r="T24" i="5"/>
  <c r="U24" i="5"/>
  <c r="V24" i="5"/>
  <c r="W24" i="5"/>
  <c r="X24" i="5"/>
  <c r="R25" i="5"/>
  <c r="S25" i="5"/>
  <c r="T25" i="5"/>
  <c r="U25" i="5"/>
  <c r="V25" i="5"/>
  <c r="W25" i="5"/>
  <c r="X25" i="5"/>
  <c r="R26" i="5"/>
  <c r="S26" i="5"/>
  <c r="T26" i="5"/>
  <c r="U26" i="5"/>
  <c r="V26" i="5"/>
  <c r="W26" i="5"/>
  <c r="X26" i="5"/>
  <c r="R27" i="5"/>
  <c r="S27" i="5"/>
  <c r="T27" i="5"/>
  <c r="U27" i="5"/>
  <c r="V27" i="5"/>
  <c r="W27" i="5"/>
  <c r="X27" i="5"/>
  <c r="R28" i="5"/>
  <c r="S28" i="5"/>
  <c r="T28" i="5"/>
  <c r="U28" i="5"/>
  <c r="V28" i="5"/>
  <c r="W28" i="5"/>
  <c r="X28" i="5"/>
  <c r="K24" i="5"/>
  <c r="L24" i="5"/>
  <c r="M24" i="5"/>
  <c r="N24" i="5"/>
  <c r="O24" i="5"/>
  <c r="P24" i="5"/>
  <c r="K25" i="5"/>
  <c r="L25" i="5"/>
  <c r="M25" i="5"/>
  <c r="N25" i="5"/>
  <c r="O25" i="5"/>
  <c r="P25" i="5"/>
  <c r="K26" i="5"/>
  <c r="L26" i="5"/>
  <c r="M26" i="5"/>
  <c r="N26" i="5"/>
  <c r="O26" i="5"/>
  <c r="P26" i="5"/>
  <c r="K27" i="5"/>
  <c r="L27" i="5"/>
  <c r="M27" i="5"/>
  <c r="N27" i="5"/>
  <c r="O27" i="5"/>
  <c r="P27" i="5"/>
  <c r="K28" i="5"/>
  <c r="L28" i="5"/>
  <c r="M28" i="5"/>
  <c r="N28" i="5"/>
  <c r="O28" i="5"/>
  <c r="P28" i="5"/>
  <c r="J24" i="5"/>
  <c r="J25" i="5"/>
  <c r="J26" i="5"/>
  <c r="J27" i="5"/>
  <c r="J28" i="5"/>
  <c r="E7" i="7" l="1"/>
  <c r="H31" i="6" l="1"/>
  <c r="I31" i="6"/>
  <c r="J31" i="6"/>
  <c r="K31" i="6"/>
  <c r="L31" i="6"/>
  <c r="N31" i="6"/>
  <c r="O31" i="6"/>
  <c r="P31" i="6"/>
  <c r="Q31" i="6"/>
  <c r="R31" i="6"/>
  <c r="T11" i="1"/>
  <c r="T12" i="1"/>
  <c r="T13" i="1"/>
  <c r="T14" i="1"/>
  <c r="T15" i="1"/>
  <c r="T16" i="1"/>
  <c r="T17" i="1"/>
  <c r="H18" i="6"/>
  <c r="I18" i="6"/>
  <c r="J18" i="6"/>
  <c r="K18" i="6"/>
  <c r="L18" i="6"/>
  <c r="J18" i="5" l="1"/>
  <c r="K18" i="5"/>
  <c r="L18" i="5"/>
  <c r="M18" i="5"/>
  <c r="N18" i="5"/>
  <c r="O18" i="5"/>
  <c r="P18" i="5"/>
  <c r="J22" i="5" l="1"/>
  <c r="O22" i="5" l="1"/>
  <c r="N22" i="5"/>
  <c r="M22" i="5"/>
  <c r="L22" i="5"/>
  <c r="K22" i="5"/>
  <c r="L22" i="6"/>
  <c r="K22" i="6"/>
  <c r="J22" i="6"/>
  <c r="I22" i="6"/>
  <c r="H22" i="6"/>
  <c r="H30" i="6" l="1"/>
  <c r="I30" i="6"/>
  <c r="J30" i="6"/>
  <c r="K30" i="6"/>
  <c r="L30" i="6"/>
  <c r="N30" i="6"/>
  <c r="O30" i="6"/>
  <c r="P30" i="6"/>
  <c r="Q30" i="6"/>
  <c r="R30" i="6"/>
  <c r="H17" i="6"/>
  <c r="I17" i="6"/>
  <c r="J17" i="6"/>
  <c r="K17" i="6"/>
  <c r="L17" i="6"/>
  <c r="U18" i="1"/>
  <c r="V18" i="1"/>
  <c r="R29" i="6" l="1"/>
  <c r="N25" i="6"/>
  <c r="O25" i="6"/>
  <c r="P25" i="6"/>
  <c r="Q25" i="6"/>
  <c r="R25" i="6"/>
  <c r="N26" i="6"/>
  <c r="O26" i="6"/>
  <c r="P26" i="6"/>
  <c r="Q26" i="6"/>
  <c r="R26" i="6"/>
  <c r="N27" i="6"/>
  <c r="O27" i="6"/>
  <c r="P27" i="6"/>
  <c r="Q27" i="6"/>
  <c r="R27" i="6"/>
  <c r="N28" i="6"/>
  <c r="O28" i="6"/>
  <c r="P28" i="6"/>
  <c r="Q28" i="6"/>
  <c r="R28" i="6"/>
  <c r="N29" i="6"/>
  <c r="O29" i="6"/>
  <c r="P29" i="6"/>
  <c r="Q29" i="6"/>
  <c r="P22" i="5" l="1"/>
  <c r="M16" i="5"/>
  <c r="J16" i="5"/>
  <c r="L16" i="5"/>
  <c r="O16" i="5"/>
  <c r="N16" i="5"/>
  <c r="J9" i="5"/>
  <c r="K9" i="5"/>
  <c r="L9" i="5"/>
  <c r="M9" i="5"/>
  <c r="N9" i="5"/>
  <c r="O9" i="5"/>
  <c r="P9" i="5"/>
  <c r="J10" i="5"/>
  <c r="K10" i="5"/>
  <c r="L10" i="5"/>
  <c r="M10" i="5"/>
  <c r="N10" i="5"/>
  <c r="O10" i="5"/>
  <c r="P10" i="5"/>
  <c r="J11" i="5"/>
  <c r="K11" i="5"/>
  <c r="L11" i="5"/>
  <c r="M11" i="5"/>
  <c r="N11" i="5"/>
  <c r="O11" i="5"/>
  <c r="P11" i="5"/>
  <c r="J12" i="5"/>
  <c r="K12" i="5"/>
  <c r="L12" i="5"/>
  <c r="M12" i="5"/>
  <c r="N12" i="5"/>
  <c r="O12" i="5"/>
  <c r="P12" i="5"/>
  <c r="J13" i="5"/>
  <c r="K13" i="5"/>
  <c r="L13" i="5"/>
  <c r="M13" i="5"/>
  <c r="N13" i="5"/>
  <c r="O13" i="5"/>
  <c r="P13" i="5"/>
  <c r="J14" i="5"/>
  <c r="K14" i="5"/>
  <c r="L14" i="5"/>
  <c r="M14" i="5"/>
  <c r="N14" i="5"/>
  <c r="O14" i="5"/>
  <c r="P14" i="5"/>
  <c r="J15" i="5"/>
  <c r="K15" i="5"/>
  <c r="L15" i="5"/>
  <c r="M15" i="5"/>
  <c r="N15" i="5"/>
  <c r="O15" i="5"/>
  <c r="P15" i="5"/>
  <c r="H28" i="6"/>
  <c r="I28" i="6"/>
  <c r="J28" i="6"/>
  <c r="K28" i="6"/>
  <c r="L28" i="6"/>
  <c r="H29" i="6"/>
  <c r="I29" i="6"/>
  <c r="J29" i="6"/>
  <c r="K29" i="6"/>
  <c r="L29" i="6"/>
  <c r="I10" i="6"/>
  <c r="J10" i="6"/>
  <c r="K10" i="6"/>
  <c r="L10" i="6"/>
  <c r="I11" i="6"/>
  <c r="J11" i="6"/>
  <c r="K11" i="6"/>
  <c r="L11" i="6"/>
  <c r="I12" i="6"/>
  <c r="J12" i="6"/>
  <c r="K12" i="6"/>
  <c r="L12" i="6"/>
  <c r="I13" i="6"/>
  <c r="J13" i="6"/>
  <c r="K13" i="6"/>
  <c r="L13" i="6"/>
  <c r="I14" i="6"/>
  <c r="J14" i="6"/>
  <c r="K14" i="6"/>
  <c r="L14" i="6"/>
  <c r="I15" i="6"/>
  <c r="J15" i="6"/>
  <c r="K15" i="6"/>
  <c r="L15" i="6"/>
  <c r="I16" i="6"/>
  <c r="J16" i="6"/>
  <c r="K16" i="6"/>
  <c r="L16" i="6"/>
  <c r="H10" i="6"/>
  <c r="H11" i="6"/>
  <c r="H12" i="6"/>
  <c r="H13" i="6"/>
  <c r="H14" i="6"/>
  <c r="H15" i="6"/>
  <c r="H16" i="6"/>
  <c r="N17" i="5" l="1"/>
  <c r="M17" i="5"/>
  <c r="O17" i="5"/>
  <c r="J17" i="5"/>
  <c r="K17" i="5"/>
  <c r="L17" i="5"/>
  <c r="K16" i="5"/>
  <c r="P16" i="5"/>
  <c r="V11" i="1"/>
  <c r="V12" i="1"/>
  <c r="V13" i="1"/>
  <c r="V14" i="1"/>
  <c r="V15" i="1"/>
  <c r="V16" i="1"/>
  <c r="V17" i="1"/>
  <c r="U11" i="1"/>
  <c r="U12" i="1"/>
  <c r="U13" i="1"/>
  <c r="U14" i="1"/>
  <c r="U15" i="1"/>
  <c r="U16" i="1"/>
  <c r="U17" i="1"/>
  <c r="P17" i="5" l="1"/>
</calcChain>
</file>

<file path=xl/sharedStrings.xml><?xml version="1.0" encoding="utf-8"?>
<sst xmlns="http://schemas.openxmlformats.org/spreadsheetml/2006/main" count="444" uniqueCount="65">
  <si>
    <t>Total</t>
  </si>
  <si>
    <t>Fannie Mae</t>
  </si>
  <si>
    <t>Freddie Mac</t>
  </si>
  <si>
    <t>Farm Credit</t>
  </si>
  <si>
    <t>FHLB</t>
  </si>
  <si>
    <t>Farmer Mac</t>
  </si>
  <si>
    <t>Long Term</t>
  </si>
  <si>
    <t>&lt; 1 Year</t>
  </si>
  <si>
    <t>TVA</t>
  </si>
  <si>
    <t>All Debt</t>
  </si>
  <si>
    <t>Description</t>
  </si>
  <si>
    <t>Contact</t>
  </si>
  <si>
    <t>US Agency Debt</t>
  </si>
  <si>
    <t>research@sifma.org</t>
  </si>
  <si>
    <t>A, Q</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</si>
  <si>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</si>
  <si>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</si>
  <si>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</si>
  <si>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</si>
  <si>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Source:</t>
  </si>
  <si>
    <t>Note:</t>
  </si>
  <si>
    <t>2Q21</t>
  </si>
  <si>
    <t>3Q21</t>
  </si>
  <si>
    <t>4Q21</t>
  </si>
  <si>
    <t>Other</t>
  </si>
  <si>
    <t>Last Updated:</t>
  </si>
  <si>
    <t>Tab</t>
  </si>
  <si>
    <t>Frequency</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</si>
  <si>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</si>
  <si>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</si>
  <si>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</si>
  <si>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</si>
  <si>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</si>
  <si>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</si>
  <si>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Agency Debt: Issuance, Trading Volume, Outstanding</t>
  </si>
  <si>
    <t>US Agency Debt: Issuance</t>
  </si>
  <si>
    <t>US Agency Debt: Trading Volume</t>
  </si>
  <si>
    <t>US Agency Debt: Outstanding</t>
  </si>
  <si>
    <t>$ Billion</t>
  </si>
  <si>
    <t>Issuance</t>
  </si>
  <si>
    <t>Outstanding</t>
  </si>
  <si>
    <t>$ Million</t>
  </si>
  <si>
    <t>n/a</t>
  </si>
  <si>
    <t>Y/Y Change</t>
  </si>
  <si>
    <t>Trading Volume</t>
  </si>
  <si>
    <t>FINRA TRACE</t>
  </si>
  <si>
    <t>Includes long term issuance only.</t>
  </si>
  <si>
    <t>FNMA, FHLMC, FFCB, FAMC, FHLB, TVA</t>
  </si>
  <si>
    <t>Total &lt; 1 Year</t>
  </si>
  <si>
    <t>Total Long Term</t>
  </si>
  <si>
    <t>Figures do not include structured products (e.g., student loan ABS from Sallie Mae, MBS from FNMA/FHLMC, etc). Long-term and short-term breakouts are based on contractual maturity on issuance; &lt;1 year debt will not include long-term debt due within a year with the exception of Farmer Mac prior to 2016:Q4.</t>
  </si>
  <si>
    <t>M/M or Q/Q Change</t>
  </si>
  <si>
    <t>Q/Q Change</t>
  </si>
  <si>
    <t>YTD 2022</t>
  </si>
  <si>
    <t>1Q22</t>
  </si>
  <si>
    <t>2Q22</t>
  </si>
  <si>
    <t>3Q22</t>
  </si>
  <si>
    <t>4Q22</t>
  </si>
  <si>
    <t>2022</t>
  </si>
  <si>
    <t>Annual and quarterly figures include all FINRA TRACE eligible trades (excludes issues with maturities of one year or less). Monthly and YTD figures are sourced from daily reporting and are subject to 5:15pm cutoff which causes monthly volumes to be understated. Other includes: Farmer Mac, Federal Agricultural Mertgage Corporation, Department of Housing and Urban Deveopement, Federal Farm Credit Banks, Tennesee Valley Authority, Resolution Funding Corporation, Frivate Export Funding, Federal Judiciary Office Building Trust, National Credit Union Administration, and more.</t>
  </si>
  <si>
    <t>YTD 2023</t>
  </si>
  <si>
    <t>1Q23</t>
  </si>
  <si>
    <t>2Q23</t>
  </si>
  <si>
    <t>July 2023</t>
  </si>
  <si>
    <t>2Q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</si>
</sst>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409]mmm\-yy;@"/>
    <numFmt numFmtId="165" formatCode="m/d/yy;@"/>
    <numFmt numFmtId="166" formatCode="#,##0.0"/>
    <numFmt numFmtId="167" formatCode="0.0%"/>
    <numFmt numFmtId="168" formatCode="#,##0.00000"/>
    <numFmt numFmtId="169" formatCode="0.0"/>
  </numFmts>
  <fonts count="38">
    <font>
      <sz val="11"/>
      <color theme="1"/>
      <name val="Arial"/>
      <family val="2"/>
      <scheme val="minor"/>
    </font>
    <font>
      <sz val="10"/>
      <name val="Arial"/>
      <family val="2"/>
    </font>
    <font>
      <sz val="10"/>
      <name val="Arial"/>
      <family val="2"/>
    </font>
    <font>
      <b/>
      <sz val="12"/>
      <name val="Helv"/>
    </font>
    <font>
      <sz val="11"/>
      <color theme="1"/>
      <name val="Arial"/>
      <family val="2"/>
      <scheme val="minor"/>
    </font>
    <font>
      <u/>
      <sz val="10"/>
      <color theme="10"/>
      <name val="Arial"/>
      <family val="2"/>
    </font>
    <font>
      <u/>
      <sz val="11"/>
      <color theme="10"/>
      <name val="Calibri"/>
      <family val="2"/>
    </font>
    <font>
      <sz val="9"/>
      <color theme="1"/>
      <name val="Times New Roman"/>
      <family val="1"/>
    </font>
    <font>
      <b/>
      <sz val="9"/>
      <color theme="1"/>
      <name val="Times New Roman"/>
      <family val="1"/>
    </font>
    <font>
      <b/>
      <sz val="10"/>
      <color theme="1"/>
      <name val="Arial"/>
      <family val="2"/>
    </font>
    <font>
      <sz val="8"/>
      <color theme="1"/>
      <name val="Arial"/>
      <family val="2"/>
    </font>
    <font>
      <sz val="9"/>
      <name val="Arial"/>
      <family val="2"/>
    </font>
    <font>
      <b/>
      <u/>
      <sz val="9"/>
      <name val="Arial"/>
      <family val="2"/>
    </font>
    <font>
      <u/>
      <sz val="9"/>
      <name val="Arial"/>
      <family val="2"/>
    </font>
    <font>
      <sz val="9"/>
      <color theme="1"/>
      <name val="Arial"/>
      <family val="2"/>
    </font>
    <font>
      <sz val="10"/>
      <color theme="1"/>
      <name val="Arial"/>
      <family val="2"/>
    </font>
    <font>
      <b/>
      <i/>
      <sz val="10"/>
      <color theme="4"/>
      <name val="Arial"/>
      <family val="2"/>
    </font>
    <font>
      <sz val="8"/>
      <color rgb="FF000000"/>
      <name val="Arial"/>
      <family val="2"/>
    </font>
    <font>
      <sz val="8"/>
      <name val="Arial"/>
      <family val="2"/>
    </font>
    <font>
      <u/>
      <sz val="10"/>
      <color theme="10"/>
      <name val="Arial"/>
      <family val="2"/>
      <scheme val="minor"/>
    </font>
    <font>
      <sz val="9"/>
      <color theme="1"/>
      <name val="Arial"/>
      <family val="2"/>
      <scheme val="major"/>
    </font>
    <font>
      <sz val="12"/>
      <name val="Times New Roman"/>
      <family val="1"/>
    </font>
    <font>
      <b/>
      <sz val="10"/>
      <name val="Arial"/>
      <family val="2"/>
    </font>
    <font>
      <sz val="8"/>
      <name val="Arial"/>
      <family val="2"/>
      <scheme val="major"/>
    </font>
    <font>
      <b/>
      <sz val="9"/>
      <name val="Arial"/>
      <family val="2"/>
    </font>
    <font>
      <sz val="9"/>
      <name val="Arial"/>
      <family val="2"/>
      <scheme val="major"/>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1"/>
      <name val="Arial"/>
      <family val="2"/>
      <scheme val="minor"/>
    </font>
    <font>
      <sz val="10"/>
      <color theme="1"/>
      <name val="Arial"/>
      <family val="2"/>
      <scheme val="minor"/>
    </font>
    <font>
      <sz val="8"/>
      <color theme="1"/>
      <name val="Arial"/>
      <family val="2"/>
      <scheme val="minor"/>
    </font>
    <font>
      <sz val="9"/>
      <color theme="4"/>
      <name val="Arial"/>
      <family val="2"/>
    </font>
    <font>
      <sz val="10"/>
      <color theme="1"/>
      <name val="Times New Roman"/>
      <family val="1"/>
    </font>
    <font>
      <sz val="8"/>
      <color theme="1"/>
      <name val="Times New Roman"/>
      <family val="1"/>
    </font>
    <font>
      <sz val="8"/>
      <name val="Arial"/>
      <family val="2"/>
      <scheme val="minor"/>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19">
    <xf numFmtId="0" fontId="0"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1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xf numFmtId="0" fontId="1" fillId="0" borderId="0"/>
    <xf numFmtId="0" fontId="1" fillId="0" borderId="0"/>
    <xf numFmtId="0" fontId="2" fillId="0" borderId="0"/>
    <xf numFmtId="0" fontId="1" fillId="0" borderId="0"/>
    <xf numFmtId="9" fontId="4" fillId="0" borderId="0" applyFont="0" applyFill="0" applyBorder="0" applyAlignment="0" applyProtection="0"/>
    <xf numFmtId="0" fontId="1" fillId="0" borderId="0"/>
    <xf numFmtId="0" fontId="1" fillId="0" borderId="0"/>
    <xf numFmtId="0" fontId="1" fillId="0" borderId="0"/>
    <xf numFmtId="0" fontId="21" fillId="0" borderId="0"/>
    <xf numFmtId="0" fontId="1" fillId="0" borderId="0"/>
    <xf numFmtId="0" fontId="30" fillId="0" borderId="0"/>
  </cellStyleXfs>
  <cellXfs count="104">
    <xf numFmtId="0" fontId="0" fillId="0" borderId="0" xfId="0"/>
    <xf numFmtId="0" fontId="7" fillId="2" borderId="0" xfId="0" applyFont="1" applyFill="1"/>
    <xf numFmtId="3" fontId="7" fillId="2" borderId="0" xfId="0" applyNumberFormat="1" applyFont="1" applyFill="1"/>
    <xf numFmtId="3" fontId="8" fillId="2" borderId="0" xfId="0" applyNumberFormat="1" applyFont="1" applyFill="1"/>
    <xf numFmtId="0" fontId="9" fillId="2" borderId="0" xfId="0" applyFont="1" applyFill="1"/>
    <xf numFmtId="0" fontId="9" fillId="2" borderId="0" xfId="0" applyFont="1" applyFill="1" applyAlignment="1">
      <alignment horizontal="left"/>
    </xf>
    <xf numFmtId="0" fontId="10" fillId="2" borderId="0" xfId="0" applyFont="1" applyFill="1" applyAlignment="1">
      <alignment horizontal="left"/>
    </xf>
    <xf numFmtId="0" fontId="10" fillId="2" borderId="0" xfId="0" applyFont="1" applyFill="1" applyAlignment="1">
      <alignment horizontal="left" vertical="center"/>
    </xf>
    <xf numFmtId="0" fontId="11" fillId="2" borderId="0" xfId="0" applyFont="1" applyFill="1" applyAlignment="1">
      <alignment horizontal="center"/>
    </xf>
    <xf numFmtId="1" fontId="12" fillId="2" borderId="0" xfId="0" applyNumberFormat="1" applyFont="1" applyFill="1" applyAlignment="1">
      <alignment horizontal="left"/>
    </xf>
    <xf numFmtId="0" fontId="11" fillId="2" borderId="2" xfId="8" applyFont="1" applyFill="1" applyBorder="1" applyAlignment="1">
      <alignment horizontal="center" wrapText="1"/>
    </xf>
    <xf numFmtId="0" fontId="11" fillId="2" borderId="0" xfId="13" applyFont="1" applyFill="1" applyAlignment="1">
      <alignment horizontal="left"/>
    </xf>
    <xf numFmtId="0" fontId="13" fillId="2" borderId="0" xfId="8" applyFont="1" applyFill="1" applyAlignment="1">
      <alignment horizontal="center"/>
    </xf>
    <xf numFmtId="164" fontId="14" fillId="2" borderId="0" xfId="0" quotePrefix="1" applyNumberFormat="1" applyFont="1" applyFill="1" applyAlignment="1">
      <alignment horizontal="left"/>
    </xf>
    <xf numFmtId="0" fontId="11" fillId="2" borderId="0" xfId="8" applyFont="1" applyFill="1" applyAlignment="1">
      <alignment horizontal="center"/>
    </xf>
    <xf numFmtId="0" fontId="15" fillId="2" borderId="0" xfId="8" applyFont="1" applyFill="1"/>
    <xf numFmtId="165" fontId="15" fillId="2" borderId="0" xfId="8" applyNumberFormat="1" applyFont="1" applyFill="1" applyAlignment="1">
      <alignment horizontal="left"/>
    </xf>
    <xf numFmtId="0" fontId="9" fillId="2" borderId="0" xfId="8" applyFont="1" applyFill="1"/>
    <xf numFmtId="49" fontId="15" fillId="2" borderId="0" xfId="8" applyNumberFormat="1" applyFont="1" applyFill="1" applyAlignment="1">
      <alignment horizontal="left"/>
    </xf>
    <xf numFmtId="49" fontId="9" fillId="2" borderId="0" xfId="8" applyNumberFormat="1" applyFont="1" applyFill="1" applyAlignment="1">
      <alignment horizontal="left"/>
    </xf>
    <xf numFmtId="0" fontId="15" fillId="2" borderId="0" xfId="8" applyFont="1" applyFill="1" applyAlignment="1">
      <alignment horizontal="left"/>
    </xf>
    <xf numFmtId="0" fontId="15" fillId="2" borderId="0" xfId="8" quotePrefix="1" applyFont="1" applyFill="1"/>
    <xf numFmtId="49" fontId="15" fillId="2" borderId="0" xfId="8" quotePrefix="1" applyNumberFormat="1" applyFont="1" applyFill="1" applyAlignment="1">
      <alignment horizontal="left"/>
    </xf>
    <xf numFmtId="0" fontId="16" fillId="2" borderId="0" xfId="8" applyFont="1" applyFill="1"/>
    <xf numFmtId="14" fontId="15" fillId="2" borderId="0" xfId="8" applyNumberFormat="1" applyFont="1" applyFill="1" applyAlignment="1">
      <alignment horizontal="left"/>
    </xf>
    <xf numFmtId="0" fontId="10" fillId="2" borderId="0" xfId="8" applyFont="1" applyFill="1"/>
    <xf numFmtId="0" fontId="18" fillId="2" borderId="0" xfId="13" applyFont="1" applyFill="1" applyAlignment="1">
      <alignment horizontal="left" vertical="top" wrapText="1"/>
    </xf>
    <xf numFmtId="0" fontId="11" fillId="2" borderId="0" xfId="0" applyFont="1" applyFill="1" applyAlignment="1">
      <alignment horizontal="left" vertical="center"/>
    </xf>
    <xf numFmtId="0" fontId="11" fillId="2" borderId="0" xfId="15" applyFont="1" applyFill="1" applyAlignment="1">
      <alignment horizontal="center"/>
    </xf>
    <xf numFmtId="164" fontId="20" fillId="2" borderId="0" xfId="0" quotePrefix="1" applyNumberFormat="1" applyFont="1" applyFill="1" applyAlignment="1">
      <alignment horizontal="left"/>
    </xf>
    <xf numFmtId="0" fontId="11" fillId="2" borderId="0" xfId="16" applyFont="1" applyFill="1" applyAlignment="1">
      <alignment horizontal="center"/>
    </xf>
    <xf numFmtId="1" fontId="22" fillId="2" borderId="0" xfId="0" applyNumberFormat="1" applyFont="1" applyFill="1" applyAlignment="1">
      <alignment horizontal="left"/>
    </xf>
    <xf numFmtId="0" fontId="23" fillId="2" borderId="0" xfId="0" applyFont="1" applyFill="1"/>
    <xf numFmtId="0" fontId="11" fillId="2" borderId="0" xfId="15" applyFont="1" applyFill="1" applyAlignment="1">
      <alignment horizontal="right"/>
    </xf>
    <xf numFmtId="166" fontId="11" fillId="2" borderId="0" xfId="15" applyNumberFormat="1" applyFont="1" applyFill="1" applyAlignment="1">
      <alignment horizontal="center"/>
    </xf>
    <xf numFmtId="166" fontId="11" fillId="2" borderId="0" xfId="8" applyNumberFormat="1" applyFont="1" applyFill="1" applyAlignment="1">
      <alignment horizontal="center"/>
    </xf>
    <xf numFmtId="166" fontId="11" fillId="2" borderId="0" xfId="17" applyNumberFormat="1" applyFont="1" applyFill="1" applyAlignment="1">
      <alignment horizontal="center"/>
    </xf>
    <xf numFmtId="167" fontId="11" fillId="2" borderId="0" xfId="15" applyNumberFormat="1" applyFont="1" applyFill="1" applyAlignment="1">
      <alignment horizontal="center"/>
    </xf>
    <xf numFmtId="0" fontId="18" fillId="2" borderId="0" xfId="0" applyFont="1" applyFill="1" applyAlignment="1">
      <alignment horizontal="left"/>
    </xf>
    <xf numFmtId="1" fontId="18" fillId="2" borderId="0" xfId="0" applyNumberFormat="1" applyFont="1" applyFill="1" applyAlignment="1">
      <alignment horizontal="left"/>
    </xf>
    <xf numFmtId="0" fontId="11" fillId="2" borderId="0" xfId="0" applyFont="1" applyFill="1"/>
    <xf numFmtId="166" fontId="25" fillId="2" borderId="0" xfId="8" applyNumberFormat="1" applyFont="1" applyFill="1" applyAlignment="1">
      <alignment horizontal="center"/>
    </xf>
    <xf numFmtId="0" fontId="24" fillId="2" borderId="2" xfId="0" applyFont="1" applyFill="1" applyBorder="1" applyAlignment="1">
      <alignment horizontal="center" wrapText="1"/>
    </xf>
    <xf numFmtId="0" fontId="24" fillId="2" borderId="1" xfId="8" applyFont="1" applyFill="1" applyBorder="1" applyAlignment="1">
      <alignment horizontal="center"/>
    </xf>
    <xf numFmtId="0" fontId="1" fillId="2" borderId="0" xfId="0" applyFont="1" applyFill="1"/>
    <xf numFmtId="0" fontId="26" fillId="2" borderId="0" xfId="0" applyFont="1" applyFill="1" applyAlignment="1">
      <alignment horizontal="center"/>
    </xf>
    <xf numFmtId="0" fontId="15" fillId="2" borderId="0" xfId="0" applyFont="1" applyFill="1"/>
    <xf numFmtId="0" fontId="18" fillId="2" borderId="0" xfId="0" applyFont="1" applyFill="1"/>
    <xf numFmtId="0" fontId="27" fillId="2" borderId="0" xfId="0" applyFont="1" applyFill="1" applyAlignment="1">
      <alignment horizontal="center"/>
    </xf>
    <xf numFmtId="0" fontId="10" fillId="2" borderId="0" xfId="0" applyFont="1" applyFill="1"/>
    <xf numFmtId="0" fontId="28" fillId="2" borderId="0" xfId="0" applyFont="1" applyFill="1" applyAlignment="1">
      <alignment horizontal="center"/>
    </xf>
    <xf numFmtId="0" fontId="14" fillId="2" borderId="0" xfId="0" applyFont="1" applyFill="1"/>
    <xf numFmtId="0" fontId="28" fillId="2" borderId="0" xfId="0" applyFont="1" applyFill="1" applyAlignment="1">
      <alignment horizontal="center" vertical="center"/>
    </xf>
    <xf numFmtId="0" fontId="29" fillId="2" borderId="3" xfId="0" applyFont="1" applyFill="1" applyBorder="1" applyAlignment="1">
      <alignment horizontal="center" wrapText="1"/>
    </xf>
    <xf numFmtId="0" fontId="11" fillId="2" borderId="0" xfId="0" applyFont="1" applyFill="1" applyAlignment="1">
      <alignment horizontal="left"/>
    </xf>
    <xf numFmtId="166" fontId="28" fillId="2" borderId="0" xfId="18" applyNumberFormat="1" applyFont="1" applyFill="1" applyAlignment="1">
      <alignment horizontal="center"/>
    </xf>
    <xf numFmtId="167" fontId="28" fillId="2" borderId="0" xfId="12" applyNumberFormat="1" applyFont="1" applyFill="1" applyAlignment="1">
      <alignment horizontal="center" vertical="center"/>
    </xf>
    <xf numFmtId="168" fontId="28" fillId="2" borderId="0" xfId="0" applyNumberFormat="1" applyFont="1" applyFill="1" applyAlignment="1">
      <alignment horizontal="left" vertical="center"/>
    </xf>
    <xf numFmtId="0" fontId="28" fillId="2" borderId="0" xfId="0" applyFont="1" applyFill="1" applyAlignment="1">
      <alignment horizontal="left" vertical="center"/>
    </xf>
    <xf numFmtId="0" fontId="14" fillId="2" borderId="0" xfId="0" applyFont="1" applyFill="1" applyAlignment="1">
      <alignment horizontal="center"/>
    </xf>
    <xf numFmtId="0" fontId="24" fillId="2" borderId="2" xfId="8" applyFont="1" applyFill="1" applyBorder="1" applyAlignment="1">
      <alignment horizontal="center" wrapText="1"/>
    </xf>
    <xf numFmtId="0" fontId="31" fillId="2" borderId="0" xfId="0" applyFont="1" applyFill="1"/>
    <xf numFmtId="0" fontId="14" fillId="2" borderId="0" xfId="0" applyFont="1" applyFill="1" applyAlignment="1">
      <alignment horizontal="left" vertical="center"/>
    </xf>
    <xf numFmtId="0" fontId="32" fillId="2" borderId="0" xfId="0" applyFont="1" applyFill="1"/>
    <xf numFmtId="0" fontId="33" fillId="2" borderId="0" xfId="0" applyFont="1" applyFill="1"/>
    <xf numFmtId="0" fontId="1" fillId="2" borderId="0" xfId="0" applyFont="1" applyFill="1" applyAlignment="1">
      <alignment horizontal="center"/>
    </xf>
    <xf numFmtId="0" fontId="18" fillId="2" borderId="0" xfId="0" applyFont="1" applyFill="1" applyAlignment="1">
      <alignment horizontal="center"/>
    </xf>
    <xf numFmtId="0" fontId="18" fillId="2" borderId="0" xfId="15" applyFont="1" applyFill="1" applyAlignment="1">
      <alignment horizontal="center"/>
    </xf>
    <xf numFmtId="166" fontId="34" fillId="2" borderId="0" xfId="8" applyNumberFormat="1" applyFont="1" applyFill="1" applyAlignment="1">
      <alignment horizontal="center"/>
    </xf>
    <xf numFmtId="167" fontId="34" fillId="2" borderId="0" xfId="12" applyNumberFormat="1" applyFont="1" applyFill="1" applyAlignment="1">
      <alignment horizontal="center"/>
    </xf>
    <xf numFmtId="0" fontId="29" fillId="2" borderId="0" xfId="0" applyFont="1" applyFill="1"/>
    <xf numFmtId="0" fontId="18" fillId="2" borderId="0" xfId="15" applyFont="1" applyFill="1" applyAlignment="1">
      <alignment horizontal="left"/>
    </xf>
    <xf numFmtId="0" fontId="19" fillId="2" borderId="0" xfId="4" applyFill="1" applyAlignment="1" applyProtection="1"/>
    <xf numFmtId="0" fontId="5" fillId="2" borderId="0" xfId="5" applyFill="1" applyAlignment="1" applyProtection="1"/>
    <xf numFmtId="1" fontId="11" fillId="2" borderId="0" xfId="0" applyNumberFormat="1" applyFont="1" applyFill="1" applyAlignment="1">
      <alignment horizontal="left"/>
    </xf>
    <xf numFmtId="3" fontId="35" fillId="2" borderId="0" xfId="1" applyNumberFormat="1" applyFont="1" applyFill="1" applyAlignment="1">
      <alignment horizontal="center" wrapText="1"/>
    </xf>
    <xf numFmtId="3" fontId="32" fillId="2" borderId="0" xfId="1" applyNumberFormat="1" applyFont="1" applyFill="1" applyAlignment="1">
      <alignment horizontal="center" wrapText="1"/>
    </xf>
    <xf numFmtId="3" fontId="32" fillId="2" borderId="0" xfId="0" applyNumberFormat="1" applyFont="1" applyFill="1"/>
    <xf numFmtId="3" fontId="35" fillId="2" borderId="0" xfId="0" applyNumberFormat="1" applyFont="1" applyFill="1"/>
    <xf numFmtId="0" fontId="35" fillId="2" borderId="0" xfId="0" applyFont="1" applyFill="1"/>
    <xf numFmtId="3" fontId="36" fillId="2" borderId="0" xfId="0" applyNumberFormat="1" applyFont="1" applyFill="1"/>
    <xf numFmtId="0" fontId="36" fillId="2" borderId="0" xfId="0" applyFont="1" applyFill="1"/>
    <xf numFmtId="0" fontId="24" fillId="2" borderId="2" xfId="15" applyFont="1" applyFill="1" applyBorder="1" applyAlignment="1">
      <alignment horizontal="center" wrapText="1"/>
    </xf>
    <xf numFmtId="166" fontId="11" fillId="2" borderId="0" xfId="13" applyNumberFormat="1" applyFont="1" applyFill="1" applyAlignment="1">
      <alignment horizontal="left"/>
    </xf>
    <xf numFmtId="166" fontId="31" fillId="2" borderId="0" xfId="0" applyNumberFormat="1" applyFont="1" applyFill="1"/>
    <xf numFmtId="166" fontId="13" fillId="2" borderId="0" xfId="8" applyNumberFormat="1" applyFont="1" applyFill="1" applyAlignment="1">
      <alignment horizontal="center"/>
    </xf>
    <xf numFmtId="166" fontId="11" fillId="2" borderId="0" xfId="0" applyNumberFormat="1" applyFont="1" applyFill="1"/>
    <xf numFmtId="167" fontId="28" fillId="2" borderId="0" xfId="12" applyNumberFormat="1" applyFont="1" applyFill="1" applyAlignment="1">
      <alignment horizontal="center"/>
    </xf>
    <xf numFmtId="0" fontId="11" fillId="3" borderId="0" xfId="13" applyFont="1" applyFill="1" applyAlignment="1">
      <alignment horizontal="left"/>
    </xf>
    <xf numFmtId="166" fontId="11" fillId="3" borderId="0" xfId="9" applyNumberFormat="1" applyFont="1" applyFill="1" applyAlignment="1">
      <alignment horizontal="center"/>
    </xf>
    <xf numFmtId="0" fontId="31" fillId="3" borderId="0" xfId="0" applyFont="1" applyFill="1"/>
    <xf numFmtId="167" fontId="34" fillId="3" borderId="0" xfId="12" applyNumberFormat="1" applyFont="1" applyFill="1" applyAlignment="1">
      <alignment horizontal="center"/>
    </xf>
    <xf numFmtId="166" fontId="34" fillId="3" borderId="0" xfId="8" applyNumberFormat="1" applyFont="1" applyFill="1" applyAlignment="1">
      <alignment horizontal="center"/>
    </xf>
    <xf numFmtId="169" fontId="11" fillId="2" borderId="0" xfId="15" applyNumberFormat="1" applyFont="1" applyFill="1" applyAlignment="1">
      <alignment horizontal="center"/>
    </xf>
    <xf numFmtId="169" fontId="31" fillId="2" borderId="0" xfId="0" applyNumberFormat="1" applyFont="1" applyFill="1" applyAlignment="1">
      <alignment horizontal="center"/>
    </xf>
    <xf numFmtId="166" fontId="11" fillId="2" borderId="0" xfId="9" applyNumberFormat="1" applyFont="1" applyFill="1" applyAlignment="1">
      <alignment horizontal="center"/>
    </xf>
    <xf numFmtId="0" fontId="18" fillId="2" borderId="0" xfId="13" applyFont="1" applyFill="1" applyAlignment="1">
      <alignment horizontal="left" vertical="top" wrapText="1"/>
    </xf>
    <xf numFmtId="0" fontId="10" fillId="2" borderId="0" xfId="8" applyFont="1" applyFill="1"/>
    <xf numFmtId="0" fontId="17" fillId="2" borderId="0" xfId="13" applyFont="1" applyFill="1" applyAlignment="1">
      <alignment horizontal="left" vertical="top" wrapText="1"/>
    </xf>
    <xf numFmtId="0" fontId="9" fillId="2" borderId="0" xfId="8" applyFont="1" applyFill="1"/>
    <xf numFmtId="0" fontId="15" fillId="2" borderId="0" xfId="8" applyFont="1" applyFill="1"/>
    <xf numFmtId="0" fontId="29" fillId="2" borderId="1" xfId="0" applyFont="1" applyFill="1" applyBorder="1" applyAlignment="1">
      <alignment horizontal="center"/>
    </xf>
    <xf numFmtId="0" fontId="29" fillId="2" borderId="1" xfId="0" applyFont="1" applyFill="1" applyBorder="1" applyAlignment="1">
      <alignment horizontal="center" vertical="center"/>
    </xf>
    <xf numFmtId="0" fontId="24" fillId="2" borderId="1" xfId="8" applyFont="1" applyFill="1" applyBorder="1" applyAlignment="1">
      <alignment horizontal="center"/>
    </xf>
  </cellXfs>
  <cellStyles count="19">
    <cellStyle name="Comma" xfId="1" builtinId="3"/>
    <cellStyle name="Comma 2" xfId="2" xr:uid="{00000000-0005-0000-0000-000001000000}"/>
    <cellStyle name="head" xfId="3" xr:uid="{00000000-0005-0000-0000-000002000000}"/>
    <cellStyle name="Hyperlink" xfId="4" builtinId="8" customBuiltin="1"/>
    <cellStyle name="Hyperlink 2" xfId="5" xr:uid="{00000000-0005-0000-0000-000004000000}"/>
    <cellStyle name="Hyperlink 2 2" xfId="6" xr:uid="{00000000-0005-0000-0000-000005000000}"/>
    <cellStyle name="Normal" xfId="0" builtinId="0"/>
    <cellStyle name="Normal 10" xfId="15" xr:uid="{00000000-0005-0000-0000-000007000000}"/>
    <cellStyle name="Normal 10 2" xfId="17" xr:uid="{00000000-0005-0000-0000-000008000000}"/>
    <cellStyle name="Normal 2" xfId="7" xr:uid="{00000000-0005-0000-0000-000009000000}"/>
    <cellStyle name="Normal 2 2" xfId="8" xr:uid="{00000000-0005-0000-0000-00000A000000}"/>
    <cellStyle name="Normal 2 2 2" xfId="9" xr:uid="{00000000-0005-0000-0000-00000B000000}"/>
    <cellStyle name="Normal 2 2 4" xfId="13" xr:uid="{00000000-0005-0000-0000-00000C000000}"/>
    <cellStyle name="Normal 2 3" xfId="14" xr:uid="{00000000-0005-0000-0000-00000D000000}"/>
    <cellStyle name="Normal 3" xfId="10" xr:uid="{00000000-0005-0000-0000-00000E000000}"/>
    <cellStyle name="Normal 4" xfId="11" xr:uid="{00000000-0005-0000-0000-00000F000000}"/>
    <cellStyle name="Normal 57" xfId="18" xr:uid="{00000000-0005-0000-0000-000010000000}"/>
    <cellStyle name="Normal_O1-2" xfId="16" xr:uid="{00000000-0005-0000-0000-000011000000}"/>
    <cellStyle name="Percent" xfId="1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12</xdr:row>
      <xdr:rowOff>0</xdr:rowOff>
    </xdr:from>
    <xdr:to>
      <xdr:col>5</xdr:col>
      <xdr:colOff>0</xdr:colOff>
      <xdr:row>16</xdr:row>
      <xdr:rowOff>91440</xdr:rowOff>
    </xdr:to>
    <xdr:pic>
      <xdr:nvPicPr>
        <xdr:cNvPr id="2" name="Picture 1">
          <a:extLst>
            <a:ext uri="{FF2B5EF4-FFF2-40B4-BE49-F238E27FC236}">
              <a16:creationId xmlns:a16="http://schemas.microsoft.com/office/drawing/2014/main" id="{3EAC4F3F-6050-4396-B320-679AB02A94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5850" y="1943100"/>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U23"/>
  <sheetViews>
    <sheetView workbookViewId="0">
      <selection activeCell="C6" sqref="C6"/>
    </sheetView>
  </sheetViews>
  <sheetFormatPr defaultColWidth="9.125" defaultRowHeight="12.75"/>
  <cols>
    <col min="1" max="1" width="5" style="15" customWidth="1"/>
    <col min="2" max="2" width="13.375" style="15" customWidth="1"/>
    <col min="3" max="3" width="44.375" style="15" customWidth="1"/>
    <col min="4" max="4" width="11.125" style="15" customWidth="1"/>
    <col min="5" max="5" width="12.75" style="18" bestFit="1" customWidth="1"/>
    <col min="6" max="6" width="5.125" style="15" customWidth="1"/>
    <col min="7" max="7" width="13.75" style="15" customWidth="1"/>
    <col min="8" max="8" width="44.375" style="15" customWidth="1"/>
    <col min="9" max="10" width="11.125" style="15" customWidth="1"/>
    <col min="11" max="11" width="13.75" style="18" customWidth="1"/>
    <col min="12" max="12" width="5.125" style="15" customWidth="1"/>
    <col min="13" max="13" width="13.75" style="15" customWidth="1"/>
    <col min="14" max="14" width="44.375" style="15" customWidth="1"/>
    <col min="15" max="16" width="11.125" style="15" customWidth="1"/>
    <col min="17" max="17" width="13.75" style="18" customWidth="1"/>
    <col min="18" max="18" width="5.125" style="15" customWidth="1"/>
    <col min="19" max="19" width="13.75" style="15" customWidth="1"/>
    <col min="20" max="20" width="44.375" style="15" customWidth="1"/>
    <col min="21" max="22" width="11.125" style="15" customWidth="1"/>
    <col min="23" max="23" width="13.75" style="18" customWidth="1"/>
    <col min="24" max="24" width="5.125" style="15" customWidth="1"/>
    <col min="25" max="25" width="13.75" style="15" customWidth="1"/>
    <col min="26" max="26" width="44.375" style="15" customWidth="1"/>
    <col min="27" max="28" width="11.125" style="15" customWidth="1"/>
    <col min="29" max="29" width="13.75" style="18" customWidth="1"/>
    <col min="30" max="30" width="5.125" style="15" customWidth="1"/>
    <col min="31" max="31" width="13.75" style="15" customWidth="1"/>
    <col min="32" max="32" width="44.375" style="15" customWidth="1"/>
    <col min="33" max="34" width="11.125" style="15" customWidth="1"/>
    <col min="35" max="35" width="13.75" style="18" customWidth="1"/>
    <col min="36" max="36" width="5.125" style="15" customWidth="1"/>
    <col min="37" max="37" width="13.75" style="15" customWidth="1"/>
    <col min="38" max="38" width="44.375" style="15" customWidth="1"/>
    <col min="39" max="40" width="11.125" style="15" customWidth="1"/>
    <col min="41" max="41" width="13.75" style="18" customWidth="1"/>
    <col min="42" max="42" width="5.125" style="15" customWidth="1"/>
    <col min="43" max="43" width="13.75" style="15" customWidth="1"/>
    <col min="44" max="44" width="44.375" style="15" customWidth="1"/>
    <col min="45" max="46" width="11.125" style="15" customWidth="1"/>
    <col min="47" max="47" width="13.75" style="18" customWidth="1"/>
    <col min="48" max="48" width="5.125" style="15" customWidth="1"/>
    <col min="49" max="49" width="13.75" style="15" customWidth="1"/>
    <col min="50" max="50" width="44.375" style="15" customWidth="1"/>
    <col min="51" max="52" width="11.125" style="15" customWidth="1"/>
    <col min="53" max="53" width="13.75" style="18" customWidth="1"/>
    <col min="54" max="54" width="5.125" style="15" customWidth="1"/>
    <col min="55" max="55" width="13.75" style="15" customWidth="1"/>
    <col min="56" max="56" width="44.375" style="15" customWidth="1"/>
    <col min="57" max="58" width="11.125" style="15" customWidth="1"/>
    <col min="59" max="59" width="13.75" style="18" customWidth="1"/>
    <col min="60" max="60" width="5.125" style="15" customWidth="1"/>
    <col min="61" max="61" width="13.75" style="15" customWidth="1"/>
    <col min="62" max="62" width="44.375" style="15" customWidth="1"/>
    <col min="63" max="64" width="11.125" style="15" customWidth="1"/>
    <col min="65" max="65" width="13.75" style="18" customWidth="1"/>
    <col min="66" max="66" width="5.125" style="15" customWidth="1"/>
    <col min="67" max="67" width="13.75" style="15" customWidth="1"/>
    <col min="68" max="68" width="44.375" style="15" customWidth="1"/>
    <col min="69" max="70" width="11.125" style="15" customWidth="1"/>
    <col min="71" max="71" width="13.75" style="18" customWidth="1"/>
    <col min="72" max="72" width="5.125" style="15" customWidth="1"/>
    <col min="73" max="73" width="13.75" style="15" customWidth="1"/>
    <col min="74" max="74" width="44.375" style="15" customWidth="1"/>
    <col min="75" max="76" width="11.125" style="15" customWidth="1"/>
    <col min="77" max="77" width="13.75" style="18" customWidth="1"/>
    <col min="78" max="78" width="5.125" style="15" customWidth="1"/>
    <col min="79" max="79" width="13.75" style="15" customWidth="1"/>
    <col min="80" max="80" width="44.375" style="15" customWidth="1"/>
    <col min="81" max="82" width="11.125" style="15" customWidth="1"/>
    <col min="83" max="83" width="13.75" style="18" customWidth="1"/>
    <col min="84" max="84" width="5.125" style="15" customWidth="1"/>
    <col min="85" max="85" width="13.75" style="15" customWidth="1"/>
    <col min="86" max="86" width="44.375" style="15" customWidth="1"/>
    <col min="87" max="88" width="11.125" style="15" customWidth="1"/>
    <col min="89" max="89" width="13.75" style="18" customWidth="1"/>
    <col min="90" max="90" width="5.125" style="15" customWidth="1"/>
    <col min="91" max="91" width="13.75" style="15" customWidth="1"/>
    <col min="92" max="92" width="44.375" style="15" customWidth="1"/>
    <col min="93" max="94" width="11.125" style="15" customWidth="1"/>
    <col min="95" max="95" width="13.75" style="18" customWidth="1"/>
    <col min="96" max="96" width="5.125" style="15" customWidth="1"/>
    <col min="97" max="97" width="13.75" style="15" customWidth="1"/>
    <col min="98" max="98" width="44.375" style="15" customWidth="1"/>
    <col min="99" max="100" width="11.125" style="15" customWidth="1"/>
    <col min="101" max="101" width="13.75" style="18" customWidth="1"/>
    <col min="102" max="102" width="5.125" style="15" customWidth="1"/>
    <col min="103" max="103" width="13.75" style="15" customWidth="1"/>
    <col min="104" max="104" width="44.375" style="15" customWidth="1"/>
    <col min="105" max="106" width="11.125" style="15" customWidth="1"/>
    <col min="107" max="107" width="13.75" style="18" customWidth="1"/>
    <col min="108" max="108" width="5.125" style="15" customWidth="1"/>
    <col min="109" max="109" width="13.75" style="15" customWidth="1"/>
    <col min="110" max="110" width="44.375" style="15" customWidth="1"/>
    <col min="111" max="112" width="11.125" style="15" customWidth="1"/>
    <col min="113" max="113" width="13.75" style="18" customWidth="1"/>
    <col min="114" max="114" width="5.125" style="15" customWidth="1"/>
    <col min="115" max="115" width="13.75" style="15" customWidth="1"/>
    <col min="116" max="116" width="44.375" style="15" customWidth="1"/>
    <col min="117" max="118" width="11.125" style="15" customWidth="1"/>
    <col min="119" max="119" width="13.75" style="18" customWidth="1"/>
    <col min="120" max="120" width="5.125" style="15" customWidth="1"/>
    <col min="121" max="121" width="13.75" style="15" customWidth="1"/>
    <col min="122" max="122" width="44.375" style="15" customWidth="1"/>
    <col min="123" max="124" width="11.125" style="15" customWidth="1"/>
    <col min="125" max="125" width="13.75" style="18" customWidth="1"/>
    <col min="126" max="126" width="5.125" style="15" customWidth="1"/>
    <col min="127" max="127" width="13.75" style="15" customWidth="1"/>
    <col min="128" max="128" width="44.375" style="15" customWidth="1"/>
    <col min="129" max="130" width="11.125" style="15" customWidth="1"/>
    <col min="131" max="131" width="13.75" style="18" customWidth="1"/>
    <col min="132" max="132" width="5.125" style="15" customWidth="1"/>
    <col min="133" max="133" width="13.75" style="15" customWidth="1"/>
    <col min="134" max="134" width="44.375" style="15" customWidth="1"/>
    <col min="135" max="136" width="11.125" style="15" customWidth="1"/>
    <col min="137" max="137" width="13.75" style="18" customWidth="1"/>
    <col min="138" max="138" width="5.125" style="15" customWidth="1"/>
    <col min="139" max="139" width="13.75" style="15" customWidth="1"/>
    <col min="140" max="140" width="44.375" style="15" customWidth="1"/>
    <col min="141" max="142" width="11.125" style="15" customWidth="1"/>
    <col min="143" max="143" width="13.75" style="18" customWidth="1"/>
    <col min="144" max="144" width="5.125" style="15" customWidth="1"/>
    <col min="145" max="145" width="13.75" style="15" customWidth="1"/>
    <col min="146" max="146" width="44.375" style="15" customWidth="1"/>
    <col min="147" max="148" width="11.125" style="15" customWidth="1"/>
    <col min="149" max="149" width="13.75" style="18" customWidth="1"/>
    <col min="150" max="150" width="5.125" style="15" customWidth="1"/>
    <col min="151" max="151" width="13.75" style="15" customWidth="1"/>
    <col min="152" max="152" width="44.375" style="15" customWidth="1"/>
    <col min="153" max="154" width="11.125" style="15" customWidth="1"/>
    <col min="155" max="155" width="13.75" style="18" customWidth="1"/>
    <col min="156" max="156" width="5.125" style="15" customWidth="1"/>
    <col min="157" max="157" width="13.75" style="15" customWidth="1"/>
    <col min="158" max="158" width="44.375" style="15" customWidth="1"/>
    <col min="159" max="160" width="11.125" style="15" customWidth="1"/>
    <col min="161" max="161" width="13.75" style="18" customWidth="1"/>
    <col min="162" max="162" width="5.125" style="15" customWidth="1"/>
    <col min="163" max="163" width="13.75" style="15" customWidth="1"/>
    <col min="164" max="164" width="44.375" style="15" customWidth="1"/>
    <col min="165" max="166" width="11.125" style="15" customWidth="1"/>
    <col min="167" max="167" width="13.75" style="18" customWidth="1"/>
    <col min="168" max="168" width="5.125" style="15" customWidth="1"/>
    <col min="169" max="169" width="13.75" style="15" customWidth="1"/>
    <col min="170" max="170" width="44.375" style="15" customWidth="1"/>
    <col min="171" max="172" width="11.125" style="15" customWidth="1"/>
    <col min="173" max="173" width="13.75" style="18" customWidth="1"/>
    <col min="174" max="174" width="5.125" style="15" customWidth="1"/>
    <col min="175" max="175" width="13.75" style="15" customWidth="1"/>
    <col min="176" max="176" width="44.375" style="15" customWidth="1"/>
    <col min="177" max="178" width="11.125" style="15" customWidth="1"/>
    <col min="179" max="179" width="13.75" style="18" customWidth="1"/>
    <col min="180" max="180" width="5.125" style="15" customWidth="1"/>
    <col min="181" max="181" width="13.75" style="15" customWidth="1"/>
    <col min="182" max="182" width="44.375" style="15" customWidth="1"/>
    <col min="183" max="184" width="11.125" style="15" customWidth="1"/>
    <col min="185" max="185" width="13.75" style="18" customWidth="1"/>
    <col min="186" max="186" width="5.125" style="15" customWidth="1"/>
    <col min="187" max="187" width="13.75" style="15" customWidth="1"/>
    <col min="188" max="188" width="44.375" style="15" customWidth="1"/>
    <col min="189" max="190" width="11.125" style="15" customWidth="1"/>
    <col min="191" max="191" width="13.75" style="18" customWidth="1"/>
    <col min="192" max="192" width="5.125" style="15" customWidth="1"/>
    <col min="193" max="193" width="13.75" style="15" customWidth="1"/>
    <col min="194" max="194" width="44.375" style="15" customWidth="1"/>
    <col min="195" max="196" width="11.125" style="15" customWidth="1"/>
    <col min="197" max="197" width="13.75" style="18" customWidth="1"/>
    <col min="198" max="198" width="5.125" style="15" customWidth="1"/>
    <col min="199" max="199" width="13.75" style="15" customWidth="1"/>
    <col min="200" max="200" width="44.375" style="15" customWidth="1"/>
    <col min="201" max="202" width="11.125" style="15" customWidth="1"/>
    <col min="203" max="203" width="13.75" style="18" customWidth="1"/>
    <col min="204" max="204" width="5.125" style="15" customWidth="1"/>
    <col min="205" max="205" width="13.75" style="15" customWidth="1"/>
    <col min="206" max="206" width="44.375" style="15" customWidth="1"/>
    <col min="207" max="208" width="11.125" style="15" customWidth="1"/>
    <col min="209" max="209" width="13.75" style="18" customWidth="1"/>
    <col min="210" max="210" width="5.125" style="15" customWidth="1"/>
    <col min="211" max="211" width="13.75" style="15" customWidth="1"/>
    <col min="212" max="212" width="44.375" style="15" customWidth="1"/>
    <col min="213" max="214" width="11.125" style="15" customWidth="1"/>
    <col min="215" max="215" width="13.75" style="18" customWidth="1"/>
    <col min="216" max="216" width="5.125" style="15" customWidth="1"/>
    <col min="217" max="217" width="13.75" style="15" customWidth="1"/>
    <col min="218" max="218" width="44.375" style="15" customWidth="1"/>
    <col min="219" max="220" width="11.125" style="15" customWidth="1"/>
    <col min="221" max="221" width="13.75" style="18" customWidth="1"/>
    <col min="222" max="222" width="5.125" style="15" customWidth="1"/>
    <col min="223" max="223" width="13.75" style="15" customWidth="1"/>
    <col min="224" max="224" width="44.375" style="15" customWidth="1"/>
    <col min="225" max="226" width="11.125" style="15" customWidth="1"/>
    <col min="227" max="227" width="13.75" style="18" customWidth="1"/>
    <col min="228" max="228" width="5.125" style="15" customWidth="1"/>
    <col min="229" max="229" width="13.75" style="15" customWidth="1"/>
    <col min="230" max="230" width="44.375" style="15" customWidth="1"/>
    <col min="231" max="232" width="11.125" style="15" customWidth="1"/>
    <col min="233" max="233" width="13.75" style="18" customWidth="1"/>
    <col min="234" max="234" width="5.125" style="15" customWidth="1"/>
    <col min="235" max="235" width="13.75" style="15" customWidth="1"/>
    <col min="236" max="236" width="44.375" style="15" customWidth="1"/>
    <col min="237" max="238" width="11.125" style="15" customWidth="1"/>
    <col min="239" max="239" width="13.75" style="18" customWidth="1"/>
    <col min="240" max="240" width="5.125" style="15" customWidth="1"/>
    <col min="241" max="241" width="13.75" style="15" customWidth="1"/>
    <col min="242" max="242" width="44.375" style="15" customWidth="1"/>
    <col min="243" max="244" width="11.125" style="15" customWidth="1"/>
    <col min="245" max="245" width="13.75" style="18" customWidth="1"/>
    <col min="246" max="246" width="5.125" style="15" customWidth="1"/>
    <col min="247" max="247" width="13.75" style="15" customWidth="1"/>
    <col min="248" max="248" width="44.375" style="15" customWidth="1"/>
    <col min="249" max="250" width="11.125" style="15" customWidth="1"/>
    <col min="251" max="251" width="13.75" style="18" customWidth="1"/>
    <col min="252" max="252" width="5.125" style="15" customWidth="1"/>
    <col min="253" max="253" width="13.75" style="15" customWidth="1"/>
    <col min="254" max="254" width="44.375" style="15" customWidth="1"/>
    <col min="255" max="255" width="11.125" style="15" customWidth="1"/>
    <col min="256" max="16384" width="9.125" style="15"/>
  </cols>
  <sheetData>
    <row r="1" spans="2:255">
      <c r="B1" s="99" t="s">
        <v>34</v>
      </c>
      <c r="C1" s="99"/>
      <c r="D1" s="99"/>
      <c r="E1" s="99"/>
      <c r="G1" s="99"/>
      <c r="H1" s="99"/>
      <c r="I1" s="99"/>
      <c r="J1" s="99"/>
      <c r="K1" s="99"/>
      <c r="M1" s="99"/>
      <c r="N1" s="99"/>
      <c r="O1" s="99"/>
      <c r="P1" s="99"/>
      <c r="Q1" s="99"/>
      <c r="S1" s="99"/>
      <c r="T1" s="99"/>
      <c r="U1" s="99"/>
      <c r="V1" s="99"/>
      <c r="W1" s="99"/>
      <c r="Y1" s="99"/>
      <c r="Z1" s="99"/>
      <c r="AA1" s="99"/>
      <c r="AB1" s="99"/>
      <c r="AC1" s="99"/>
      <c r="AE1" s="99"/>
      <c r="AF1" s="99"/>
      <c r="AG1" s="99"/>
      <c r="AH1" s="99"/>
      <c r="AI1" s="99"/>
      <c r="AK1" s="99"/>
      <c r="AL1" s="99"/>
      <c r="AM1" s="99"/>
      <c r="AN1" s="99"/>
      <c r="AO1" s="99"/>
      <c r="AQ1" s="99"/>
      <c r="AR1" s="99"/>
      <c r="AS1" s="99"/>
      <c r="AT1" s="99"/>
      <c r="AU1" s="99"/>
      <c r="AW1" s="99"/>
      <c r="AX1" s="99"/>
      <c r="AY1" s="99"/>
      <c r="AZ1" s="99"/>
      <c r="BA1" s="99"/>
      <c r="BC1" s="99"/>
      <c r="BD1" s="99"/>
      <c r="BE1" s="99"/>
      <c r="BF1" s="99"/>
      <c r="BG1" s="99"/>
      <c r="BI1" s="99"/>
      <c r="BJ1" s="99"/>
      <c r="BK1" s="99"/>
      <c r="BL1" s="99"/>
      <c r="BM1" s="99"/>
      <c r="BO1" s="99"/>
      <c r="BP1" s="99"/>
      <c r="BQ1" s="99"/>
      <c r="BR1" s="99"/>
      <c r="BS1" s="99"/>
      <c r="BU1" s="99"/>
      <c r="BV1" s="99"/>
      <c r="BW1" s="99"/>
      <c r="BX1" s="99"/>
      <c r="BY1" s="99"/>
      <c r="CA1" s="99"/>
      <c r="CB1" s="99"/>
      <c r="CC1" s="99"/>
      <c r="CD1" s="99"/>
      <c r="CE1" s="99"/>
      <c r="CG1" s="99"/>
      <c r="CH1" s="99"/>
      <c r="CI1" s="99"/>
      <c r="CJ1" s="99"/>
      <c r="CK1" s="99"/>
      <c r="CM1" s="99"/>
      <c r="CN1" s="99"/>
      <c r="CO1" s="99"/>
      <c r="CP1" s="99"/>
      <c r="CQ1" s="99"/>
      <c r="CS1" s="99"/>
      <c r="CT1" s="99"/>
      <c r="CU1" s="99"/>
      <c r="CV1" s="99"/>
      <c r="CW1" s="99"/>
      <c r="CY1" s="99"/>
      <c r="CZ1" s="99"/>
      <c r="DA1" s="99"/>
      <c r="DB1" s="99"/>
      <c r="DC1" s="99"/>
      <c r="DE1" s="99"/>
      <c r="DF1" s="99"/>
      <c r="DG1" s="99"/>
      <c r="DH1" s="99"/>
      <c r="DI1" s="99"/>
      <c r="DK1" s="99"/>
      <c r="DL1" s="99"/>
      <c r="DM1" s="99"/>
      <c r="DN1" s="99"/>
      <c r="DO1" s="99"/>
      <c r="DQ1" s="99"/>
      <c r="DR1" s="99"/>
      <c r="DS1" s="99"/>
      <c r="DT1" s="99"/>
      <c r="DU1" s="99"/>
      <c r="DW1" s="99"/>
      <c r="DX1" s="99"/>
      <c r="DY1" s="99"/>
      <c r="DZ1" s="99"/>
      <c r="EA1" s="99"/>
      <c r="EC1" s="99"/>
      <c r="ED1" s="99"/>
      <c r="EE1" s="99"/>
      <c r="EF1" s="99"/>
      <c r="EG1" s="99"/>
      <c r="EI1" s="99"/>
      <c r="EJ1" s="99"/>
      <c r="EK1" s="99"/>
      <c r="EL1" s="99"/>
      <c r="EM1" s="99"/>
      <c r="EO1" s="99"/>
      <c r="EP1" s="99"/>
      <c r="EQ1" s="99"/>
      <c r="ER1" s="99"/>
      <c r="ES1" s="99"/>
      <c r="EU1" s="99"/>
      <c r="EV1" s="99"/>
      <c r="EW1" s="99"/>
      <c r="EX1" s="99"/>
      <c r="EY1" s="99"/>
      <c r="FA1" s="99"/>
      <c r="FB1" s="99"/>
      <c r="FC1" s="99"/>
      <c r="FD1" s="99"/>
      <c r="FE1" s="99"/>
      <c r="FG1" s="99"/>
      <c r="FH1" s="99"/>
      <c r="FI1" s="99"/>
      <c r="FJ1" s="99"/>
      <c r="FK1" s="99"/>
      <c r="FM1" s="99"/>
      <c r="FN1" s="99"/>
      <c r="FO1" s="99"/>
      <c r="FP1" s="99"/>
      <c r="FQ1" s="99"/>
      <c r="FS1" s="99"/>
      <c r="FT1" s="99"/>
      <c r="FU1" s="99"/>
      <c r="FV1" s="99"/>
      <c r="FW1" s="99"/>
      <c r="FY1" s="99"/>
      <c r="FZ1" s="99"/>
      <c r="GA1" s="99"/>
      <c r="GB1" s="99"/>
      <c r="GC1" s="99"/>
      <c r="GE1" s="99"/>
      <c r="GF1" s="99"/>
      <c r="GG1" s="99"/>
      <c r="GH1" s="99"/>
      <c r="GI1" s="99"/>
      <c r="GK1" s="99"/>
      <c r="GL1" s="99"/>
      <c r="GM1" s="99"/>
      <c r="GN1" s="99"/>
      <c r="GO1" s="99"/>
      <c r="GQ1" s="99"/>
      <c r="GR1" s="99"/>
      <c r="GS1" s="99"/>
      <c r="GT1" s="99"/>
      <c r="GU1" s="99"/>
      <c r="GW1" s="99"/>
      <c r="GX1" s="99"/>
      <c r="GY1" s="99"/>
      <c r="GZ1" s="99"/>
      <c r="HA1" s="99"/>
      <c r="HC1" s="99"/>
      <c r="HD1" s="99"/>
      <c r="HE1" s="99"/>
      <c r="HF1" s="99"/>
      <c r="HG1" s="99"/>
      <c r="HI1" s="99"/>
      <c r="HJ1" s="99"/>
      <c r="HK1" s="99"/>
      <c r="HL1" s="99"/>
      <c r="HM1" s="99"/>
      <c r="HO1" s="99"/>
      <c r="HP1" s="99"/>
      <c r="HQ1" s="99"/>
      <c r="HR1" s="99"/>
      <c r="HS1" s="99"/>
      <c r="HU1" s="99"/>
      <c r="HV1" s="99"/>
      <c r="HW1" s="99"/>
      <c r="HX1" s="99"/>
      <c r="HY1" s="99"/>
      <c r="IA1" s="99"/>
      <c r="IB1" s="99"/>
      <c r="IC1" s="99"/>
      <c r="ID1" s="99"/>
      <c r="IE1" s="99"/>
      <c r="IG1" s="99"/>
      <c r="IH1" s="99"/>
      <c r="II1" s="99"/>
      <c r="IJ1" s="99"/>
      <c r="IK1" s="99"/>
      <c r="IM1" s="99"/>
      <c r="IN1" s="99"/>
      <c r="IO1" s="99"/>
      <c r="IP1" s="99"/>
      <c r="IQ1" s="99"/>
      <c r="IS1" s="99"/>
      <c r="IT1" s="100"/>
      <c r="IU1" s="100"/>
    </row>
    <row r="2" spans="2:255">
      <c r="B2" s="15" t="s">
        <v>25</v>
      </c>
      <c r="C2" s="16">
        <v>45145</v>
      </c>
      <c r="D2" s="17"/>
      <c r="E2" s="17"/>
      <c r="H2" s="16"/>
      <c r="I2" s="17"/>
      <c r="J2" s="17"/>
      <c r="K2" s="17"/>
      <c r="N2" s="16"/>
      <c r="O2" s="17"/>
      <c r="P2" s="17"/>
      <c r="Q2" s="17"/>
      <c r="T2" s="16"/>
      <c r="U2" s="17"/>
      <c r="V2" s="17"/>
      <c r="W2" s="17"/>
      <c r="Z2" s="16"/>
      <c r="AA2" s="17"/>
      <c r="AB2" s="17"/>
      <c r="AC2" s="17"/>
      <c r="AF2" s="16"/>
      <c r="AG2" s="17"/>
      <c r="AH2" s="17"/>
      <c r="AI2" s="17"/>
      <c r="AL2" s="16"/>
      <c r="AM2" s="17"/>
      <c r="AN2" s="17"/>
      <c r="AO2" s="17"/>
      <c r="AR2" s="16"/>
      <c r="AS2" s="17"/>
      <c r="AT2" s="17"/>
      <c r="AU2" s="17"/>
      <c r="AX2" s="16"/>
      <c r="AY2" s="17"/>
      <c r="AZ2" s="17"/>
      <c r="BA2" s="17"/>
      <c r="BD2" s="16"/>
      <c r="BE2" s="17"/>
      <c r="BF2" s="17"/>
      <c r="BG2" s="17"/>
      <c r="BJ2" s="16"/>
      <c r="BK2" s="17"/>
      <c r="BL2" s="17"/>
      <c r="BM2" s="17"/>
      <c r="BP2" s="16"/>
      <c r="BQ2" s="17"/>
      <c r="BR2" s="17"/>
      <c r="BS2" s="17"/>
      <c r="BV2" s="16"/>
      <c r="BW2" s="17"/>
      <c r="BX2" s="17"/>
      <c r="BY2" s="17"/>
      <c r="CB2" s="16"/>
      <c r="CC2" s="17"/>
      <c r="CD2" s="17"/>
      <c r="CE2" s="17"/>
      <c r="CH2" s="16"/>
      <c r="CI2" s="17"/>
      <c r="CJ2" s="17"/>
      <c r="CK2" s="17"/>
      <c r="CN2" s="16"/>
      <c r="CO2" s="17"/>
      <c r="CP2" s="17"/>
      <c r="CQ2" s="17"/>
      <c r="CT2" s="16"/>
      <c r="CU2" s="17"/>
      <c r="CV2" s="17"/>
      <c r="CW2" s="17"/>
      <c r="CZ2" s="16"/>
      <c r="DA2" s="17"/>
      <c r="DB2" s="17"/>
      <c r="DC2" s="17"/>
      <c r="DF2" s="16"/>
      <c r="DG2" s="17"/>
      <c r="DH2" s="17"/>
      <c r="DI2" s="17"/>
      <c r="DL2" s="16"/>
      <c r="DM2" s="17"/>
      <c r="DN2" s="17"/>
      <c r="DO2" s="17"/>
      <c r="DR2" s="16"/>
      <c r="DS2" s="17"/>
      <c r="DT2" s="17"/>
      <c r="DU2" s="17"/>
      <c r="DX2" s="16"/>
      <c r="DY2" s="17"/>
      <c r="DZ2" s="17"/>
      <c r="EA2" s="17"/>
      <c r="ED2" s="16"/>
      <c r="EE2" s="17"/>
      <c r="EF2" s="17"/>
      <c r="EG2" s="17"/>
      <c r="EJ2" s="16"/>
      <c r="EK2" s="17"/>
      <c r="EL2" s="17"/>
      <c r="EM2" s="17"/>
      <c r="EP2" s="16"/>
      <c r="EQ2" s="17"/>
      <c r="ER2" s="17"/>
      <c r="ES2" s="17"/>
      <c r="EV2" s="16"/>
      <c r="EW2" s="17"/>
      <c r="EX2" s="17"/>
      <c r="EY2" s="17"/>
      <c r="FB2" s="16"/>
      <c r="FC2" s="17"/>
      <c r="FD2" s="17"/>
      <c r="FE2" s="17"/>
      <c r="FH2" s="16"/>
      <c r="FI2" s="17"/>
      <c r="FJ2" s="17"/>
      <c r="FK2" s="17"/>
      <c r="FN2" s="16"/>
      <c r="FO2" s="17"/>
      <c r="FP2" s="17"/>
      <c r="FQ2" s="17"/>
      <c r="FT2" s="16"/>
      <c r="FU2" s="17"/>
      <c r="FV2" s="17"/>
      <c r="FW2" s="17"/>
      <c r="FZ2" s="16"/>
      <c r="GA2" s="17"/>
      <c r="GB2" s="17"/>
      <c r="GC2" s="17"/>
      <c r="GF2" s="16"/>
      <c r="GG2" s="17"/>
      <c r="GH2" s="17"/>
      <c r="GI2" s="17"/>
      <c r="GL2" s="16"/>
      <c r="GM2" s="17"/>
      <c r="GN2" s="17"/>
      <c r="GO2" s="17"/>
      <c r="GR2" s="16"/>
      <c r="GS2" s="17"/>
      <c r="GT2" s="17"/>
      <c r="GU2" s="17"/>
      <c r="GX2" s="16"/>
      <c r="GY2" s="17"/>
      <c r="GZ2" s="17"/>
      <c r="HA2" s="17"/>
      <c r="HD2" s="16"/>
      <c r="HE2" s="17"/>
      <c r="HF2" s="17"/>
      <c r="HG2" s="17"/>
      <c r="HJ2" s="16"/>
      <c r="HK2" s="17"/>
      <c r="HL2" s="17"/>
      <c r="HM2" s="17"/>
      <c r="HP2" s="16"/>
      <c r="HQ2" s="17"/>
      <c r="HR2" s="17"/>
      <c r="HS2" s="17"/>
      <c r="HV2" s="16"/>
      <c r="HW2" s="17"/>
      <c r="HX2" s="17"/>
      <c r="HY2" s="17"/>
      <c r="IB2" s="16"/>
      <c r="IC2" s="17"/>
      <c r="ID2" s="17"/>
      <c r="IE2" s="17"/>
      <c r="IH2" s="16"/>
      <c r="II2" s="17"/>
      <c r="IJ2" s="17"/>
      <c r="IK2" s="17"/>
      <c r="IN2" s="16"/>
      <c r="IO2" s="17"/>
      <c r="IP2" s="17"/>
      <c r="IQ2" s="17"/>
      <c r="IT2" s="16"/>
      <c r="IU2" s="17"/>
    </row>
    <row r="5" spans="2:255">
      <c r="B5" s="17" t="s">
        <v>26</v>
      </c>
      <c r="C5" s="17" t="s">
        <v>10</v>
      </c>
      <c r="D5" s="17" t="s">
        <v>27</v>
      </c>
      <c r="E5" s="19" t="s">
        <v>28</v>
      </c>
      <c r="G5" s="17"/>
      <c r="H5" s="17"/>
      <c r="I5" s="17"/>
      <c r="J5" s="17"/>
      <c r="K5" s="19"/>
      <c r="M5" s="17"/>
      <c r="N5" s="17"/>
      <c r="O5" s="17"/>
      <c r="P5" s="17"/>
      <c r="Q5" s="19"/>
      <c r="S5" s="17"/>
      <c r="T5" s="17"/>
      <c r="U5" s="17"/>
      <c r="V5" s="17"/>
      <c r="W5" s="19"/>
      <c r="Y5" s="17"/>
      <c r="Z5" s="17"/>
      <c r="AA5" s="17"/>
      <c r="AB5" s="17"/>
      <c r="AC5" s="19"/>
      <c r="AE5" s="17"/>
      <c r="AF5" s="17"/>
      <c r="AG5" s="17"/>
      <c r="AH5" s="17"/>
      <c r="AI5" s="19"/>
      <c r="AK5" s="17"/>
      <c r="AL5" s="17"/>
      <c r="AM5" s="17"/>
      <c r="AN5" s="17"/>
      <c r="AO5" s="19"/>
      <c r="AQ5" s="17"/>
      <c r="AR5" s="17"/>
      <c r="AS5" s="17"/>
      <c r="AT5" s="17"/>
      <c r="AU5" s="19"/>
      <c r="AW5" s="17"/>
      <c r="AX5" s="17"/>
      <c r="AY5" s="17"/>
      <c r="AZ5" s="17"/>
      <c r="BA5" s="19"/>
      <c r="BC5" s="17"/>
      <c r="BD5" s="17"/>
      <c r="BE5" s="17"/>
      <c r="BF5" s="17"/>
      <c r="BG5" s="19"/>
      <c r="BI5" s="17"/>
      <c r="BJ5" s="17"/>
      <c r="BK5" s="17"/>
      <c r="BL5" s="17"/>
      <c r="BM5" s="19"/>
      <c r="BO5" s="17"/>
      <c r="BP5" s="17"/>
      <c r="BQ5" s="17"/>
      <c r="BR5" s="17"/>
      <c r="BS5" s="19"/>
      <c r="BU5" s="17"/>
      <c r="BV5" s="17"/>
      <c r="BW5" s="17"/>
      <c r="BX5" s="17"/>
      <c r="BY5" s="19"/>
      <c r="CA5" s="17"/>
      <c r="CB5" s="17"/>
      <c r="CC5" s="17"/>
      <c r="CD5" s="17"/>
      <c r="CE5" s="19"/>
      <c r="CG5" s="17"/>
      <c r="CH5" s="17"/>
      <c r="CI5" s="17"/>
      <c r="CJ5" s="17"/>
      <c r="CK5" s="19"/>
      <c r="CM5" s="17"/>
      <c r="CN5" s="17"/>
      <c r="CO5" s="17"/>
      <c r="CP5" s="17"/>
      <c r="CQ5" s="19"/>
      <c r="CS5" s="17"/>
      <c r="CT5" s="17"/>
      <c r="CU5" s="17"/>
      <c r="CV5" s="17"/>
      <c r="CW5" s="19"/>
      <c r="CY5" s="17"/>
      <c r="CZ5" s="17"/>
      <c r="DA5" s="17"/>
      <c r="DB5" s="17"/>
      <c r="DC5" s="19"/>
      <c r="DE5" s="17"/>
      <c r="DF5" s="17"/>
      <c r="DG5" s="17"/>
      <c r="DH5" s="17"/>
      <c r="DI5" s="19"/>
      <c r="DK5" s="17"/>
      <c r="DL5" s="17"/>
      <c r="DM5" s="17"/>
      <c r="DN5" s="17"/>
      <c r="DO5" s="19"/>
      <c r="DQ5" s="17"/>
      <c r="DR5" s="17"/>
      <c r="DS5" s="17"/>
      <c r="DT5" s="17"/>
      <c r="DU5" s="19"/>
      <c r="DW5" s="17"/>
      <c r="DX5" s="17"/>
      <c r="DY5" s="17"/>
      <c r="DZ5" s="17"/>
      <c r="EA5" s="19"/>
      <c r="EC5" s="17"/>
      <c r="ED5" s="17"/>
      <c r="EE5" s="17"/>
      <c r="EF5" s="17"/>
      <c r="EG5" s="19"/>
      <c r="EI5" s="17"/>
      <c r="EJ5" s="17"/>
      <c r="EK5" s="17"/>
      <c r="EL5" s="17"/>
      <c r="EM5" s="19"/>
      <c r="EO5" s="17"/>
      <c r="EP5" s="17"/>
      <c r="EQ5" s="17"/>
      <c r="ER5" s="17"/>
      <c r="ES5" s="19"/>
      <c r="EU5" s="17"/>
      <c r="EV5" s="17"/>
      <c r="EW5" s="17"/>
      <c r="EX5" s="17"/>
      <c r="EY5" s="19"/>
      <c r="FA5" s="17"/>
      <c r="FB5" s="17"/>
      <c r="FC5" s="17"/>
      <c r="FD5" s="17"/>
      <c r="FE5" s="19"/>
      <c r="FG5" s="17"/>
      <c r="FH5" s="17"/>
      <c r="FI5" s="17"/>
      <c r="FJ5" s="17"/>
      <c r="FK5" s="19"/>
      <c r="FM5" s="17"/>
      <c r="FN5" s="17"/>
      <c r="FO5" s="17"/>
      <c r="FP5" s="17"/>
      <c r="FQ5" s="19"/>
      <c r="FS5" s="17"/>
      <c r="FT5" s="17"/>
      <c r="FU5" s="17"/>
      <c r="FV5" s="17"/>
      <c r="FW5" s="19"/>
      <c r="FY5" s="17"/>
      <c r="FZ5" s="17"/>
      <c r="GA5" s="17"/>
      <c r="GB5" s="17"/>
      <c r="GC5" s="19"/>
      <c r="GE5" s="17"/>
      <c r="GF5" s="17"/>
      <c r="GG5" s="17"/>
      <c r="GH5" s="17"/>
      <c r="GI5" s="19"/>
      <c r="GK5" s="17"/>
      <c r="GL5" s="17"/>
      <c r="GM5" s="17"/>
      <c r="GN5" s="17"/>
      <c r="GO5" s="19"/>
      <c r="GQ5" s="17"/>
      <c r="GR5" s="17"/>
      <c r="GS5" s="17"/>
      <c r="GT5" s="17"/>
      <c r="GU5" s="19"/>
      <c r="GW5" s="17"/>
      <c r="GX5" s="17"/>
      <c r="GY5" s="17"/>
      <c r="GZ5" s="17"/>
      <c r="HA5" s="19"/>
      <c r="HC5" s="17"/>
      <c r="HD5" s="17"/>
      <c r="HE5" s="17"/>
      <c r="HF5" s="17"/>
      <c r="HG5" s="19"/>
      <c r="HI5" s="17"/>
      <c r="HJ5" s="17"/>
      <c r="HK5" s="17"/>
      <c r="HL5" s="17"/>
      <c r="HM5" s="19"/>
      <c r="HO5" s="17"/>
      <c r="HP5" s="17"/>
      <c r="HQ5" s="17"/>
      <c r="HR5" s="17"/>
      <c r="HS5" s="19"/>
      <c r="HU5" s="17"/>
      <c r="HV5" s="17"/>
      <c r="HW5" s="17"/>
      <c r="HX5" s="17"/>
      <c r="HY5" s="19"/>
      <c r="IA5" s="17"/>
      <c r="IB5" s="17"/>
      <c r="IC5" s="17"/>
      <c r="ID5" s="17"/>
      <c r="IE5" s="19"/>
      <c r="IG5" s="17"/>
      <c r="IH5" s="17"/>
      <c r="II5" s="17"/>
      <c r="IJ5" s="17"/>
      <c r="IK5" s="19"/>
      <c r="IM5" s="17"/>
      <c r="IN5" s="17"/>
      <c r="IO5" s="17"/>
      <c r="IP5" s="17"/>
      <c r="IQ5" s="19"/>
      <c r="IS5" s="17"/>
      <c r="IT5" s="17"/>
      <c r="IU5" s="17"/>
    </row>
    <row r="6" spans="2:255">
      <c r="B6" s="20">
        <v>1</v>
      </c>
      <c r="C6" s="72" t="s">
        <v>35</v>
      </c>
      <c r="D6" s="15" t="s">
        <v>29</v>
      </c>
      <c r="E6" s="22" t="s">
        <v>63</v>
      </c>
      <c r="G6" s="20"/>
      <c r="H6" s="72"/>
      <c r="J6" s="21"/>
      <c r="K6" s="22"/>
      <c r="M6" s="20"/>
      <c r="N6" s="72"/>
      <c r="P6" s="21"/>
      <c r="Q6" s="22"/>
      <c r="S6" s="20"/>
      <c r="T6" s="72"/>
      <c r="V6" s="21"/>
      <c r="W6" s="22"/>
      <c r="Y6" s="20"/>
      <c r="Z6" s="72"/>
      <c r="AB6" s="21"/>
      <c r="AC6" s="22"/>
      <c r="AE6" s="20"/>
      <c r="AF6" s="72"/>
      <c r="AH6" s="21"/>
      <c r="AI6" s="22"/>
      <c r="AK6" s="20"/>
      <c r="AL6" s="72"/>
      <c r="AN6" s="21"/>
      <c r="AO6" s="22"/>
      <c r="AQ6" s="20"/>
      <c r="AR6" s="72"/>
      <c r="AT6" s="21"/>
      <c r="AU6" s="22"/>
      <c r="AW6" s="20"/>
      <c r="AX6" s="72"/>
      <c r="AZ6" s="21"/>
      <c r="BA6" s="22"/>
      <c r="BC6" s="20"/>
      <c r="BD6" s="72"/>
      <c r="BF6" s="21"/>
      <c r="BG6" s="22"/>
      <c r="BI6" s="20"/>
      <c r="BJ6" s="72"/>
      <c r="BL6" s="21"/>
      <c r="BM6" s="22"/>
      <c r="BO6" s="20"/>
      <c r="BP6" s="72"/>
      <c r="BR6" s="21"/>
      <c r="BS6" s="22"/>
      <c r="BU6" s="20"/>
      <c r="BV6" s="72"/>
      <c r="BX6" s="21"/>
      <c r="BY6" s="22"/>
      <c r="CA6" s="20"/>
      <c r="CB6" s="72"/>
      <c r="CD6" s="21"/>
      <c r="CE6" s="22"/>
      <c r="CG6" s="20"/>
      <c r="CH6" s="72"/>
      <c r="CJ6" s="21"/>
      <c r="CK6" s="22"/>
      <c r="CM6" s="20"/>
      <c r="CN6" s="72"/>
      <c r="CP6" s="21"/>
      <c r="CQ6" s="22"/>
      <c r="CS6" s="20"/>
      <c r="CT6" s="72"/>
      <c r="CV6" s="21"/>
      <c r="CW6" s="22"/>
      <c r="CY6" s="20"/>
      <c r="CZ6" s="72"/>
      <c r="DB6" s="21"/>
      <c r="DC6" s="22"/>
      <c r="DE6" s="20"/>
      <c r="DF6" s="72"/>
      <c r="DH6" s="21"/>
      <c r="DI6" s="22"/>
      <c r="DK6" s="20"/>
      <c r="DL6" s="72"/>
      <c r="DN6" s="21"/>
      <c r="DO6" s="22"/>
      <c r="DQ6" s="20"/>
      <c r="DR6" s="72"/>
      <c r="DT6" s="21"/>
      <c r="DU6" s="22"/>
      <c r="DW6" s="20"/>
      <c r="DX6" s="72"/>
      <c r="DZ6" s="21"/>
      <c r="EA6" s="22"/>
      <c r="EC6" s="20"/>
      <c r="ED6" s="72"/>
      <c r="EF6" s="21"/>
      <c r="EG6" s="22"/>
      <c r="EI6" s="20"/>
      <c r="EJ6" s="72"/>
      <c r="EL6" s="21"/>
      <c r="EM6" s="22"/>
      <c r="EO6" s="20"/>
      <c r="EP6" s="72"/>
      <c r="ER6" s="21"/>
      <c r="ES6" s="22"/>
      <c r="EU6" s="20"/>
      <c r="EV6" s="72"/>
      <c r="EX6" s="21"/>
      <c r="EY6" s="22"/>
      <c r="FA6" s="20"/>
      <c r="FB6" s="72"/>
      <c r="FD6" s="21"/>
      <c r="FE6" s="22"/>
      <c r="FG6" s="20"/>
      <c r="FH6" s="72"/>
      <c r="FJ6" s="21"/>
      <c r="FK6" s="22"/>
      <c r="FM6" s="20"/>
      <c r="FN6" s="72"/>
      <c r="FP6" s="21"/>
      <c r="FQ6" s="22"/>
      <c r="FS6" s="20"/>
      <c r="FT6" s="72"/>
      <c r="FV6" s="21"/>
      <c r="FW6" s="22"/>
      <c r="FY6" s="20"/>
      <c r="FZ6" s="72"/>
      <c r="GB6" s="21"/>
      <c r="GC6" s="22"/>
      <c r="GE6" s="20"/>
      <c r="GF6" s="72"/>
      <c r="GH6" s="21"/>
      <c r="GI6" s="22"/>
      <c r="GK6" s="20"/>
      <c r="GL6" s="72"/>
      <c r="GN6" s="21"/>
      <c r="GO6" s="22"/>
      <c r="GQ6" s="20"/>
      <c r="GR6" s="72"/>
      <c r="GT6" s="21"/>
      <c r="GU6" s="22"/>
      <c r="GW6" s="20"/>
      <c r="GX6" s="72"/>
      <c r="GZ6" s="21"/>
      <c r="HA6" s="22"/>
      <c r="HC6" s="20"/>
      <c r="HD6" s="72"/>
      <c r="HF6" s="21"/>
      <c r="HG6" s="22"/>
      <c r="HI6" s="20"/>
      <c r="HJ6" s="72"/>
      <c r="HL6" s="21"/>
      <c r="HM6" s="22"/>
      <c r="HO6" s="20"/>
      <c r="HP6" s="72"/>
      <c r="HR6" s="21"/>
      <c r="HS6" s="22"/>
      <c r="HU6" s="20"/>
      <c r="HV6" s="72"/>
      <c r="HX6" s="21"/>
      <c r="HY6" s="22"/>
      <c r="IA6" s="20"/>
      <c r="IB6" s="72"/>
      <c r="ID6" s="21"/>
      <c r="IE6" s="22"/>
      <c r="IG6" s="20"/>
      <c r="IH6" s="72"/>
      <c r="IJ6" s="21"/>
      <c r="IK6" s="22"/>
      <c r="IM6" s="20"/>
      <c r="IN6" s="72"/>
      <c r="IP6" s="21"/>
      <c r="IQ6" s="22"/>
      <c r="IS6" s="20"/>
      <c r="IT6" s="72"/>
    </row>
    <row r="7" spans="2:255">
      <c r="B7" s="20">
        <v>2</v>
      </c>
      <c r="C7" s="72" t="s">
        <v>36</v>
      </c>
      <c r="D7" s="15" t="s">
        <v>29</v>
      </c>
      <c r="E7" s="22" t="str">
        <f>E6</f>
        <v>July 2023</v>
      </c>
      <c r="G7" s="20"/>
      <c r="H7" s="72"/>
      <c r="J7" s="21"/>
      <c r="K7" s="22"/>
      <c r="M7" s="20"/>
      <c r="N7" s="72"/>
      <c r="P7" s="21"/>
      <c r="Q7" s="22"/>
      <c r="S7" s="20"/>
      <c r="T7" s="72"/>
      <c r="V7" s="21"/>
      <c r="W7" s="22"/>
      <c r="Y7" s="20"/>
      <c r="Z7" s="72"/>
      <c r="AB7" s="21"/>
      <c r="AC7" s="22"/>
      <c r="AE7" s="20"/>
      <c r="AF7" s="72"/>
      <c r="AH7" s="21"/>
      <c r="AI7" s="22"/>
      <c r="AK7" s="20"/>
      <c r="AL7" s="72"/>
      <c r="AN7" s="21"/>
      <c r="AO7" s="22"/>
      <c r="AQ7" s="20"/>
      <c r="AR7" s="72"/>
      <c r="AT7" s="21"/>
      <c r="AU7" s="22"/>
      <c r="AW7" s="20"/>
      <c r="AX7" s="72"/>
      <c r="AZ7" s="21"/>
      <c r="BA7" s="22"/>
      <c r="BC7" s="20"/>
      <c r="BD7" s="72"/>
      <c r="BF7" s="21"/>
      <c r="BG7" s="22"/>
      <c r="BI7" s="20"/>
      <c r="BJ7" s="72"/>
      <c r="BL7" s="21"/>
      <c r="BM7" s="22"/>
      <c r="BO7" s="20"/>
      <c r="BP7" s="72"/>
      <c r="BR7" s="21"/>
      <c r="BS7" s="22"/>
      <c r="BU7" s="20"/>
      <c r="BV7" s="72"/>
      <c r="BX7" s="21"/>
      <c r="BY7" s="22"/>
      <c r="CA7" s="20"/>
      <c r="CB7" s="72"/>
      <c r="CD7" s="21"/>
      <c r="CE7" s="22"/>
      <c r="CG7" s="20"/>
      <c r="CH7" s="72"/>
      <c r="CJ7" s="21"/>
      <c r="CK7" s="22"/>
      <c r="CM7" s="20"/>
      <c r="CN7" s="72"/>
      <c r="CP7" s="21"/>
      <c r="CQ7" s="22"/>
      <c r="CS7" s="20"/>
      <c r="CT7" s="72"/>
      <c r="CV7" s="21"/>
      <c r="CW7" s="22"/>
      <c r="CY7" s="20"/>
      <c r="CZ7" s="72"/>
      <c r="DB7" s="21"/>
      <c r="DC7" s="22"/>
      <c r="DE7" s="20"/>
      <c r="DF7" s="72"/>
      <c r="DH7" s="21"/>
      <c r="DI7" s="22"/>
      <c r="DK7" s="20"/>
      <c r="DL7" s="72"/>
      <c r="DN7" s="21"/>
      <c r="DO7" s="22"/>
      <c r="DQ7" s="20"/>
      <c r="DR7" s="72"/>
      <c r="DT7" s="21"/>
      <c r="DU7" s="22"/>
      <c r="DW7" s="20"/>
      <c r="DX7" s="72"/>
      <c r="DZ7" s="21"/>
      <c r="EA7" s="22"/>
      <c r="EC7" s="20"/>
      <c r="ED7" s="72"/>
      <c r="EF7" s="21"/>
      <c r="EG7" s="22"/>
      <c r="EI7" s="20"/>
      <c r="EJ7" s="72"/>
      <c r="EL7" s="21"/>
      <c r="EM7" s="22"/>
      <c r="EO7" s="20"/>
      <c r="EP7" s="72"/>
      <c r="ER7" s="21"/>
      <c r="ES7" s="22"/>
      <c r="EU7" s="20"/>
      <c r="EV7" s="72"/>
      <c r="EX7" s="21"/>
      <c r="EY7" s="22"/>
      <c r="FA7" s="20"/>
      <c r="FB7" s="72"/>
      <c r="FD7" s="21"/>
      <c r="FE7" s="22"/>
      <c r="FG7" s="20"/>
      <c r="FH7" s="72"/>
      <c r="FJ7" s="21"/>
      <c r="FK7" s="22"/>
      <c r="FM7" s="20"/>
      <c r="FN7" s="72"/>
      <c r="FP7" s="21"/>
      <c r="FQ7" s="22"/>
      <c r="FS7" s="20"/>
      <c r="FT7" s="72"/>
      <c r="FV7" s="21"/>
      <c r="FW7" s="22"/>
      <c r="FY7" s="20"/>
      <c r="FZ7" s="72"/>
      <c r="GB7" s="21"/>
      <c r="GC7" s="22"/>
      <c r="GE7" s="20"/>
      <c r="GF7" s="72"/>
      <c r="GH7" s="21"/>
      <c r="GI7" s="22"/>
      <c r="GK7" s="20"/>
      <c r="GL7" s="72"/>
      <c r="GN7" s="21"/>
      <c r="GO7" s="22"/>
      <c r="GQ7" s="20"/>
      <c r="GR7" s="72"/>
      <c r="GT7" s="21"/>
      <c r="GU7" s="22"/>
      <c r="GW7" s="20"/>
      <c r="GX7" s="72"/>
      <c r="GZ7" s="21"/>
      <c r="HA7" s="22"/>
      <c r="HC7" s="20"/>
      <c r="HD7" s="72"/>
      <c r="HF7" s="21"/>
      <c r="HG7" s="22"/>
      <c r="HI7" s="20"/>
      <c r="HJ7" s="72"/>
      <c r="HL7" s="21"/>
      <c r="HM7" s="22"/>
      <c r="HO7" s="20"/>
      <c r="HP7" s="72"/>
      <c r="HR7" s="21"/>
      <c r="HS7" s="22"/>
      <c r="HU7" s="20"/>
      <c r="HV7" s="72"/>
      <c r="HX7" s="21"/>
      <c r="HY7" s="22"/>
      <c r="IA7" s="20"/>
      <c r="IB7" s="72"/>
      <c r="ID7" s="21"/>
      <c r="IE7" s="22"/>
      <c r="IG7" s="20"/>
      <c r="IH7" s="72"/>
      <c r="IJ7" s="21"/>
      <c r="IK7" s="22"/>
      <c r="IM7" s="20"/>
      <c r="IN7" s="72"/>
      <c r="IP7" s="21"/>
      <c r="IQ7" s="22"/>
      <c r="IS7" s="20"/>
      <c r="IT7" s="72"/>
    </row>
    <row r="8" spans="2:255">
      <c r="B8" s="20">
        <v>3</v>
      </c>
      <c r="C8" s="72" t="s">
        <v>37</v>
      </c>
      <c r="D8" s="15" t="s">
        <v>14</v>
      </c>
      <c r="E8" s="22" t="s">
        <v>64</v>
      </c>
      <c r="G8" s="20"/>
      <c r="H8" s="72"/>
      <c r="J8" s="21"/>
      <c r="K8" s="22"/>
      <c r="M8" s="20"/>
      <c r="N8" s="72"/>
      <c r="P8" s="21"/>
      <c r="Q8" s="22"/>
      <c r="S8" s="20"/>
      <c r="T8" s="72"/>
      <c r="V8" s="21"/>
      <c r="W8" s="22"/>
      <c r="Y8" s="20"/>
      <c r="Z8" s="72"/>
      <c r="AB8" s="21"/>
      <c r="AC8" s="22"/>
      <c r="AE8" s="20"/>
      <c r="AF8" s="72"/>
      <c r="AH8" s="21"/>
      <c r="AI8" s="22"/>
      <c r="AK8" s="20"/>
      <c r="AL8" s="72"/>
      <c r="AN8" s="21"/>
      <c r="AO8" s="22"/>
      <c r="AQ8" s="20"/>
      <c r="AR8" s="72"/>
      <c r="AT8" s="21"/>
      <c r="AU8" s="22"/>
      <c r="AW8" s="20"/>
      <c r="AX8" s="72"/>
      <c r="AZ8" s="21"/>
      <c r="BA8" s="22"/>
      <c r="BC8" s="20"/>
      <c r="BD8" s="72"/>
      <c r="BF8" s="21"/>
      <c r="BG8" s="22"/>
      <c r="BI8" s="20"/>
      <c r="BJ8" s="72"/>
      <c r="BL8" s="21"/>
      <c r="BM8" s="22"/>
      <c r="BO8" s="20"/>
      <c r="BP8" s="72"/>
      <c r="BR8" s="21"/>
      <c r="BS8" s="22"/>
      <c r="BU8" s="20"/>
      <c r="BV8" s="72"/>
      <c r="BX8" s="21"/>
      <c r="BY8" s="22"/>
      <c r="CA8" s="20"/>
      <c r="CB8" s="72"/>
      <c r="CD8" s="21"/>
      <c r="CE8" s="22"/>
      <c r="CG8" s="20"/>
      <c r="CH8" s="72"/>
      <c r="CJ8" s="21"/>
      <c r="CK8" s="22"/>
      <c r="CM8" s="20"/>
      <c r="CN8" s="72"/>
      <c r="CP8" s="21"/>
      <c r="CQ8" s="22"/>
      <c r="CS8" s="20"/>
      <c r="CT8" s="72"/>
      <c r="CV8" s="21"/>
      <c r="CW8" s="22"/>
      <c r="CY8" s="20"/>
      <c r="CZ8" s="72"/>
      <c r="DB8" s="21"/>
      <c r="DC8" s="22"/>
      <c r="DE8" s="20"/>
      <c r="DF8" s="72"/>
      <c r="DH8" s="21"/>
      <c r="DI8" s="22"/>
      <c r="DK8" s="20"/>
      <c r="DL8" s="72"/>
      <c r="DN8" s="21"/>
      <c r="DO8" s="22"/>
      <c r="DQ8" s="20"/>
      <c r="DR8" s="72"/>
      <c r="DT8" s="21"/>
      <c r="DU8" s="22"/>
      <c r="DW8" s="20"/>
      <c r="DX8" s="72"/>
      <c r="DZ8" s="21"/>
      <c r="EA8" s="22"/>
      <c r="EC8" s="20"/>
      <c r="ED8" s="72"/>
      <c r="EF8" s="21"/>
      <c r="EG8" s="22"/>
      <c r="EI8" s="20"/>
      <c r="EJ8" s="72"/>
      <c r="EL8" s="21"/>
      <c r="EM8" s="22"/>
      <c r="EO8" s="20"/>
      <c r="EP8" s="72"/>
      <c r="ER8" s="21"/>
      <c r="ES8" s="22"/>
      <c r="EU8" s="20"/>
      <c r="EV8" s="72"/>
      <c r="EX8" s="21"/>
      <c r="EY8" s="22"/>
      <c r="FA8" s="20"/>
      <c r="FB8" s="72"/>
      <c r="FD8" s="21"/>
      <c r="FE8" s="22"/>
      <c r="FG8" s="20"/>
      <c r="FH8" s="72"/>
      <c r="FJ8" s="21"/>
      <c r="FK8" s="22"/>
      <c r="FM8" s="20"/>
      <c r="FN8" s="72"/>
      <c r="FP8" s="21"/>
      <c r="FQ8" s="22"/>
      <c r="FS8" s="20"/>
      <c r="FT8" s="72"/>
      <c r="FV8" s="21"/>
      <c r="FW8" s="22"/>
      <c r="FY8" s="20"/>
      <c r="FZ8" s="72"/>
      <c r="GB8" s="21"/>
      <c r="GC8" s="22"/>
      <c r="GE8" s="20"/>
      <c r="GF8" s="72"/>
      <c r="GH8" s="21"/>
      <c r="GI8" s="22"/>
      <c r="GK8" s="20"/>
      <c r="GL8" s="72"/>
      <c r="GN8" s="21"/>
      <c r="GO8" s="22"/>
      <c r="GQ8" s="20"/>
      <c r="GR8" s="72"/>
      <c r="GT8" s="21"/>
      <c r="GU8" s="22"/>
      <c r="GW8" s="20"/>
      <c r="GX8" s="72"/>
      <c r="GZ8" s="21"/>
      <c r="HA8" s="22"/>
      <c r="HC8" s="20"/>
      <c r="HD8" s="72"/>
      <c r="HF8" s="21"/>
      <c r="HG8" s="22"/>
      <c r="HI8" s="20"/>
      <c r="HJ8" s="72"/>
      <c r="HL8" s="21"/>
      <c r="HM8" s="22"/>
      <c r="HO8" s="20"/>
      <c r="HP8" s="72"/>
      <c r="HR8" s="21"/>
      <c r="HS8" s="22"/>
      <c r="HU8" s="20"/>
      <c r="HV8" s="72"/>
      <c r="HX8" s="21"/>
      <c r="HY8" s="22"/>
      <c r="IA8" s="20"/>
      <c r="IB8" s="72"/>
      <c r="ID8" s="21"/>
      <c r="IE8" s="22"/>
      <c r="IG8" s="20"/>
      <c r="IH8" s="72"/>
      <c r="IJ8" s="21"/>
      <c r="IK8" s="22"/>
      <c r="IM8" s="20"/>
      <c r="IN8" s="72"/>
      <c r="IP8" s="21"/>
      <c r="IQ8" s="22"/>
      <c r="IS8" s="20"/>
      <c r="IT8" s="72"/>
    </row>
    <row r="11" spans="2:255">
      <c r="B11" s="23" t="s">
        <v>30</v>
      </c>
      <c r="G11" s="23"/>
      <c r="M11" s="23"/>
      <c r="S11" s="23"/>
      <c r="Y11" s="23"/>
      <c r="AE11" s="23"/>
      <c r="AK11" s="23"/>
      <c r="AQ11" s="23"/>
      <c r="AW11" s="23"/>
      <c r="BC11" s="23"/>
      <c r="BI11" s="23"/>
      <c r="BO11" s="23"/>
      <c r="BU11" s="23"/>
      <c r="CA11" s="23"/>
      <c r="CG11" s="23"/>
      <c r="CM11" s="23"/>
      <c r="CS11" s="23"/>
      <c r="CY11" s="23"/>
      <c r="DE11" s="23"/>
      <c r="DK11" s="23"/>
      <c r="DQ11" s="23"/>
      <c r="DW11" s="23"/>
      <c r="EC11" s="23"/>
      <c r="EI11" s="23"/>
      <c r="EO11" s="23"/>
      <c r="EU11" s="23"/>
      <c r="FA11" s="23"/>
      <c r="FG11" s="23"/>
      <c r="FM11" s="23"/>
      <c r="FS11" s="23"/>
      <c r="FY11" s="23"/>
      <c r="GE11" s="23"/>
      <c r="GK11" s="23"/>
      <c r="GQ11" s="23"/>
      <c r="GW11" s="23"/>
      <c r="HC11" s="23"/>
      <c r="HI11" s="23"/>
      <c r="HO11" s="23"/>
      <c r="HU11" s="23"/>
      <c r="IA11" s="23"/>
      <c r="IG11" s="23"/>
      <c r="IM11" s="23"/>
      <c r="IS11" s="23"/>
    </row>
    <row r="13" spans="2:255">
      <c r="C13" s="73"/>
      <c r="H13" s="73"/>
      <c r="N13" s="73"/>
      <c r="T13" s="73"/>
      <c r="Z13" s="73"/>
      <c r="AF13" s="73"/>
      <c r="AL13" s="73"/>
      <c r="AR13" s="73"/>
      <c r="AX13" s="73"/>
      <c r="BD13" s="73"/>
      <c r="BJ13" s="73"/>
      <c r="BP13" s="73"/>
      <c r="BV13" s="73"/>
      <c r="CB13" s="73"/>
      <c r="CH13" s="73"/>
      <c r="CN13" s="73"/>
      <c r="CT13" s="73"/>
      <c r="CZ13" s="73"/>
      <c r="DF13" s="73"/>
      <c r="DL13" s="73"/>
      <c r="DR13" s="73"/>
      <c r="DX13" s="73"/>
      <c r="ED13" s="73"/>
      <c r="EJ13" s="73"/>
      <c r="EP13" s="73"/>
      <c r="EV13" s="73"/>
      <c r="FB13" s="73"/>
      <c r="FH13" s="73"/>
      <c r="FN13" s="73"/>
      <c r="FT13" s="73"/>
      <c r="FZ13" s="73"/>
      <c r="GF13" s="73"/>
      <c r="GL13" s="73"/>
      <c r="GR13" s="73"/>
      <c r="GX13" s="73"/>
      <c r="HD13" s="73"/>
      <c r="HJ13" s="73"/>
      <c r="HP13" s="73"/>
      <c r="HV13" s="73"/>
      <c r="IB13" s="73"/>
      <c r="IH13" s="73"/>
      <c r="IN13" s="73"/>
      <c r="IT13" s="73"/>
    </row>
    <row r="14" spans="2:255">
      <c r="B14" s="17" t="s">
        <v>11</v>
      </c>
      <c r="E14" s="24"/>
      <c r="G14" s="17"/>
      <c r="K14" s="24"/>
      <c r="M14" s="17"/>
      <c r="Q14" s="24"/>
      <c r="S14" s="17"/>
      <c r="W14" s="24"/>
      <c r="Y14" s="17"/>
      <c r="AC14" s="24"/>
      <c r="AE14" s="17"/>
      <c r="AI14" s="24"/>
      <c r="AK14" s="17"/>
      <c r="AO14" s="24"/>
      <c r="AQ14" s="17"/>
      <c r="AU14" s="24"/>
      <c r="AW14" s="17"/>
      <c r="BA14" s="24"/>
      <c r="BC14" s="17"/>
      <c r="BG14" s="24"/>
      <c r="BI14" s="17"/>
      <c r="BM14" s="24"/>
      <c r="BO14" s="17"/>
      <c r="BS14" s="24"/>
      <c r="BU14" s="17"/>
      <c r="BY14" s="24"/>
      <c r="CA14" s="17"/>
      <c r="CE14" s="24"/>
      <c r="CG14" s="17"/>
      <c r="CK14" s="24"/>
      <c r="CM14" s="17"/>
      <c r="CQ14" s="24"/>
      <c r="CS14" s="17"/>
      <c r="CW14" s="24"/>
      <c r="CY14" s="17"/>
      <c r="DC14" s="24"/>
      <c r="DE14" s="17"/>
      <c r="DI14" s="24"/>
      <c r="DK14" s="17"/>
      <c r="DO14" s="24"/>
      <c r="DQ14" s="17"/>
      <c r="DU14" s="24"/>
      <c r="DW14" s="17"/>
      <c r="EA14" s="24"/>
      <c r="EC14" s="17"/>
      <c r="EG14" s="24"/>
      <c r="EI14" s="17"/>
      <c r="EM14" s="24"/>
      <c r="EO14" s="17"/>
      <c r="ES14" s="24"/>
      <c r="EU14" s="17"/>
      <c r="EY14" s="24"/>
      <c r="FA14" s="17"/>
      <c r="FE14" s="24"/>
      <c r="FG14" s="17"/>
      <c r="FK14" s="24"/>
      <c r="FM14" s="17"/>
      <c r="FQ14" s="24"/>
      <c r="FS14" s="17"/>
      <c r="FW14" s="24"/>
      <c r="FY14" s="17"/>
      <c r="GC14" s="24"/>
      <c r="GE14" s="17"/>
      <c r="GI14" s="24"/>
      <c r="GK14" s="17"/>
      <c r="GO14" s="24"/>
      <c r="GQ14" s="17"/>
      <c r="GU14" s="24"/>
      <c r="GW14" s="17"/>
      <c r="HA14" s="24"/>
      <c r="HC14" s="17"/>
      <c r="HG14" s="24"/>
      <c r="HI14" s="17"/>
      <c r="HM14" s="24"/>
      <c r="HO14" s="17"/>
      <c r="HS14" s="24"/>
      <c r="HU14" s="17"/>
      <c r="HY14" s="24"/>
      <c r="IA14" s="17"/>
      <c r="IE14" s="24"/>
      <c r="IG14" s="17"/>
      <c r="IK14" s="24"/>
      <c r="IM14" s="17"/>
      <c r="IQ14" s="24"/>
      <c r="IS14" s="17"/>
    </row>
    <row r="15" spans="2:255">
      <c r="B15" s="15" t="s">
        <v>31</v>
      </c>
      <c r="C15" s="72" t="s">
        <v>13</v>
      </c>
      <c r="H15" s="72"/>
      <c r="N15" s="72"/>
      <c r="T15" s="72"/>
      <c r="Z15" s="72"/>
      <c r="AF15" s="72"/>
      <c r="AL15" s="72"/>
      <c r="AR15" s="72"/>
      <c r="AX15" s="72"/>
      <c r="BD15" s="72"/>
      <c r="BJ15" s="72"/>
      <c r="BP15" s="72"/>
      <c r="BV15" s="72"/>
      <c r="CB15" s="72"/>
      <c r="CH15" s="72"/>
      <c r="CN15" s="72"/>
      <c r="CT15" s="72"/>
      <c r="CZ15" s="72"/>
      <c r="DF15" s="72"/>
      <c r="DL15" s="72"/>
      <c r="DR15" s="72"/>
      <c r="DX15" s="72"/>
      <c r="ED15" s="72"/>
      <c r="EJ15" s="72"/>
      <c r="EP15" s="72"/>
      <c r="EV15" s="72"/>
      <c r="FB15" s="72"/>
      <c r="FH15" s="72"/>
      <c r="FN15" s="72"/>
      <c r="FT15" s="72"/>
      <c r="FZ15" s="72"/>
      <c r="GF15" s="72"/>
      <c r="GL15" s="72"/>
      <c r="GR15" s="72"/>
      <c r="GX15" s="72"/>
      <c r="HD15" s="72"/>
      <c r="HJ15" s="72"/>
      <c r="HP15" s="72"/>
      <c r="HV15" s="72"/>
      <c r="IB15" s="72"/>
      <c r="IH15" s="72"/>
      <c r="IN15" s="72"/>
      <c r="IT15" s="72"/>
    </row>
    <row r="19" spans="2:255" s="25" customFormat="1" ht="33.75" customHeight="1">
      <c r="B19" s="98" t="s">
        <v>32</v>
      </c>
      <c r="C19" s="98"/>
      <c r="D19" s="98"/>
      <c r="E19" s="98"/>
      <c r="G19" s="98"/>
      <c r="H19" s="98"/>
      <c r="I19" s="98"/>
      <c r="J19" s="98"/>
      <c r="K19" s="98"/>
      <c r="M19" s="98"/>
      <c r="N19" s="98"/>
      <c r="O19" s="98"/>
      <c r="P19" s="98"/>
      <c r="Q19" s="98"/>
      <c r="S19" s="98"/>
      <c r="T19" s="98"/>
      <c r="U19" s="98"/>
      <c r="V19" s="98"/>
      <c r="W19" s="98"/>
      <c r="Y19" s="98"/>
      <c r="Z19" s="98"/>
      <c r="AA19" s="98"/>
      <c r="AB19" s="98"/>
      <c r="AC19" s="98"/>
      <c r="AE19" s="98"/>
      <c r="AF19" s="98"/>
      <c r="AG19" s="98"/>
      <c r="AH19" s="98"/>
      <c r="AI19" s="98"/>
      <c r="AK19" s="98"/>
      <c r="AL19" s="98"/>
      <c r="AM19" s="98"/>
      <c r="AN19" s="98"/>
      <c r="AO19" s="98"/>
      <c r="AQ19" s="98"/>
      <c r="AR19" s="98"/>
      <c r="AS19" s="98"/>
      <c r="AT19" s="98"/>
      <c r="AU19" s="98"/>
      <c r="AW19" s="98"/>
      <c r="AX19" s="98"/>
      <c r="AY19" s="98"/>
      <c r="AZ19" s="98"/>
      <c r="BA19" s="98"/>
      <c r="BC19" s="98"/>
      <c r="BD19" s="98"/>
      <c r="BE19" s="98"/>
      <c r="BF19" s="98"/>
      <c r="BG19" s="98"/>
      <c r="BI19" s="98"/>
      <c r="BJ19" s="98"/>
      <c r="BK19" s="98"/>
      <c r="BL19" s="98"/>
      <c r="BM19" s="98"/>
      <c r="BO19" s="98"/>
      <c r="BP19" s="98"/>
      <c r="BQ19" s="98"/>
      <c r="BR19" s="98"/>
      <c r="BS19" s="98"/>
      <c r="BU19" s="98"/>
      <c r="BV19" s="98"/>
      <c r="BW19" s="98"/>
      <c r="BX19" s="98"/>
      <c r="BY19" s="98"/>
      <c r="CA19" s="98"/>
      <c r="CB19" s="98"/>
      <c r="CC19" s="98"/>
      <c r="CD19" s="98"/>
      <c r="CE19" s="98"/>
      <c r="CG19" s="98"/>
      <c r="CH19" s="98"/>
      <c r="CI19" s="98"/>
      <c r="CJ19" s="98"/>
      <c r="CK19" s="98"/>
      <c r="CM19" s="98"/>
      <c r="CN19" s="98"/>
      <c r="CO19" s="98"/>
      <c r="CP19" s="98"/>
      <c r="CQ19" s="98"/>
      <c r="CS19" s="98"/>
      <c r="CT19" s="98"/>
      <c r="CU19" s="98"/>
      <c r="CV19" s="98"/>
      <c r="CW19" s="98"/>
      <c r="CY19" s="98"/>
      <c r="CZ19" s="98"/>
      <c r="DA19" s="98"/>
      <c r="DB19" s="98"/>
      <c r="DC19" s="98"/>
      <c r="DE19" s="98"/>
      <c r="DF19" s="98"/>
      <c r="DG19" s="98"/>
      <c r="DH19" s="98"/>
      <c r="DI19" s="98"/>
      <c r="DK19" s="98"/>
      <c r="DL19" s="98"/>
      <c r="DM19" s="98"/>
      <c r="DN19" s="98"/>
      <c r="DO19" s="98"/>
      <c r="DQ19" s="98"/>
      <c r="DR19" s="98"/>
      <c r="DS19" s="98"/>
      <c r="DT19" s="98"/>
      <c r="DU19" s="98"/>
      <c r="DW19" s="98"/>
      <c r="DX19" s="98"/>
      <c r="DY19" s="98"/>
      <c r="DZ19" s="98"/>
      <c r="EA19" s="98"/>
      <c r="EC19" s="98"/>
      <c r="ED19" s="98"/>
      <c r="EE19" s="98"/>
      <c r="EF19" s="98"/>
      <c r="EG19" s="98"/>
      <c r="EI19" s="98"/>
      <c r="EJ19" s="98"/>
      <c r="EK19" s="98"/>
      <c r="EL19" s="98"/>
      <c r="EM19" s="98"/>
      <c r="EO19" s="98"/>
      <c r="EP19" s="98"/>
      <c r="EQ19" s="98"/>
      <c r="ER19" s="98"/>
      <c r="ES19" s="98"/>
      <c r="EU19" s="98"/>
      <c r="EV19" s="98"/>
      <c r="EW19" s="98"/>
      <c r="EX19" s="98"/>
      <c r="EY19" s="98"/>
      <c r="FA19" s="98"/>
      <c r="FB19" s="98"/>
      <c r="FC19" s="98"/>
      <c r="FD19" s="98"/>
      <c r="FE19" s="98"/>
      <c r="FG19" s="98"/>
      <c r="FH19" s="98"/>
      <c r="FI19" s="98"/>
      <c r="FJ19" s="98"/>
      <c r="FK19" s="98"/>
      <c r="FM19" s="98"/>
      <c r="FN19" s="98"/>
      <c r="FO19" s="98"/>
      <c r="FP19" s="98"/>
      <c r="FQ19" s="98"/>
      <c r="FS19" s="98"/>
      <c r="FT19" s="98"/>
      <c r="FU19" s="98"/>
      <c r="FV19" s="98"/>
      <c r="FW19" s="98"/>
      <c r="FY19" s="98"/>
      <c r="FZ19" s="98"/>
      <c r="GA19" s="98"/>
      <c r="GB19" s="98"/>
      <c r="GC19" s="98"/>
      <c r="GE19" s="98"/>
      <c r="GF19" s="98"/>
      <c r="GG19" s="98"/>
      <c r="GH19" s="98"/>
      <c r="GI19" s="98"/>
      <c r="GK19" s="98"/>
      <c r="GL19" s="98"/>
      <c r="GM19" s="98"/>
      <c r="GN19" s="98"/>
      <c r="GO19" s="98"/>
      <c r="GQ19" s="98"/>
      <c r="GR19" s="98"/>
      <c r="GS19" s="98"/>
      <c r="GT19" s="98"/>
      <c r="GU19" s="98"/>
      <c r="GW19" s="98"/>
      <c r="GX19" s="98"/>
      <c r="GY19" s="98"/>
      <c r="GZ19" s="98"/>
      <c r="HA19" s="98"/>
      <c r="HC19" s="98"/>
      <c r="HD19" s="98"/>
      <c r="HE19" s="98"/>
      <c r="HF19" s="98"/>
      <c r="HG19" s="98"/>
      <c r="HI19" s="98"/>
      <c r="HJ19" s="98"/>
      <c r="HK19" s="98"/>
      <c r="HL19" s="98"/>
      <c r="HM19" s="98"/>
      <c r="HO19" s="98"/>
      <c r="HP19" s="98"/>
      <c r="HQ19" s="98"/>
      <c r="HR19" s="98"/>
      <c r="HS19" s="98"/>
      <c r="HU19" s="98"/>
      <c r="HV19" s="98"/>
      <c r="HW19" s="98"/>
      <c r="HX19" s="98"/>
      <c r="HY19" s="98"/>
      <c r="IA19" s="98"/>
      <c r="IB19" s="98"/>
      <c r="IC19" s="98"/>
      <c r="ID19" s="98"/>
      <c r="IE19" s="98"/>
      <c r="IG19" s="98"/>
      <c r="IH19" s="98"/>
      <c r="II19" s="98"/>
      <c r="IJ19" s="98"/>
      <c r="IK19" s="98"/>
      <c r="IM19" s="98"/>
      <c r="IN19" s="98"/>
      <c r="IO19" s="98"/>
      <c r="IP19" s="98"/>
      <c r="IQ19" s="98"/>
      <c r="IS19" s="98"/>
      <c r="IT19" s="97"/>
      <c r="IU19" s="97"/>
    </row>
    <row r="20" spans="2:255" s="25" customFormat="1" ht="11.25" customHeight="1">
      <c r="B20" s="26"/>
      <c r="C20" s="26"/>
      <c r="D20" s="26"/>
      <c r="E20" s="26"/>
      <c r="G20" s="26"/>
      <c r="H20" s="26"/>
      <c r="I20" s="26"/>
      <c r="J20" s="26"/>
      <c r="K20" s="26"/>
      <c r="M20" s="26"/>
      <c r="N20" s="26"/>
      <c r="O20" s="26"/>
      <c r="P20" s="26"/>
      <c r="Q20" s="26"/>
      <c r="S20" s="26"/>
      <c r="T20" s="26"/>
      <c r="U20" s="26"/>
      <c r="V20" s="26"/>
      <c r="W20" s="26"/>
      <c r="Y20" s="26"/>
      <c r="Z20" s="26"/>
      <c r="AA20" s="26"/>
      <c r="AB20" s="26"/>
      <c r="AC20" s="26"/>
      <c r="AE20" s="26"/>
      <c r="AF20" s="26"/>
      <c r="AG20" s="26"/>
      <c r="AH20" s="26"/>
      <c r="AI20" s="26"/>
      <c r="AK20" s="26"/>
      <c r="AL20" s="26"/>
      <c r="AM20" s="26"/>
      <c r="AN20" s="26"/>
      <c r="AO20" s="26"/>
      <c r="AQ20" s="26"/>
      <c r="AR20" s="26"/>
      <c r="AS20" s="26"/>
      <c r="AT20" s="26"/>
      <c r="AU20" s="26"/>
      <c r="AW20" s="26"/>
      <c r="AX20" s="26"/>
      <c r="AY20" s="26"/>
      <c r="AZ20" s="26"/>
      <c r="BA20" s="26"/>
      <c r="BC20" s="26"/>
      <c r="BD20" s="26"/>
      <c r="BE20" s="26"/>
      <c r="BF20" s="26"/>
      <c r="BG20" s="26"/>
      <c r="BI20" s="26"/>
      <c r="BJ20" s="26"/>
      <c r="BK20" s="26"/>
      <c r="BL20" s="26"/>
      <c r="BM20" s="26"/>
      <c r="BO20" s="26"/>
      <c r="BP20" s="26"/>
      <c r="BQ20" s="26"/>
      <c r="BR20" s="26"/>
      <c r="BS20" s="26"/>
      <c r="BU20" s="26"/>
      <c r="BV20" s="26"/>
      <c r="BW20" s="26"/>
      <c r="BX20" s="26"/>
      <c r="BY20" s="26"/>
      <c r="CA20" s="26"/>
      <c r="CB20" s="26"/>
      <c r="CC20" s="26"/>
      <c r="CD20" s="26"/>
      <c r="CE20" s="26"/>
      <c r="CG20" s="26"/>
      <c r="CH20" s="26"/>
      <c r="CI20" s="26"/>
      <c r="CJ20" s="26"/>
      <c r="CK20" s="26"/>
      <c r="CM20" s="26"/>
      <c r="CN20" s="26"/>
      <c r="CO20" s="26"/>
      <c r="CP20" s="26"/>
      <c r="CQ20" s="26"/>
      <c r="CS20" s="26"/>
      <c r="CT20" s="26"/>
      <c r="CU20" s="26"/>
      <c r="CV20" s="26"/>
      <c r="CW20" s="26"/>
      <c r="CY20" s="26"/>
      <c r="CZ20" s="26"/>
      <c r="DA20" s="26"/>
      <c r="DB20" s="26"/>
      <c r="DC20" s="26"/>
      <c r="DE20" s="26"/>
      <c r="DF20" s="26"/>
      <c r="DG20" s="26"/>
      <c r="DH20" s="26"/>
      <c r="DI20" s="26"/>
      <c r="DK20" s="26"/>
      <c r="DL20" s="26"/>
      <c r="DM20" s="26"/>
      <c r="DN20" s="26"/>
      <c r="DO20" s="26"/>
      <c r="DQ20" s="26"/>
      <c r="DR20" s="26"/>
      <c r="DS20" s="26"/>
      <c r="DT20" s="26"/>
      <c r="DU20" s="26"/>
      <c r="DW20" s="26"/>
      <c r="DX20" s="26"/>
      <c r="DY20" s="26"/>
      <c r="DZ20" s="26"/>
      <c r="EA20" s="26"/>
      <c r="EC20" s="26"/>
      <c r="ED20" s="26"/>
      <c r="EE20" s="26"/>
      <c r="EF20" s="26"/>
      <c r="EG20" s="26"/>
      <c r="EI20" s="26"/>
      <c r="EJ20" s="26"/>
      <c r="EK20" s="26"/>
      <c r="EL20" s="26"/>
      <c r="EM20" s="26"/>
      <c r="EO20" s="26"/>
      <c r="EP20" s="26"/>
      <c r="EQ20" s="26"/>
      <c r="ER20" s="26"/>
      <c r="ES20" s="26"/>
      <c r="EU20" s="26"/>
      <c r="EV20" s="26"/>
      <c r="EW20" s="26"/>
      <c r="EX20" s="26"/>
      <c r="EY20" s="26"/>
      <c r="FA20" s="26"/>
      <c r="FB20" s="26"/>
      <c r="FC20" s="26"/>
      <c r="FD20" s="26"/>
      <c r="FE20" s="26"/>
      <c r="FG20" s="26"/>
      <c r="FH20" s="26"/>
      <c r="FI20" s="26"/>
      <c r="FJ20" s="26"/>
      <c r="FK20" s="26"/>
      <c r="FM20" s="26"/>
      <c r="FN20" s="26"/>
      <c r="FO20" s="26"/>
      <c r="FP20" s="26"/>
      <c r="FQ20" s="26"/>
      <c r="FS20" s="26"/>
      <c r="FT20" s="26"/>
      <c r="FU20" s="26"/>
      <c r="FV20" s="26"/>
      <c r="FW20" s="26"/>
      <c r="FY20" s="26"/>
      <c r="FZ20" s="26"/>
      <c r="GA20" s="26"/>
      <c r="GB20" s="26"/>
      <c r="GC20" s="26"/>
      <c r="GE20" s="26"/>
      <c r="GF20" s="26"/>
      <c r="GG20" s="26"/>
      <c r="GH20" s="26"/>
      <c r="GI20" s="26"/>
      <c r="GK20" s="26"/>
      <c r="GL20" s="26"/>
      <c r="GM20" s="26"/>
      <c r="GN20" s="26"/>
      <c r="GO20" s="26"/>
      <c r="GQ20" s="26"/>
      <c r="GR20" s="26"/>
      <c r="GS20" s="26"/>
      <c r="GT20" s="26"/>
      <c r="GU20" s="26"/>
      <c r="GW20" s="26"/>
      <c r="GX20" s="26"/>
      <c r="GY20" s="26"/>
      <c r="GZ20" s="26"/>
      <c r="HA20" s="26"/>
      <c r="HC20" s="26"/>
      <c r="HD20" s="26"/>
      <c r="HE20" s="26"/>
      <c r="HF20" s="26"/>
      <c r="HG20" s="26"/>
      <c r="HI20" s="26"/>
      <c r="HJ20" s="26"/>
      <c r="HK20" s="26"/>
      <c r="HL20" s="26"/>
      <c r="HM20" s="26"/>
      <c r="HO20" s="26"/>
      <c r="HP20" s="26"/>
      <c r="HQ20" s="26"/>
      <c r="HR20" s="26"/>
      <c r="HS20" s="26"/>
      <c r="HU20" s="26"/>
      <c r="HV20" s="26"/>
      <c r="HW20" s="26"/>
      <c r="HX20" s="26"/>
      <c r="HY20" s="26"/>
      <c r="IA20" s="26"/>
      <c r="IB20" s="26"/>
      <c r="IC20" s="26"/>
      <c r="ID20" s="26"/>
      <c r="IE20" s="26"/>
      <c r="IG20" s="26"/>
      <c r="IH20" s="26"/>
      <c r="II20" s="26"/>
      <c r="IJ20" s="26"/>
      <c r="IK20" s="26"/>
      <c r="IM20" s="26"/>
      <c r="IN20" s="26"/>
      <c r="IO20" s="26"/>
      <c r="IP20" s="26"/>
      <c r="IQ20" s="26"/>
      <c r="IS20" s="26"/>
      <c r="IT20" s="26"/>
      <c r="IU20" s="26"/>
    </row>
    <row r="21" spans="2:255" s="25" customFormat="1" ht="67.5" customHeight="1">
      <c r="B21" s="96" t="s">
        <v>15</v>
      </c>
      <c r="C21" s="96"/>
      <c r="D21" s="96"/>
      <c r="E21" s="96"/>
      <c r="G21" s="96"/>
      <c r="H21" s="96"/>
      <c r="I21" s="96"/>
      <c r="J21" s="96"/>
      <c r="K21" s="96"/>
      <c r="M21" s="96"/>
      <c r="N21" s="96"/>
      <c r="O21" s="96"/>
      <c r="P21" s="96"/>
      <c r="Q21" s="96"/>
      <c r="S21" s="96"/>
      <c r="T21" s="96"/>
      <c r="U21" s="96"/>
      <c r="V21" s="96"/>
      <c r="W21" s="96"/>
      <c r="Y21" s="96"/>
      <c r="Z21" s="96"/>
      <c r="AA21" s="96"/>
      <c r="AB21" s="96"/>
      <c r="AC21" s="96"/>
      <c r="AE21" s="96"/>
      <c r="AF21" s="96"/>
      <c r="AG21" s="96"/>
      <c r="AH21" s="96"/>
      <c r="AI21" s="96"/>
      <c r="AK21" s="96"/>
      <c r="AL21" s="96"/>
      <c r="AM21" s="96"/>
      <c r="AN21" s="96"/>
      <c r="AO21" s="96"/>
      <c r="AQ21" s="96"/>
      <c r="AR21" s="96"/>
      <c r="AS21" s="96"/>
      <c r="AT21" s="96"/>
      <c r="AU21" s="96"/>
      <c r="AW21" s="96"/>
      <c r="AX21" s="96"/>
      <c r="AY21" s="96"/>
      <c r="AZ21" s="96"/>
      <c r="BA21" s="96"/>
      <c r="BC21" s="96"/>
      <c r="BD21" s="96"/>
      <c r="BE21" s="96"/>
      <c r="BF21" s="96"/>
      <c r="BG21" s="96"/>
      <c r="BI21" s="96"/>
      <c r="BJ21" s="96"/>
      <c r="BK21" s="96"/>
      <c r="BL21" s="96"/>
      <c r="BM21" s="96"/>
      <c r="BO21" s="96"/>
      <c r="BP21" s="96"/>
      <c r="BQ21" s="96"/>
      <c r="BR21" s="96"/>
      <c r="BS21" s="96"/>
      <c r="BU21" s="96"/>
      <c r="BV21" s="96"/>
      <c r="BW21" s="96"/>
      <c r="BX21" s="96"/>
      <c r="BY21" s="96"/>
      <c r="CA21" s="96"/>
      <c r="CB21" s="96"/>
      <c r="CC21" s="96"/>
      <c r="CD21" s="96"/>
      <c r="CE21" s="96"/>
      <c r="CG21" s="96"/>
      <c r="CH21" s="96"/>
      <c r="CI21" s="96"/>
      <c r="CJ21" s="96"/>
      <c r="CK21" s="96"/>
      <c r="CM21" s="96"/>
      <c r="CN21" s="96"/>
      <c r="CO21" s="96"/>
      <c r="CP21" s="96"/>
      <c r="CQ21" s="96"/>
      <c r="CS21" s="96"/>
      <c r="CT21" s="96"/>
      <c r="CU21" s="96"/>
      <c r="CV21" s="96"/>
      <c r="CW21" s="96"/>
      <c r="CY21" s="96"/>
      <c r="CZ21" s="96"/>
      <c r="DA21" s="96"/>
      <c r="DB21" s="96"/>
      <c r="DC21" s="96"/>
      <c r="DE21" s="96"/>
      <c r="DF21" s="96"/>
      <c r="DG21" s="96"/>
      <c r="DH21" s="96"/>
      <c r="DI21" s="96"/>
      <c r="DK21" s="96"/>
      <c r="DL21" s="96"/>
      <c r="DM21" s="96"/>
      <c r="DN21" s="96"/>
      <c r="DO21" s="96"/>
      <c r="DQ21" s="96"/>
      <c r="DR21" s="96"/>
      <c r="DS21" s="96"/>
      <c r="DT21" s="96"/>
      <c r="DU21" s="96"/>
      <c r="DW21" s="96"/>
      <c r="DX21" s="96"/>
      <c r="DY21" s="96"/>
      <c r="DZ21" s="96"/>
      <c r="EA21" s="96"/>
      <c r="EC21" s="96"/>
      <c r="ED21" s="96"/>
      <c r="EE21" s="96"/>
      <c r="EF21" s="96"/>
      <c r="EG21" s="96"/>
      <c r="EI21" s="96"/>
      <c r="EJ21" s="96"/>
      <c r="EK21" s="96"/>
      <c r="EL21" s="96"/>
      <c r="EM21" s="96"/>
      <c r="EO21" s="96"/>
      <c r="EP21" s="96"/>
      <c r="EQ21" s="96"/>
      <c r="ER21" s="96"/>
      <c r="ES21" s="96"/>
      <c r="EU21" s="96"/>
      <c r="EV21" s="96"/>
      <c r="EW21" s="96"/>
      <c r="EX21" s="96"/>
      <c r="EY21" s="96"/>
      <c r="FA21" s="96"/>
      <c r="FB21" s="96"/>
      <c r="FC21" s="96"/>
      <c r="FD21" s="96"/>
      <c r="FE21" s="96"/>
      <c r="FG21" s="96"/>
      <c r="FH21" s="96"/>
      <c r="FI21" s="96"/>
      <c r="FJ21" s="96"/>
      <c r="FK21" s="96"/>
      <c r="FM21" s="96"/>
      <c r="FN21" s="96"/>
      <c r="FO21" s="96"/>
      <c r="FP21" s="96"/>
      <c r="FQ21" s="96"/>
      <c r="FS21" s="96"/>
      <c r="FT21" s="96"/>
      <c r="FU21" s="96"/>
      <c r="FV21" s="96"/>
      <c r="FW21" s="96"/>
      <c r="FY21" s="96"/>
      <c r="FZ21" s="96"/>
      <c r="GA21" s="96"/>
      <c r="GB21" s="96"/>
      <c r="GC21" s="96"/>
      <c r="GE21" s="96"/>
      <c r="GF21" s="96"/>
      <c r="GG21" s="96"/>
      <c r="GH21" s="96"/>
      <c r="GI21" s="96"/>
      <c r="GK21" s="96"/>
      <c r="GL21" s="96"/>
      <c r="GM21" s="96"/>
      <c r="GN21" s="96"/>
      <c r="GO21" s="96"/>
      <c r="GQ21" s="96"/>
      <c r="GR21" s="96"/>
      <c r="GS21" s="96"/>
      <c r="GT21" s="96"/>
      <c r="GU21" s="96"/>
      <c r="GW21" s="96"/>
      <c r="GX21" s="96"/>
      <c r="GY21" s="96"/>
      <c r="GZ21" s="96"/>
      <c r="HA21" s="96"/>
      <c r="HC21" s="96"/>
      <c r="HD21" s="96"/>
      <c r="HE21" s="96"/>
      <c r="HF21" s="96"/>
      <c r="HG21" s="96"/>
      <c r="HI21" s="96"/>
      <c r="HJ21" s="96"/>
      <c r="HK21" s="96"/>
      <c r="HL21" s="96"/>
      <c r="HM21" s="96"/>
      <c r="HO21" s="96"/>
      <c r="HP21" s="96"/>
      <c r="HQ21" s="96"/>
      <c r="HR21" s="96"/>
      <c r="HS21" s="96"/>
      <c r="HU21" s="96"/>
      <c r="HV21" s="96"/>
      <c r="HW21" s="96"/>
      <c r="HX21" s="96"/>
      <c r="HY21" s="96"/>
      <c r="IA21" s="96"/>
      <c r="IB21" s="96"/>
      <c r="IC21" s="96"/>
      <c r="ID21" s="96"/>
      <c r="IE21" s="96"/>
      <c r="IG21" s="96"/>
      <c r="IH21" s="96"/>
      <c r="II21" s="96"/>
      <c r="IJ21" s="96"/>
      <c r="IK21" s="96"/>
      <c r="IM21" s="96"/>
      <c r="IN21" s="96"/>
      <c r="IO21" s="96"/>
      <c r="IP21" s="96"/>
      <c r="IQ21" s="96"/>
      <c r="IS21" s="96"/>
      <c r="IT21" s="97"/>
      <c r="IU21" s="97"/>
    </row>
    <row r="22" spans="2:255" s="25" customFormat="1" ht="11.25" customHeight="1">
      <c r="B22" s="26"/>
      <c r="C22" s="26"/>
      <c r="D22" s="26"/>
      <c r="E22" s="26"/>
      <c r="G22" s="26"/>
      <c r="H22" s="26"/>
      <c r="I22" s="26"/>
      <c r="J22" s="26"/>
      <c r="K22" s="26"/>
      <c r="M22" s="26"/>
      <c r="N22" s="26"/>
      <c r="O22" s="26"/>
      <c r="P22" s="26"/>
      <c r="Q22" s="26"/>
      <c r="S22" s="26"/>
      <c r="T22" s="26"/>
      <c r="U22" s="26"/>
      <c r="V22" s="26"/>
      <c r="W22" s="26"/>
      <c r="Y22" s="26"/>
      <c r="Z22" s="26"/>
      <c r="AA22" s="26"/>
      <c r="AB22" s="26"/>
      <c r="AC22" s="26"/>
      <c r="AE22" s="26"/>
      <c r="AF22" s="26"/>
      <c r="AG22" s="26"/>
      <c r="AH22" s="26"/>
      <c r="AI22" s="26"/>
      <c r="AK22" s="26"/>
      <c r="AL22" s="26"/>
      <c r="AM22" s="26"/>
      <c r="AN22" s="26"/>
      <c r="AO22" s="26"/>
      <c r="AQ22" s="26"/>
      <c r="AR22" s="26"/>
      <c r="AS22" s="26"/>
      <c r="AT22" s="26"/>
      <c r="AU22" s="26"/>
      <c r="AW22" s="26"/>
      <c r="AX22" s="26"/>
      <c r="AY22" s="26"/>
      <c r="AZ22" s="26"/>
      <c r="BA22" s="26"/>
      <c r="BC22" s="26"/>
      <c r="BD22" s="26"/>
      <c r="BE22" s="26"/>
      <c r="BF22" s="26"/>
      <c r="BG22" s="26"/>
      <c r="BI22" s="26"/>
      <c r="BJ22" s="26"/>
      <c r="BK22" s="26"/>
      <c r="BL22" s="26"/>
      <c r="BM22" s="26"/>
      <c r="BO22" s="26"/>
      <c r="BP22" s="26"/>
      <c r="BQ22" s="26"/>
      <c r="BR22" s="26"/>
      <c r="BS22" s="26"/>
      <c r="BU22" s="26"/>
      <c r="BV22" s="26"/>
      <c r="BW22" s="26"/>
      <c r="BX22" s="26"/>
      <c r="BY22" s="26"/>
      <c r="CA22" s="26"/>
      <c r="CB22" s="26"/>
      <c r="CC22" s="26"/>
      <c r="CD22" s="26"/>
      <c r="CE22" s="26"/>
      <c r="CG22" s="26"/>
      <c r="CH22" s="26"/>
      <c r="CI22" s="26"/>
      <c r="CJ22" s="26"/>
      <c r="CK22" s="26"/>
      <c r="CM22" s="26"/>
      <c r="CN22" s="26"/>
      <c r="CO22" s="26"/>
      <c r="CP22" s="26"/>
      <c r="CQ22" s="26"/>
      <c r="CS22" s="26"/>
      <c r="CT22" s="26"/>
      <c r="CU22" s="26"/>
      <c r="CV22" s="26"/>
      <c r="CW22" s="26"/>
      <c r="CY22" s="26"/>
      <c r="CZ22" s="26"/>
      <c r="DA22" s="26"/>
      <c r="DB22" s="26"/>
      <c r="DC22" s="26"/>
      <c r="DE22" s="26"/>
      <c r="DF22" s="26"/>
      <c r="DG22" s="26"/>
      <c r="DH22" s="26"/>
      <c r="DI22" s="26"/>
      <c r="DK22" s="26"/>
      <c r="DL22" s="26"/>
      <c r="DM22" s="26"/>
      <c r="DN22" s="26"/>
      <c r="DO22" s="26"/>
      <c r="DQ22" s="26"/>
      <c r="DR22" s="26"/>
      <c r="DS22" s="26"/>
      <c r="DT22" s="26"/>
      <c r="DU22" s="26"/>
      <c r="DW22" s="26"/>
      <c r="DX22" s="26"/>
      <c r="DY22" s="26"/>
      <c r="DZ22" s="26"/>
      <c r="EA22" s="26"/>
      <c r="EC22" s="26"/>
      <c r="ED22" s="26"/>
      <c r="EE22" s="26"/>
      <c r="EF22" s="26"/>
      <c r="EG22" s="26"/>
      <c r="EI22" s="26"/>
      <c r="EJ22" s="26"/>
      <c r="EK22" s="26"/>
      <c r="EL22" s="26"/>
      <c r="EM22" s="26"/>
      <c r="EO22" s="26"/>
      <c r="EP22" s="26"/>
      <c r="EQ22" s="26"/>
      <c r="ER22" s="26"/>
      <c r="ES22" s="26"/>
      <c r="EU22" s="26"/>
      <c r="EV22" s="26"/>
      <c r="EW22" s="26"/>
      <c r="EX22" s="26"/>
      <c r="EY22" s="26"/>
      <c r="FA22" s="26"/>
      <c r="FB22" s="26"/>
      <c r="FC22" s="26"/>
      <c r="FD22" s="26"/>
      <c r="FE22" s="26"/>
      <c r="FG22" s="26"/>
      <c r="FH22" s="26"/>
      <c r="FI22" s="26"/>
      <c r="FJ22" s="26"/>
      <c r="FK22" s="26"/>
      <c r="FM22" s="26"/>
      <c r="FN22" s="26"/>
      <c r="FO22" s="26"/>
      <c r="FP22" s="26"/>
      <c r="FQ22" s="26"/>
      <c r="FS22" s="26"/>
      <c r="FT22" s="26"/>
      <c r="FU22" s="26"/>
      <c r="FV22" s="26"/>
      <c r="FW22" s="26"/>
      <c r="FY22" s="26"/>
      <c r="FZ22" s="26"/>
      <c r="GA22" s="26"/>
      <c r="GB22" s="26"/>
      <c r="GC22" s="26"/>
      <c r="GE22" s="26"/>
      <c r="GF22" s="26"/>
      <c r="GG22" s="26"/>
      <c r="GH22" s="26"/>
      <c r="GI22" s="26"/>
      <c r="GK22" s="26"/>
      <c r="GL22" s="26"/>
      <c r="GM22" s="26"/>
      <c r="GN22" s="26"/>
      <c r="GO22" s="26"/>
      <c r="GQ22" s="26"/>
      <c r="GR22" s="26"/>
      <c r="GS22" s="26"/>
      <c r="GT22" s="26"/>
      <c r="GU22" s="26"/>
      <c r="GW22" s="26"/>
      <c r="GX22" s="26"/>
      <c r="GY22" s="26"/>
      <c r="GZ22" s="26"/>
      <c r="HA22" s="26"/>
      <c r="HC22" s="26"/>
      <c r="HD22" s="26"/>
      <c r="HE22" s="26"/>
      <c r="HF22" s="26"/>
      <c r="HG22" s="26"/>
      <c r="HI22" s="26"/>
      <c r="HJ22" s="26"/>
      <c r="HK22" s="26"/>
      <c r="HL22" s="26"/>
      <c r="HM22" s="26"/>
      <c r="HO22" s="26"/>
      <c r="HP22" s="26"/>
      <c r="HQ22" s="26"/>
      <c r="HR22" s="26"/>
      <c r="HS22" s="26"/>
      <c r="HU22" s="26"/>
      <c r="HV22" s="26"/>
      <c r="HW22" s="26"/>
      <c r="HX22" s="26"/>
      <c r="HY22" s="26"/>
      <c r="IA22" s="26"/>
      <c r="IB22" s="26"/>
      <c r="IC22" s="26"/>
      <c r="ID22" s="26"/>
      <c r="IE22" s="26"/>
      <c r="IG22" s="26"/>
      <c r="IH22" s="26"/>
      <c r="II22" s="26"/>
      <c r="IJ22" s="26"/>
      <c r="IK22" s="26"/>
      <c r="IM22" s="26"/>
      <c r="IN22" s="26"/>
      <c r="IO22" s="26"/>
      <c r="IP22" s="26"/>
      <c r="IQ22" s="26"/>
      <c r="IS22" s="26"/>
      <c r="IT22" s="26"/>
      <c r="IU22" s="26"/>
    </row>
    <row r="23" spans="2:255" s="25" customFormat="1" ht="11.25" customHeight="1">
      <c r="B23" s="96" t="s">
        <v>33</v>
      </c>
      <c r="C23" s="96"/>
      <c r="D23" s="96"/>
      <c r="E23" s="96"/>
      <c r="G23" s="96"/>
      <c r="H23" s="96"/>
      <c r="I23" s="96"/>
      <c r="J23" s="96"/>
      <c r="K23" s="96"/>
      <c r="M23" s="96"/>
      <c r="N23" s="96"/>
      <c r="O23" s="96"/>
      <c r="P23" s="96"/>
      <c r="Q23" s="96"/>
      <c r="S23" s="96"/>
      <c r="T23" s="96"/>
      <c r="U23" s="96"/>
      <c r="V23" s="96"/>
      <c r="W23" s="96"/>
      <c r="Y23" s="96"/>
      <c r="Z23" s="96"/>
      <c r="AA23" s="96"/>
      <c r="AB23" s="96"/>
      <c r="AC23" s="96"/>
      <c r="AE23" s="96"/>
      <c r="AF23" s="96"/>
      <c r="AG23" s="96"/>
      <c r="AH23" s="96"/>
      <c r="AI23" s="96"/>
      <c r="AK23" s="96"/>
      <c r="AL23" s="96"/>
      <c r="AM23" s="96"/>
      <c r="AN23" s="96"/>
      <c r="AO23" s="96"/>
      <c r="AQ23" s="96"/>
      <c r="AR23" s="96"/>
      <c r="AS23" s="96"/>
      <c r="AT23" s="96"/>
      <c r="AU23" s="96"/>
      <c r="AW23" s="96"/>
      <c r="AX23" s="96"/>
      <c r="AY23" s="96"/>
      <c r="AZ23" s="96"/>
      <c r="BA23" s="96"/>
      <c r="BC23" s="96"/>
      <c r="BD23" s="96"/>
      <c r="BE23" s="96"/>
      <c r="BF23" s="96"/>
      <c r="BG23" s="96"/>
      <c r="BI23" s="96"/>
      <c r="BJ23" s="96"/>
      <c r="BK23" s="96"/>
      <c r="BL23" s="96"/>
      <c r="BM23" s="96"/>
      <c r="BO23" s="96"/>
      <c r="BP23" s="96"/>
      <c r="BQ23" s="96"/>
      <c r="BR23" s="96"/>
      <c r="BS23" s="96"/>
      <c r="BU23" s="96"/>
      <c r="BV23" s="96"/>
      <c r="BW23" s="96"/>
      <c r="BX23" s="96"/>
      <c r="BY23" s="96"/>
      <c r="CA23" s="96"/>
      <c r="CB23" s="96"/>
      <c r="CC23" s="96"/>
      <c r="CD23" s="96"/>
      <c r="CE23" s="96"/>
      <c r="CG23" s="96"/>
      <c r="CH23" s="96"/>
      <c r="CI23" s="96"/>
      <c r="CJ23" s="96"/>
      <c r="CK23" s="96"/>
      <c r="CM23" s="96"/>
      <c r="CN23" s="96"/>
      <c r="CO23" s="96"/>
      <c r="CP23" s="96"/>
      <c r="CQ23" s="96"/>
      <c r="CS23" s="96"/>
      <c r="CT23" s="96"/>
      <c r="CU23" s="96"/>
      <c r="CV23" s="96"/>
      <c r="CW23" s="96"/>
      <c r="CY23" s="96"/>
      <c r="CZ23" s="96"/>
      <c r="DA23" s="96"/>
      <c r="DB23" s="96"/>
      <c r="DC23" s="96"/>
      <c r="DE23" s="96"/>
      <c r="DF23" s="96"/>
      <c r="DG23" s="96"/>
      <c r="DH23" s="96"/>
      <c r="DI23" s="96"/>
      <c r="DK23" s="96"/>
      <c r="DL23" s="96"/>
      <c r="DM23" s="96"/>
      <c r="DN23" s="96"/>
      <c r="DO23" s="96"/>
      <c r="DQ23" s="96"/>
      <c r="DR23" s="96"/>
      <c r="DS23" s="96"/>
      <c r="DT23" s="96"/>
      <c r="DU23" s="96"/>
      <c r="DW23" s="96"/>
      <c r="DX23" s="96"/>
      <c r="DY23" s="96"/>
      <c r="DZ23" s="96"/>
      <c r="EA23" s="96"/>
      <c r="EC23" s="96"/>
      <c r="ED23" s="96"/>
      <c r="EE23" s="96"/>
      <c r="EF23" s="96"/>
      <c r="EG23" s="96"/>
      <c r="EI23" s="96"/>
      <c r="EJ23" s="96"/>
      <c r="EK23" s="96"/>
      <c r="EL23" s="96"/>
      <c r="EM23" s="96"/>
      <c r="EO23" s="96"/>
      <c r="EP23" s="96"/>
      <c r="EQ23" s="96"/>
      <c r="ER23" s="96"/>
      <c r="ES23" s="96"/>
      <c r="EU23" s="96"/>
      <c r="EV23" s="96"/>
      <c r="EW23" s="96"/>
      <c r="EX23" s="96"/>
      <c r="EY23" s="96"/>
      <c r="FA23" s="96"/>
      <c r="FB23" s="96"/>
      <c r="FC23" s="96"/>
      <c r="FD23" s="96"/>
      <c r="FE23" s="96"/>
      <c r="FG23" s="96"/>
      <c r="FH23" s="96"/>
      <c r="FI23" s="96"/>
      <c r="FJ23" s="96"/>
      <c r="FK23" s="96"/>
      <c r="FM23" s="96"/>
      <c r="FN23" s="96"/>
      <c r="FO23" s="96"/>
      <c r="FP23" s="96"/>
      <c r="FQ23" s="96"/>
      <c r="FS23" s="96"/>
      <c r="FT23" s="96"/>
      <c r="FU23" s="96"/>
      <c r="FV23" s="96"/>
      <c r="FW23" s="96"/>
      <c r="FY23" s="96"/>
      <c r="FZ23" s="96"/>
      <c r="GA23" s="96"/>
      <c r="GB23" s="96"/>
      <c r="GC23" s="96"/>
      <c r="GE23" s="96"/>
      <c r="GF23" s="96"/>
      <c r="GG23" s="96"/>
      <c r="GH23" s="96"/>
      <c r="GI23" s="96"/>
      <c r="GK23" s="96"/>
      <c r="GL23" s="96"/>
      <c r="GM23" s="96"/>
      <c r="GN23" s="96"/>
      <c r="GO23" s="96"/>
      <c r="GQ23" s="96"/>
      <c r="GR23" s="96"/>
      <c r="GS23" s="96"/>
      <c r="GT23" s="96"/>
      <c r="GU23" s="96"/>
      <c r="GW23" s="96"/>
      <c r="GX23" s="96"/>
      <c r="GY23" s="96"/>
      <c r="GZ23" s="96"/>
      <c r="HA23" s="96"/>
      <c r="HC23" s="96"/>
      <c r="HD23" s="96"/>
      <c r="HE23" s="96"/>
      <c r="HF23" s="96"/>
      <c r="HG23" s="96"/>
      <c r="HI23" s="96"/>
      <c r="HJ23" s="96"/>
      <c r="HK23" s="96"/>
      <c r="HL23" s="96"/>
      <c r="HM23" s="96"/>
      <c r="HO23" s="96"/>
      <c r="HP23" s="96"/>
      <c r="HQ23" s="96"/>
      <c r="HR23" s="96"/>
      <c r="HS23" s="96"/>
      <c r="HU23" s="96"/>
      <c r="HV23" s="96"/>
      <c r="HW23" s="96"/>
      <c r="HX23" s="96"/>
      <c r="HY23" s="96"/>
      <c r="IA23" s="96"/>
      <c r="IB23" s="96"/>
      <c r="IC23" s="96"/>
      <c r="ID23" s="96"/>
      <c r="IE23" s="96"/>
      <c r="IG23" s="96"/>
      <c r="IH23" s="96"/>
      <c r="II23" s="96"/>
      <c r="IJ23" s="96"/>
      <c r="IK23" s="96"/>
      <c r="IM23" s="96"/>
      <c r="IN23" s="96"/>
      <c r="IO23" s="96"/>
      <c r="IP23" s="96"/>
      <c r="IQ23" s="96"/>
      <c r="IS23" s="96"/>
      <c r="IT23" s="97"/>
      <c r="IU23" s="97"/>
    </row>
  </sheetData>
  <mergeCells count="172">
    <mergeCell ref="AE1:AI1"/>
    <mergeCell ref="AK1:AO1"/>
    <mergeCell ref="AQ1:AU1"/>
    <mergeCell ref="AW1:BA1"/>
    <mergeCell ref="BC1:BG1"/>
    <mergeCell ref="BI1:BM1"/>
    <mergeCell ref="B23:E23"/>
    <mergeCell ref="B19:E19"/>
    <mergeCell ref="G1:K1"/>
    <mergeCell ref="M1:Q1"/>
    <mergeCell ref="S1:W1"/>
    <mergeCell ref="Y1:AC1"/>
    <mergeCell ref="G23:K23"/>
    <mergeCell ref="M23:Q23"/>
    <mergeCell ref="S23:W23"/>
    <mergeCell ref="Y23:AC23"/>
    <mergeCell ref="B1:E1"/>
    <mergeCell ref="B21:E21"/>
    <mergeCell ref="BC19:BG19"/>
    <mergeCell ref="BI19:BM19"/>
    <mergeCell ref="CY1:DC1"/>
    <mergeCell ref="DE1:DI1"/>
    <mergeCell ref="DK1:DO1"/>
    <mergeCell ref="DQ1:DU1"/>
    <mergeCell ref="DW1:EA1"/>
    <mergeCell ref="EC1:EG1"/>
    <mergeCell ref="BO1:BS1"/>
    <mergeCell ref="BU1:BY1"/>
    <mergeCell ref="CA1:CE1"/>
    <mergeCell ref="CG1:CK1"/>
    <mergeCell ref="CM1:CQ1"/>
    <mergeCell ref="CS1:CW1"/>
    <mergeCell ref="GE1:GI1"/>
    <mergeCell ref="GK1:GO1"/>
    <mergeCell ref="GQ1:GU1"/>
    <mergeCell ref="GW1:HA1"/>
    <mergeCell ref="EI1:EM1"/>
    <mergeCell ref="EO1:ES1"/>
    <mergeCell ref="EU1:EY1"/>
    <mergeCell ref="FA1:FE1"/>
    <mergeCell ref="FG1:FK1"/>
    <mergeCell ref="FM1:FQ1"/>
    <mergeCell ref="BO19:BS19"/>
    <mergeCell ref="BU19:BY19"/>
    <mergeCell ref="CA19:CE19"/>
    <mergeCell ref="CG19:CK19"/>
    <mergeCell ref="IM1:IQ1"/>
    <mergeCell ref="IS1:IU1"/>
    <mergeCell ref="G19:K19"/>
    <mergeCell ref="M19:Q19"/>
    <mergeCell ref="S19:W19"/>
    <mergeCell ref="Y19:AC19"/>
    <mergeCell ref="AE19:AI19"/>
    <mergeCell ref="AK19:AO19"/>
    <mergeCell ref="AQ19:AU19"/>
    <mergeCell ref="AW19:BA19"/>
    <mergeCell ref="HC1:HG1"/>
    <mergeCell ref="HI1:HM1"/>
    <mergeCell ref="HO1:HS1"/>
    <mergeCell ref="HU1:HY1"/>
    <mergeCell ref="IA1:IE1"/>
    <mergeCell ref="IG1:IK1"/>
    <mergeCell ref="FS1:FW1"/>
    <mergeCell ref="FY1:GC1"/>
    <mergeCell ref="EI19:EM19"/>
    <mergeCell ref="EO19:ES19"/>
    <mergeCell ref="EU19:EY19"/>
    <mergeCell ref="FA19:FE19"/>
    <mergeCell ref="CM19:CQ19"/>
    <mergeCell ref="CS19:CW19"/>
    <mergeCell ref="CY19:DC19"/>
    <mergeCell ref="DE19:DI19"/>
    <mergeCell ref="DK19:DO19"/>
    <mergeCell ref="DQ19:DU19"/>
    <mergeCell ref="IA19:IE19"/>
    <mergeCell ref="IG19:IK19"/>
    <mergeCell ref="IM19:IQ19"/>
    <mergeCell ref="IS19:IU19"/>
    <mergeCell ref="G21:K21"/>
    <mergeCell ref="M21:Q21"/>
    <mergeCell ref="S21:W21"/>
    <mergeCell ref="Y21:AC21"/>
    <mergeCell ref="AE21:AI21"/>
    <mergeCell ref="AK21:AO21"/>
    <mergeCell ref="GQ19:GU19"/>
    <mergeCell ref="GW19:HA19"/>
    <mergeCell ref="HC19:HG19"/>
    <mergeCell ref="HI19:HM19"/>
    <mergeCell ref="HO19:HS19"/>
    <mergeCell ref="HU19:HY19"/>
    <mergeCell ref="FG19:FK19"/>
    <mergeCell ref="FM19:FQ19"/>
    <mergeCell ref="FS19:FW19"/>
    <mergeCell ref="FY19:GC19"/>
    <mergeCell ref="GE19:GI19"/>
    <mergeCell ref="GK19:GO19"/>
    <mergeCell ref="DW19:EA19"/>
    <mergeCell ref="EC19:EG19"/>
    <mergeCell ref="CA21:CE21"/>
    <mergeCell ref="CG21:CK21"/>
    <mergeCell ref="CM21:CQ21"/>
    <mergeCell ref="CS21:CW21"/>
    <mergeCell ref="CY21:DC21"/>
    <mergeCell ref="DE21:DI21"/>
    <mergeCell ref="AQ21:AU21"/>
    <mergeCell ref="AW21:BA21"/>
    <mergeCell ref="BC21:BG21"/>
    <mergeCell ref="BI21:BM21"/>
    <mergeCell ref="BO21:BS21"/>
    <mergeCell ref="BU21:BY21"/>
    <mergeCell ref="EU21:EY21"/>
    <mergeCell ref="FA21:FE21"/>
    <mergeCell ref="FG21:FK21"/>
    <mergeCell ref="FM21:FQ21"/>
    <mergeCell ref="FS21:FW21"/>
    <mergeCell ref="FY21:GC21"/>
    <mergeCell ref="DK21:DO21"/>
    <mergeCell ref="DQ21:DU21"/>
    <mergeCell ref="DW21:EA21"/>
    <mergeCell ref="EC21:EG21"/>
    <mergeCell ref="EI21:EM21"/>
    <mergeCell ref="EO21:ES21"/>
    <mergeCell ref="HO21:HS21"/>
    <mergeCell ref="HU21:HY21"/>
    <mergeCell ref="IA21:IE21"/>
    <mergeCell ref="IG21:IK21"/>
    <mergeCell ref="IM21:IQ21"/>
    <mergeCell ref="IS21:IU21"/>
    <mergeCell ref="GE21:GI21"/>
    <mergeCell ref="GK21:GO21"/>
    <mergeCell ref="GQ21:GU21"/>
    <mergeCell ref="GW21:HA21"/>
    <mergeCell ref="HC21:HG21"/>
    <mergeCell ref="HI21:HM21"/>
    <mergeCell ref="BO23:BS23"/>
    <mergeCell ref="BU23:BY23"/>
    <mergeCell ref="CA23:CE23"/>
    <mergeCell ref="CG23:CK23"/>
    <mergeCell ref="CM23:CQ23"/>
    <mergeCell ref="CS23:CW23"/>
    <mergeCell ref="AE23:AI23"/>
    <mergeCell ref="AK23:AO23"/>
    <mergeCell ref="AQ23:AU23"/>
    <mergeCell ref="AW23:BA23"/>
    <mergeCell ref="BC23:BG23"/>
    <mergeCell ref="BI23:BM23"/>
    <mergeCell ref="EI23:EM23"/>
    <mergeCell ref="EO23:ES23"/>
    <mergeCell ref="EU23:EY23"/>
    <mergeCell ref="FA23:FE23"/>
    <mergeCell ref="FG23:FK23"/>
    <mergeCell ref="FM23:FQ23"/>
    <mergeCell ref="CY23:DC23"/>
    <mergeCell ref="DE23:DI23"/>
    <mergeCell ref="DK23:DO23"/>
    <mergeCell ref="DQ23:DU23"/>
    <mergeCell ref="DW23:EA23"/>
    <mergeCell ref="EC23:EG23"/>
    <mergeCell ref="IM23:IQ23"/>
    <mergeCell ref="IS23:IU23"/>
    <mergeCell ref="HC23:HG23"/>
    <mergeCell ref="HI23:HM23"/>
    <mergeCell ref="HO23:HS23"/>
    <mergeCell ref="HU23:HY23"/>
    <mergeCell ref="IA23:IE23"/>
    <mergeCell ref="IG23:IK23"/>
    <mergeCell ref="FS23:FW23"/>
    <mergeCell ref="FY23:GC23"/>
    <mergeCell ref="GE23:GI23"/>
    <mergeCell ref="GK23:GO23"/>
    <mergeCell ref="GQ23:GU23"/>
    <mergeCell ref="GW23:HA23"/>
  </mergeCells>
  <hyperlinks>
    <hyperlink ref="C6" location="Issuance!A1" display="US Corporate Bonds: Issuance" xr:uid="{00000000-0004-0000-0000-000000000000}"/>
    <hyperlink ref="C7" location="'Trading Volume'!A1" display="US Corporate Bonds: Trading Volume" xr:uid="{00000000-0004-0000-0000-000001000000}"/>
    <hyperlink ref="C8" location="Outstanding!A1" display="US Corporate Bonds: Outstanding" xr:uid="{00000000-0004-0000-0000-000002000000}"/>
    <hyperlink ref="C15" r:id="rId1"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4"/>
  <sheetViews>
    <sheetView tabSelected="1" workbookViewId="0">
      <pane xSplit="1" ySplit="8" topLeftCell="B9" activePane="bottomRight" state="frozen"/>
      <selection pane="topRight" activeCell="B1" sqref="B1"/>
      <selection pane="bottomLeft" activeCell="A9" sqref="A9"/>
      <selection pane="bottomRight" activeCell="E12" sqref="E12"/>
    </sheetView>
  </sheetViews>
  <sheetFormatPr defaultColWidth="9" defaultRowHeight="12"/>
  <cols>
    <col min="1" max="1" width="7.625" style="14" customWidth="1"/>
    <col min="2" max="2" width="7.625" style="33" customWidth="1"/>
    <col min="3" max="8" width="7.625" style="61" customWidth="1"/>
    <col min="9" max="9" width="2.625" style="61" customWidth="1"/>
    <col min="10" max="16" width="8.625" style="14" customWidth="1"/>
    <col min="17" max="17" width="1.625" style="61" customWidth="1"/>
    <col min="18" max="24" width="8.625" style="61" customWidth="1"/>
    <col min="25" max="25" width="2.625" style="61" customWidth="1"/>
    <col min="26" max="16384" width="9" style="61"/>
  </cols>
  <sheetData>
    <row r="1" spans="1:24" s="63" customFormat="1" ht="12.75">
      <c r="A1" s="4" t="s">
        <v>16</v>
      </c>
      <c r="B1" s="31" t="s">
        <v>12</v>
      </c>
      <c r="J1" s="65"/>
      <c r="K1" s="65"/>
      <c r="L1" s="65"/>
      <c r="M1" s="65"/>
      <c r="N1" s="65"/>
      <c r="O1" s="65"/>
      <c r="P1" s="65"/>
    </row>
    <row r="2" spans="1:24" s="63" customFormat="1" ht="12.75">
      <c r="A2" s="4" t="s">
        <v>17</v>
      </c>
      <c r="B2" s="31" t="s">
        <v>39</v>
      </c>
      <c r="J2" s="65"/>
      <c r="K2" s="65"/>
      <c r="L2" s="65"/>
      <c r="M2" s="65"/>
      <c r="N2" s="65"/>
      <c r="O2" s="65"/>
      <c r="P2" s="65"/>
    </row>
    <row r="3" spans="1:24" s="63" customFormat="1" ht="12.75">
      <c r="A3" s="5" t="s">
        <v>18</v>
      </c>
      <c r="B3" s="31" t="s">
        <v>38</v>
      </c>
      <c r="J3" s="65"/>
      <c r="K3" s="65"/>
      <c r="L3" s="65"/>
      <c r="M3" s="65"/>
      <c r="N3" s="65"/>
      <c r="O3" s="65"/>
      <c r="P3" s="65"/>
    </row>
    <row r="4" spans="1:24" s="64" customFormat="1" ht="11.25">
      <c r="A4" s="6" t="s">
        <v>19</v>
      </c>
      <c r="B4" s="71" t="s">
        <v>47</v>
      </c>
      <c r="J4" s="66"/>
      <c r="K4" s="66"/>
      <c r="L4" s="66"/>
      <c r="M4" s="66"/>
      <c r="N4" s="66"/>
      <c r="O4" s="66"/>
      <c r="P4" s="66"/>
    </row>
    <row r="5" spans="1:24" s="64" customFormat="1" ht="11.25">
      <c r="A5" s="7" t="s">
        <v>20</v>
      </c>
      <c r="B5" s="32" t="s">
        <v>46</v>
      </c>
      <c r="J5" s="66"/>
      <c r="K5" s="66"/>
      <c r="L5" s="66"/>
      <c r="M5" s="66"/>
      <c r="N5" s="67"/>
      <c r="O5" s="67"/>
      <c r="P5" s="67"/>
    </row>
    <row r="6" spans="1:24">
      <c r="A6" s="62"/>
      <c r="J6" s="66"/>
      <c r="K6" s="66"/>
      <c r="L6" s="66"/>
      <c r="M6" s="66"/>
      <c r="N6" s="67"/>
      <c r="O6" s="67"/>
      <c r="P6" s="67"/>
    </row>
    <row r="7" spans="1:24">
      <c r="A7" s="9"/>
      <c r="B7" s="61"/>
      <c r="J7" s="101" t="s">
        <v>43</v>
      </c>
      <c r="K7" s="101"/>
      <c r="L7" s="101"/>
      <c r="M7" s="101"/>
      <c r="N7" s="101"/>
      <c r="O7" s="101"/>
      <c r="P7" s="101"/>
      <c r="Q7" s="70"/>
      <c r="R7" s="101" t="s">
        <v>51</v>
      </c>
      <c r="S7" s="101"/>
      <c r="T7" s="101"/>
      <c r="U7" s="101"/>
      <c r="V7" s="101"/>
      <c r="W7" s="101"/>
      <c r="X7" s="101"/>
    </row>
    <row r="8" spans="1:24" ht="24.75" thickBot="1">
      <c r="A8" s="10"/>
      <c r="B8" s="82" t="s">
        <v>1</v>
      </c>
      <c r="C8" s="82" t="s">
        <v>2</v>
      </c>
      <c r="D8" s="82" t="s">
        <v>3</v>
      </c>
      <c r="E8" s="82" t="s">
        <v>4</v>
      </c>
      <c r="F8" s="82" t="s">
        <v>5</v>
      </c>
      <c r="G8" s="82" t="s">
        <v>8</v>
      </c>
      <c r="H8" s="82" t="s">
        <v>0</v>
      </c>
      <c r="J8" s="53" t="s">
        <v>1</v>
      </c>
      <c r="K8" s="53" t="s">
        <v>2</v>
      </c>
      <c r="L8" s="53" t="s">
        <v>3</v>
      </c>
      <c r="M8" s="53" t="s">
        <v>4</v>
      </c>
      <c r="N8" s="53" t="s">
        <v>5</v>
      </c>
      <c r="O8" s="53" t="s">
        <v>8</v>
      </c>
      <c r="P8" s="53" t="s">
        <v>0</v>
      </c>
      <c r="R8" s="53" t="s">
        <v>1</v>
      </c>
      <c r="S8" s="53" t="s">
        <v>2</v>
      </c>
      <c r="T8" s="53" t="s">
        <v>3</v>
      </c>
      <c r="U8" s="53" t="s">
        <v>4</v>
      </c>
      <c r="V8" s="53" t="s">
        <v>5</v>
      </c>
      <c r="W8" s="53" t="s">
        <v>8</v>
      </c>
      <c r="X8" s="53" t="s">
        <v>0</v>
      </c>
    </row>
    <row r="9" spans="1:24" ht="12.75" thickTop="1">
      <c r="A9" s="27">
        <v>2012</v>
      </c>
      <c r="B9" s="36">
        <v>217.297</v>
      </c>
      <c r="C9" s="36">
        <v>165.4</v>
      </c>
      <c r="D9" s="36">
        <v>119.26300000000001</v>
      </c>
      <c r="E9" s="36">
        <v>418.07506500000005</v>
      </c>
      <c r="F9" s="36">
        <v>3.3620000000000001</v>
      </c>
      <c r="G9" s="36">
        <v>2.1351930000000001</v>
      </c>
      <c r="H9" s="36">
        <v>925.53225800000007</v>
      </c>
      <c r="J9" s="69" t="str">
        <f>IFERROR(B9/#REF!-1,"n/a")</f>
        <v>n/a</v>
      </c>
      <c r="K9" s="69" t="str">
        <f>IFERROR(C9/#REF!-1,"n/a")</f>
        <v>n/a</v>
      </c>
      <c r="L9" s="69" t="str">
        <f>IFERROR(D9/#REF!-1,"n/a")</f>
        <v>n/a</v>
      </c>
      <c r="M9" s="69" t="str">
        <f>IFERROR(E9/#REF!-1,"n/a")</f>
        <v>n/a</v>
      </c>
      <c r="N9" s="69" t="str">
        <f>IFERROR(F9/#REF!-1,"n/a")</f>
        <v>n/a</v>
      </c>
      <c r="O9" s="69" t="str">
        <f>IFERROR(G9/#REF!-1,"n/a")</f>
        <v>n/a</v>
      </c>
      <c r="P9" s="69" t="str">
        <f>IFERROR(H9/#REF!-1,"n/a")</f>
        <v>n/a</v>
      </c>
      <c r="R9" s="68" t="s">
        <v>42</v>
      </c>
      <c r="S9" s="68" t="s">
        <v>42</v>
      </c>
      <c r="T9" s="68" t="s">
        <v>42</v>
      </c>
      <c r="U9" s="68" t="s">
        <v>42</v>
      </c>
      <c r="V9" s="68" t="s">
        <v>42</v>
      </c>
      <c r="W9" s="68" t="s">
        <v>42</v>
      </c>
      <c r="X9" s="68" t="s">
        <v>42</v>
      </c>
    </row>
    <row r="10" spans="1:24">
      <c r="A10" s="27">
        <v>2013</v>
      </c>
      <c r="B10" s="36">
        <v>121.161</v>
      </c>
      <c r="C10" s="36">
        <v>112</v>
      </c>
      <c r="D10" s="36">
        <v>74.474000000000004</v>
      </c>
      <c r="E10" s="36">
        <v>341.24327</v>
      </c>
      <c r="F10" s="36">
        <v>2.8897150000000003</v>
      </c>
      <c r="G10" s="36">
        <v>1.1518489999999999</v>
      </c>
      <c r="H10" s="36">
        <v>652.91983400000004</v>
      </c>
      <c r="J10" s="69">
        <f t="shared" ref="J10:J17" si="0">IFERROR(B10/B9-1,"n/a")</f>
        <v>-0.44241752072048857</v>
      </c>
      <c r="K10" s="69">
        <f t="shared" ref="K10:K17" si="1">IFERROR(C10/C9-1,"n/a")</f>
        <v>-0.32285368802902059</v>
      </c>
      <c r="L10" s="69">
        <f t="shared" ref="L10:L17" si="2">IFERROR(D10/D9-1,"n/a")</f>
        <v>-0.37554815827205423</v>
      </c>
      <c r="M10" s="69">
        <f t="shared" ref="M10:M17" si="3">IFERROR(E10/E9-1,"n/a")</f>
        <v>-0.18377511942741687</v>
      </c>
      <c r="N10" s="69">
        <f t="shared" ref="N10:N17" si="4">IFERROR(F10/F9-1,"n/a")</f>
        <v>-0.14047739440809037</v>
      </c>
      <c r="O10" s="69">
        <f t="shared" ref="O10:O17" si="5">IFERROR(G10/G9-1,"n/a")</f>
        <v>-0.46054103774225574</v>
      </c>
      <c r="P10" s="69">
        <f t="shared" ref="P10:P17" si="6">IFERROR(H10/H9-1,"n/a")</f>
        <v>-0.29454664777335082</v>
      </c>
      <c r="R10" s="68" t="s">
        <v>42</v>
      </c>
      <c r="S10" s="68" t="s">
        <v>42</v>
      </c>
      <c r="T10" s="68" t="s">
        <v>42</v>
      </c>
      <c r="U10" s="68" t="s">
        <v>42</v>
      </c>
      <c r="V10" s="68" t="s">
        <v>42</v>
      </c>
      <c r="W10" s="68" t="s">
        <v>42</v>
      </c>
      <c r="X10" s="68" t="s">
        <v>42</v>
      </c>
    </row>
    <row r="11" spans="1:24">
      <c r="A11" s="27">
        <v>2014</v>
      </c>
      <c r="B11" s="36">
        <v>38.561</v>
      </c>
      <c r="C11" s="36">
        <v>89</v>
      </c>
      <c r="D11" s="36">
        <v>78.078000000000003</v>
      </c>
      <c r="E11" s="36">
        <v>348.50677999999999</v>
      </c>
      <c r="F11" s="36">
        <v>3.544</v>
      </c>
      <c r="G11" s="36">
        <v>1</v>
      </c>
      <c r="H11" s="36">
        <v>558.68978000000004</v>
      </c>
      <c r="J11" s="69">
        <f t="shared" si="0"/>
        <v>-0.68173752280024102</v>
      </c>
      <c r="K11" s="69">
        <f t="shared" si="1"/>
        <v>-0.2053571428571429</v>
      </c>
      <c r="L11" s="69">
        <f t="shared" si="2"/>
        <v>4.8392727663345569E-2</v>
      </c>
      <c r="M11" s="69">
        <f t="shared" si="3"/>
        <v>2.1285430772012059E-2</v>
      </c>
      <c r="N11" s="69">
        <f t="shared" si="4"/>
        <v>0.22641852224181269</v>
      </c>
      <c r="O11" s="69">
        <f t="shared" si="5"/>
        <v>-0.13183064794083243</v>
      </c>
      <c r="P11" s="69">
        <f t="shared" si="6"/>
        <v>-0.14432101629187144</v>
      </c>
      <c r="R11" s="68" t="s">
        <v>42</v>
      </c>
      <c r="S11" s="68" t="s">
        <v>42</v>
      </c>
      <c r="T11" s="68" t="s">
        <v>42</v>
      </c>
      <c r="U11" s="68" t="s">
        <v>42</v>
      </c>
      <c r="V11" s="68" t="s">
        <v>42</v>
      </c>
      <c r="W11" s="68" t="s">
        <v>42</v>
      </c>
      <c r="X11" s="68" t="s">
        <v>42</v>
      </c>
    </row>
    <row r="12" spans="1:24">
      <c r="A12" s="27">
        <v>2015</v>
      </c>
      <c r="B12" s="36">
        <v>63.765999999999998</v>
      </c>
      <c r="C12" s="36">
        <v>166.8</v>
      </c>
      <c r="D12" s="36">
        <v>105.211</v>
      </c>
      <c r="E12" s="36">
        <v>304.33343499999995</v>
      </c>
      <c r="F12" s="36">
        <v>4.3658649999999994</v>
      </c>
      <c r="G12" s="36">
        <v>1</v>
      </c>
      <c r="H12" s="36">
        <v>645.47629999999992</v>
      </c>
      <c r="J12" s="69">
        <f t="shared" si="0"/>
        <v>0.65363968776743331</v>
      </c>
      <c r="K12" s="69">
        <f t="shared" si="1"/>
        <v>0.87415730337078656</v>
      </c>
      <c r="L12" s="69">
        <f t="shared" si="2"/>
        <v>0.34751146289607826</v>
      </c>
      <c r="M12" s="69">
        <f t="shared" si="3"/>
        <v>-0.12675031745436927</v>
      </c>
      <c r="N12" s="69">
        <f t="shared" si="4"/>
        <v>0.23190321670428871</v>
      </c>
      <c r="O12" s="69">
        <f t="shared" si="5"/>
        <v>0</v>
      </c>
      <c r="P12" s="69">
        <f t="shared" si="6"/>
        <v>0.15533937277320486</v>
      </c>
      <c r="R12" s="68" t="s">
        <v>42</v>
      </c>
      <c r="S12" s="68" t="s">
        <v>42</v>
      </c>
      <c r="T12" s="68" t="s">
        <v>42</v>
      </c>
      <c r="U12" s="68" t="s">
        <v>42</v>
      </c>
      <c r="V12" s="68" t="s">
        <v>42</v>
      </c>
      <c r="W12" s="68" t="s">
        <v>42</v>
      </c>
      <c r="X12" s="68" t="s">
        <v>42</v>
      </c>
    </row>
    <row r="13" spans="1:24">
      <c r="A13" s="27">
        <v>2016</v>
      </c>
      <c r="B13" s="36">
        <v>93.978999999999999</v>
      </c>
      <c r="C13" s="36">
        <v>174.8</v>
      </c>
      <c r="D13" s="36">
        <v>128.50899999999999</v>
      </c>
      <c r="E13" s="36">
        <v>524.06057499999997</v>
      </c>
      <c r="F13" s="36">
        <v>6.5223009999999997</v>
      </c>
      <c r="G13" s="36">
        <v>0</v>
      </c>
      <c r="H13" s="36">
        <v>927.87087599999995</v>
      </c>
      <c r="J13" s="69">
        <f t="shared" si="0"/>
        <v>0.47381049462095781</v>
      </c>
      <c r="K13" s="69">
        <f t="shared" si="1"/>
        <v>4.7961630695443569E-2</v>
      </c>
      <c r="L13" s="69">
        <f t="shared" si="2"/>
        <v>0.22144072387868174</v>
      </c>
      <c r="M13" s="69">
        <f t="shared" si="3"/>
        <v>0.72199474237853645</v>
      </c>
      <c r="N13" s="69">
        <f t="shared" si="4"/>
        <v>0.49393098503962007</v>
      </c>
      <c r="O13" s="69">
        <f t="shared" si="5"/>
        <v>-1</v>
      </c>
      <c r="P13" s="69">
        <f t="shared" si="6"/>
        <v>0.43749797784984534</v>
      </c>
      <c r="R13" s="68" t="s">
        <v>42</v>
      </c>
      <c r="S13" s="68" t="s">
        <v>42</v>
      </c>
      <c r="T13" s="68" t="s">
        <v>42</v>
      </c>
      <c r="U13" s="68" t="s">
        <v>42</v>
      </c>
      <c r="V13" s="68" t="s">
        <v>42</v>
      </c>
      <c r="W13" s="68" t="s">
        <v>42</v>
      </c>
      <c r="X13" s="68" t="s">
        <v>42</v>
      </c>
    </row>
    <row r="14" spans="1:24">
      <c r="A14" s="27">
        <v>2017</v>
      </c>
      <c r="B14" s="36">
        <v>42.191000000000003</v>
      </c>
      <c r="C14" s="36">
        <v>93.1</v>
      </c>
      <c r="D14" s="36">
        <v>91.122</v>
      </c>
      <c r="E14" s="36">
        <v>495.291675</v>
      </c>
      <c r="F14" s="36">
        <v>8.609</v>
      </c>
      <c r="G14" s="36">
        <v>1</v>
      </c>
      <c r="H14" s="36">
        <v>731.3136750000001</v>
      </c>
      <c r="J14" s="69">
        <f t="shared" si="0"/>
        <v>-0.55105927920067244</v>
      </c>
      <c r="K14" s="69">
        <f t="shared" si="1"/>
        <v>-0.46739130434782616</v>
      </c>
      <c r="L14" s="69">
        <f t="shared" si="2"/>
        <v>-0.29092903998941699</v>
      </c>
      <c r="M14" s="69">
        <f t="shared" si="3"/>
        <v>-5.4896134859982459E-2</v>
      </c>
      <c r="N14" s="69">
        <f t="shared" si="4"/>
        <v>0.31993295004324396</v>
      </c>
      <c r="O14" s="69" t="str">
        <f t="shared" si="5"/>
        <v>n/a</v>
      </c>
      <c r="P14" s="69">
        <f t="shared" si="6"/>
        <v>-0.21183680411152361</v>
      </c>
      <c r="R14" s="68" t="s">
        <v>42</v>
      </c>
      <c r="S14" s="68" t="s">
        <v>42</v>
      </c>
      <c r="T14" s="68" t="s">
        <v>42</v>
      </c>
      <c r="U14" s="68" t="s">
        <v>42</v>
      </c>
      <c r="V14" s="68" t="s">
        <v>42</v>
      </c>
      <c r="W14" s="68" t="s">
        <v>42</v>
      </c>
      <c r="X14" s="68" t="s">
        <v>42</v>
      </c>
    </row>
    <row r="15" spans="1:24">
      <c r="A15" s="27">
        <v>2018</v>
      </c>
      <c r="B15" s="36">
        <v>15.311</v>
      </c>
      <c r="C15" s="36">
        <v>54.7</v>
      </c>
      <c r="D15" s="36">
        <v>97.963999999999999</v>
      </c>
      <c r="E15" s="36">
        <v>476.91500000000008</v>
      </c>
      <c r="F15" s="36">
        <v>7.6980000000000004</v>
      </c>
      <c r="G15" s="36">
        <v>1</v>
      </c>
      <c r="H15" s="36">
        <v>653.58800000000008</v>
      </c>
      <c r="J15" s="69">
        <f t="shared" si="0"/>
        <v>-0.6371026996278828</v>
      </c>
      <c r="K15" s="69">
        <f t="shared" si="1"/>
        <v>-0.41245972073039738</v>
      </c>
      <c r="L15" s="69">
        <f t="shared" si="2"/>
        <v>7.508614824082005E-2</v>
      </c>
      <c r="M15" s="69">
        <f t="shared" si="3"/>
        <v>-3.7102733454988712E-2</v>
      </c>
      <c r="N15" s="69">
        <f t="shared" si="4"/>
        <v>-0.10581949123010803</v>
      </c>
      <c r="O15" s="69">
        <f t="shared" si="5"/>
        <v>0</v>
      </c>
      <c r="P15" s="69">
        <f t="shared" si="6"/>
        <v>-0.10628226663476514</v>
      </c>
      <c r="R15" s="68" t="s">
        <v>42</v>
      </c>
      <c r="S15" s="68" t="s">
        <v>42</v>
      </c>
      <c r="T15" s="68" t="s">
        <v>42</v>
      </c>
      <c r="U15" s="68" t="s">
        <v>42</v>
      </c>
      <c r="V15" s="68" t="s">
        <v>42</v>
      </c>
      <c r="W15" s="68" t="s">
        <v>42</v>
      </c>
      <c r="X15" s="68" t="s">
        <v>42</v>
      </c>
    </row>
    <row r="16" spans="1:24">
      <c r="A16" s="27">
        <v>2019</v>
      </c>
      <c r="B16" s="36">
        <v>21.52</v>
      </c>
      <c r="C16" s="36">
        <v>186.3</v>
      </c>
      <c r="D16" s="36">
        <v>613.72595999999999</v>
      </c>
      <c r="E16" s="36">
        <v>157.58199999999999</v>
      </c>
      <c r="F16" s="36">
        <v>10.201000000000001</v>
      </c>
      <c r="G16" s="36">
        <v>0</v>
      </c>
      <c r="H16" s="36">
        <v>989.32896000000005</v>
      </c>
      <c r="J16" s="69">
        <f t="shared" si="0"/>
        <v>0.40552543922669981</v>
      </c>
      <c r="K16" s="69">
        <f t="shared" si="1"/>
        <v>2.4058500914076784</v>
      </c>
      <c r="L16" s="69">
        <f t="shared" si="2"/>
        <v>5.2648111551182071</v>
      </c>
      <c r="M16" s="69">
        <f t="shared" si="3"/>
        <v>-0.66958053321870781</v>
      </c>
      <c r="N16" s="69">
        <f t="shared" si="4"/>
        <v>0.3251493894518056</v>
      </c>
      <c r="O16" s="69">
        <f t="shared" si="5"/>
        <v>-1</v>
      </c>
      <c r="P16" s="69">
        <f t="shared" si="6"/>
        <v>0.51368899061794271</v>
      </c>
      <c r="R16" s="68" t="s">
        <v>42</v>
      </c>
      <c r="S16" s="68" t="s">
        <v>42</v>
      </c>
      <c r="T16" s="68" t="s">
        <v>42</v>
      </c>
      <c r="U16" s="68" t="s">
        <v>42</v>
      </c>
      <c r="V16" s="68" t="s">
        <v>42</v>
      </c>
      <c r="W16" s="68" t="s">
        <v>42</v>
      </c>
      <c r="X16" s="68" t="s">
        <v>42</v>
      </c>
    </row>
    <row r="17" spans="1:24">
      <c r="A17" s="27">
        <v>2020</v>
      </c>
      <c r="B17" s="36">
        <v>185.18799999999999</v>
      </c>
      <c r="C17" s="36">
        <v>318.5</v>
      </c>
      <c r="D17" s="36">
        <v>227.93199999999999</v>
      </c>
      <c r="E17" s="36">
        <v>505.17767500000008</v>
      </c>
      <c r="F17" s="36">
        <v>13.522</v>
      </c>
      <c r="G17" s="36">
        <v>1</v>
      </c>
      <c r="H17" s="36">
        <v>1251.319675</v>
      </c>
      <c r="J17" s="69">
        <f t="shared" si="0"/>
        <v>7.6053903345724905</v>
      </c>
      <c r="K17" s="69">
        <f t="shared" si="1"/>
        <v>0.70960815888352102</v>
      </c>
      <c r="L17" s="69">
        <f t="shared" si="2"/>
        <v>-0.62860948557561425</v>
      </c>
      <c r="M17" s="69">
        <f t="shared" si="3"/>
        <v>2.2058082458656454</v>
      </c>
      <c r="N17" s="69">
        <f t="shared" si="4"/>
        <v>0.3255563180080383</v>
      </c>
      <c r="O17" s="69" t="str">
        <f t="shared" si="5"/>
        <v>n/a</v>
      </c>
      <c r="P17" s="69">
        <f t="shared" si="6"/>
        <v>0.26481658335362979</v>
      </c>
      <c r="R17" s="68" t="s">
        <v>42</v>
      </c>
      <c r="S17" s="68" t="s">
        <v>42</v>
      </c>
      <c r="T17" s="68" t="s">
        <v>42</v>
      </c>
      <c r="U17" s="68" t="s">
        <v>42</v>
      </c>
      <c r="V17" s="68" t="s">
        <v>42</v>
      </c>
      <c r="W17" s="68" t="s">
        <v>42</v>
      </c>
      <c r="X17" s="68" t="s">
        <v>42</v>
      </c>
    </row>
    <row r="18" spans="1:24">
      <c r="A18" s="27">
        <v>2021</v>
      </c>
      <c r="B18" s="36">
        <v>2.8149999999999999</v>
      </c>
      <c r="C18" s="36">
        <v>22.35</v>
      </c>
      <c r="D18" s="36">
        <v>165.185</v>
      </c>
      <c r="E18" s="36">
        <v>429.79586</v>
      </c>
      <c r="F18" s="36">
        <v>72.302000000000007</v>
      </c>
      <c r="G18" s="36">
        <v>0.5</v>
      </c>
      <c r="H18" s="36">
        <v>692.94785999999999</v>
      </c>
      <c r="J18" s="69">
        <f t="shared" ref="J18:J19" si="7">IFERROR(B18/B17-1,"n/a")</f>
        <v>-0.98479923105168798</v>
      </c>
      <c r="K18" s="69">
        <f t="shared" ref="K18:K19" si="8">IFERROR(C18/C17-1,"n/a")</f>
        <v>-0.92982731554160125</v>
      </c>
      <c r="L18" s="69">
        <f t="shared" ref="L18:L19" si="9">IFERROR(D18/D17-1,"n/a")</f>
        <v>-0.27528824386220452</v>
      </c>
      <c r="M18" s="69">
        <f t="shared" ref="M18:M19" si="10">IFERROR(E18/E17-1,"n/a")</f>
        <v>-0.14921842102385074</v>
      </c>
      <c r="N18" s="69">
        <f t="shared" ref="N18:N19" si="11">IFERROR(F18/F17-1,"n/a")</f>
        <v>4.3469900902233398</v>
      </c>
      <c r="O18" s="69">
        <f t="shared" ref="O18:O19" si="12">IFERROR(G18/G17-1,"n/a")</f>
        <v>-0.5</v>
      </c>
      <c r="P18" s="69">
        <f t="shared" ref="P18:P19" si="13">IFERROR(H18/H17-1,"n/a")</f>
        <v>-0.44622635299009428</v>
      </c>
      <c r="R18" s="68" t="s">
        <v>42</v>
      </c>
      <c r="S18" s="68" t="s">
        <v>42</v>
      </c>
      <c r="T18" s="68" t="s">
        <v>42</v>
      </c>
      <c r="U18" s="68" t="s">
        <v>42</v>
      </c>
      <c r="V18" s="68" t="s">
        <v>42</v>
      </c>
      <c r="W18" s="68" t="s">
        <v>42</v>
      </c>
      <c r="X18" s="68" t="s">
        <v>42</v>
      </c>
    </row>
    <row r="19" spans="1:24">
      <c r="A19" s="27">
        <v>2022</v>
      </c>
      <c r="B19" s="36">
        <v>1.9610000000000001</v>
      </c>
      <c r="C19" s="36">
        <v>46.747999999999998</v>
      </c>
      <c r="D19" s="36">
        <v>147.88999999999999</v>
      </c>
      <c r="E19" s="36">
        <v>587.80697499999997</v>
      </c>
      <c r="F19" s="36">
        <v>61.527999999999999</v>
      </c>
      <c r="G19" s="36">
        <v>0</v>
      </c>
      <c r="H19" s="36">
        <v>845.93397499999992</v>
      </c>
      <c r="J19" s="69">
        <f t="shared" si="7"/>
        <v>-0.30337477797513313</v>
      </c>
      <c r="K19" s="69">
        <f t="shared" si="8"/>
        <v>1.0916331096196865</v>
      </c>
      <c r="L19" s="69">
        <f t="shared" si="9"/>
        <v>-0.10470079002330734</v>
      </c>
      <c r="M19" s="69">
        <f t="shared" si="10"/>
        <v>0.36764224532083656</v>
      </c>
      <c r="N19" s="69">
        <f t="shared" si="11"/>
        <v>-0.14901385853779991</v>
      </c>
      <c r="O19" s="69">
        <f t="shared" si="12"/>
        <v>-1</v>
      </c>
      <c r="P19" s="69">
        <f t="shared" si="13"/>
        <v>0.22077579545450932</v>
      </c>
      <c r="R19" s="68" t="s">
        <v>42</v>
      </c>
      <c r="S19" s="68" t="s">
        <v>42</v>
      </c>
      <c r="T19" s="68" t="s">
        <v>42</v>
      </c>
      <c r="U19" s="68" t="s">
        <v>42</v>
      </c>
      <c r="V19" s="68" t="s">
        <v>42</v>
      </c>
      <c r="W19" s="68" t="s">
        <v>42</v>
      </c>
      <c r="X19" s="68" t="s">
        <v>42</v>
      </c>
    </row>
    <row r="20" spans="1:24">
      <c r="A20" s="27"/>
      <c r="B20" s="36"/>
      <c r="C20" s="36"/>
      <c r="D20" s="36"/>
      <c r="E20" s="36"/>
      <c r="F20" s="36"/>
      <c r="G20" s="36"/>
      <c r="H20" s="36"/>
      <c r="J20" s="69"/>
      <c r="K20" s="69"/>
      <c r="L20" s="69"/>
      <c r="M20" s="69"/>
      <c r="N20" s="69"/>
      <c r="O20" s="69"/>
      <c r="P20" s="69"/>
      <c r="R20" s="68"/>
      <c r="S20" s="68"/>
      <c r="T20" s="68"/>
      <c r="U20" s="68"/>
      <c r="V20" s="68"/>
      <c r="W20" s="68"/>
      <c r="X20" s="68"/>
    </row>
    <row r="21" spans="1:24">
      <c r="A21" s="88" t="s">
        <v>53</v>
      </c>
      <c r="B21" s="89">
        <v>0</v>
      </c>
      <c r="C21" s="89">
        <v>20.852</v>
      </c>
      <c r="D21" s="89">
        <v>85.602000000000004</v>
      </c>
      <c r="E21" s="89">
        <v>235.12838500000001</v>
      </c>
      <c r="F21" s="89">
        <v>37.228999999999999</v>
      </c>
      <c r="G21" s="89">
        <v>0</v>
      </c>
      <c r="H21" s="89">
        <v>66.833690000000004</v>
      </c>
      <c r="I21" s="90"/>
      <c r="J21" s="91"/>
      <c r="K21" s="91"/>
      <c r="L21" s="91"/>
      <c r="M21" s="91"/>
      <c r="N21" s="91"/>
      <c r="O21" s="91"/>
      <c r="P21" s="91"/>
      <c r="Q21" s="90"/>
      <c r="R21" s="92"/>
      <c r="S21" s="92"/>
      <c r="T21" s="92"/>
      <c r="U21" s="92"/>
      <c r="V21" s="92"/>
      <c r="W21" s="92"/>
      <c r="X21" s="92"/>
    </row>
    <row r="22" spans="1:24">
      <c r="A22" s="88" t="s">
        <v>60</v>
      </c>
      <c r="B22" s="89">
        <v>8.0410000000000004</v>
      </c>
      <c r="C22" s="89">
        <v>34.807339999999996</v>
      </c>
      <c r="D22" s="89">
        <v>86.885000000000005</v>
      </c>
      <c r="E22" s="89">
        <v>716.29892999999993</v>
      </c>
      <c r="F22" s="89">
        <v>26.229500000000002</v>
      </c>
      <c r="G22" s="89">
        <v>0</v>
      </c>
      <c r="H22" s="89">
        <v>872.26176999999984</v>
      </c>
      <c r="I22" s="90"/>
      <c r="J22" s="91" t="str">
        <f>IFERROR(B22/B21-1,"n/a")</f>
        <v>n/a</v>
      </c>
      <c r="K22" s="91">
        <f t="shared" ref="K22" si="14">IFERROR(C22/C21-1,"n/a")</f>
        <v>0.66925666602723943</v>
      </c>
      <c r="L22" s="91">
        <f t="shared" ref="L22" si="15">IFERROR(D22/D21-1,"n/a")</f>
        <v>1.498796757085108E-2</v>
      </c>
      <c r="M22" s="91">
        <f t="shared" ref="M22" si="16">IFERROR(E22/E21-1,"n/a")</f>
        <v>2.0464162376652224</v>
      </c>
      <c r="N22" s="91">
        <f t="shared" ref="N22" si="17">IFERROR(F22/F21-1,"n/a")</f>
        <v>-0.29545515592683114</v>
      </c>
      <c r="O22" s="91" t="str">
        <f t="shared" ref="O22" si="18">IFERROR(G22/G21-1,"n/a")</f>
        <v>n/a</v>
      </c>
      <c r="P22" s="91">
        <f>IFERROR(H22/H21-1,"n/a")</f>
        <v>12.051228654290968</v>
      </c>
      <c r="Q22" s="90"/>
      <c r="R22" s="92" t="s">
        <v>42</v>
      </c>
      <c r="S22" s="92" t="s">
        <v>42</v>
      </c>
      <c r="T22" s="92" t="s">
        <v>42</v>
      </c>
      <c r="U22" s="92" t="s">
        <v>42</v>
      </c>
      <c r="V22" s="92" t="s">
        <v>42</v>
      </c>
      <c r="W22" s="92" t="s">
        <v>42</v>
      </c>
      <c r="X22" s="92" t="s">
        <v>42</v>
      </c>
    </row>
    <row r="23" spans="1:24">
      <c r="A23" s="28"/>
      <c r="B23" s="36"/>
      <c r="C23" s="36"/>
      <c r="D23" s="36"/>
      <c r="E23" s="36"/>
      <c r="F23" s="36"/>
      <c r="G23" s="36"/>
      <c r="H23" s="36"/>
      <c r="J23" s="68"/>
      <c r="K23" s="68"/>
      <c r="L23" s="68"/>
      <c r="M23" s="68"/>
      <c r="N23" s="68"/>
      <c r="O23" s="68"/>
      <c r="P23" s="68"/>
      <c r="R23" s="69"/>
      <c r="S23" s="69"/>
      <c r="T23" s="69"/>
      <c r="U23" s="69"/>
      <c r="V23" s="69"/>
      <c r="W23" s="69"/>
      <c r="X23" s="69"/>
    </row>
    <row r="24" spans="1:24">
      <c r="A24" s="27" t="s">
        <v>21</v>
      </c>
      <c r="B24" s="36">
        <v>0</v>
      </c>
      <c r="C24" s="36">
        <v>0</v>
      </c>
      <c r="D24" s="36">
        <v>40.985999999999997</v>
      </c>
      <c r="E24" s="36">
        <v>109.26788000000001</v>
      </c>
      <c r="F24" s="36">
        <v>18.783000000000001</v>
      </c>
      <c r="G24" s="36">
        <v>0</v>
      </c>
      <c r="H24" s="36">
        <v>169.03688</v>
      </c>
      <c r="J24" s="69" t="str">
        <f>IFERROR(B24/#REF!-1,"n/a")</f>
        <v>n/a</v>
      </c>
      <c r="K24" s="69" t="str">
        <f>IFERROR(C24/#REF!-1,"n/a")</f>
        <v>n/a</v>
      </c>
      <c r="L24" s="69" t="str">
        <f>IFERROR(D24/#REF!-1,"n/a")</f>
        <v>n/a</v>
      </c>
      <c r="M24" s="69" t="str">
        <f>IFERROR(E24/#REF!-1,"n/a")</f>
        <v>n/a</v>
      </c>
      <c r="N24" s="69" t="str">
        <f>IFERROR(F24/#REF!-1,"n/a")</f>
        <v>n/a</v>
      </c>
      <c r="O24" s="69" t="str">
        <f>IFERROR(G24/#REF!-1,"n/a")</f>
        <v>n/a</v>
      </c>
      <c r="P24" s="69" t="str">
        <f>IFERROR(H24/#REF!-1,"n/a")</f>
        <v>n/a</v>
      </c>
      <c r="R24" s="69" t="str">
        <f>IFERROR(B24/#REF!-1,"n/a")</f>
        <v>n/a</v>
      </c>
      <c r="S24" s="69" t="str">
        <f>IFERROR(C24/#REF!-1,"n/a")</f>
        <v>n/a</v>
      </c>
      <c r="T24" s="69" t="str">
        <f>IFERROR(D24/#REF!-1,"n/a")</f>
        <v>n/a</v>
      </c>
      <c r="U24" s="69" t="str">
        <f>IFERROR(E24/#REF!-1,"n/a")</f>
        <v>n/a</v>
      </c>
      <c r="V24" s="69" t="str">
        <f>IFERROR(F24/#REF!-1,"n/a")</f>
        <v>n/a</v>
      </c>
      <c r="W24" s="69" t="str">
        <f>IFERROR(G24/#REF!-1,"n/a")</f>
        <v>n/a</v>
      </c>
      <c r="X24" s="69" t="str">
        <f>IFERROR(H24/#REF!-1,"n/a")</f>
        <v>n/a</v>
      </c>
    </row>
    <row r="25" spans="1:24">
      <c r="A25" s="27" t="s">
        <v>22</v>
      </c>
      <c r="B25" s="36">
        <v>0</v>
      </c>
      <c r="C25" s="36">
        <v>0</v>
      </c>
      <c r="D25" s="36">
        <v>32.991</v>
      </c>
      <c r="E25" s="36">
        <v>107.39487999999999</v>
      </c>
      <c r="F25" s="36">
        <v>17.021999999999998</v>
      </c>
      <c r="G25" s="36">
        <v>0.5</v>
      </c>
      <c r="H25" s="36">
        <v>157.90788000000001</v>
      </c>
      <c r="J25" s="69" t="str">
        <f>IFERROR(B25/#REF!-1,"n/a")</f>
        <v>n/a</v>
      </c>
      <c r="K25" s="69" t="str">
        <f>IFERROR(C25/#REF!-1,"n/a")</f>
        <v>n/a</v>
      </c>
      <c r="L25" s="69" t="str">
        <f>IFERROR(D25/#REF!-1,"n/a")</f>
        <v>n/a</v>
      </c>
      <c r="M25" s="69" t="str">
        <f>IFERROR(E25/#REF!-1,"n/a")</f>
        <v>n/a</v>
      </c>
      <c r="N25" s="69" t="str">
        <f>IFERROR(F25/#REF!-1,"n/a")</f>
        <v>n/a</v>
      </c>
      <c r="O25" s="69" t="str">
        <f>IFERROR(G25/#REF!-1,"n/a")</f>
        <v>n/a</v>
      </c>
      <c r="P25" s="69" t="str">
        <f>IFERROR(H25/#REF!-1,"n/a")</f>
        <v>n/a</v>
      </c>
      <c r="R25" s="69" t="str">
        <f t="shared" ref="R25:R28" si="19">IFERROR(B25/B24-1,"n/a")</f>
        <v>n/a</v>
      </c>
      <c r="S25" s="69" t="str">
        <f t="shared" ref="S25:S28" si="20">IFERROR(C25/C24-1,"n/a")</f>
        <v>n/a</v>
      </c>
      <c r="T25" s="69">
        <f t="shared" ref="T25:T28" si="21">IFERROR(D25/D24-1,"n/a")</f>
        <v>-0.19506660811008636</v>
      </c>
      <c r="U25" s="69">
        <f t="shared" ref="U25:U28" si="22">IFERROR(E25/E24-1,"n/a")</f>
        <v>-1.7141359382098598E-2</v>
      </c>
      <c r="V25" s="69">
        <f t="shared" ref="V25:V28" si="23">IFERROR(F25/F24-1,"n/a")</f>
        <v>-9.3754991215460937E-2</v>
      </c>
      <c r="W25" s="69" t="str">
        <f t="shared" ref="W25:W28" si="24">IFERROR(G25/G24-1,"n/a")</f>
        <v>n/a</v>
      </c>
      <c r="X25" s="69">
        <f t="shared" ref="X25:X28" si="25">IFERROR(H25/H24-1,"n/a")</f>
        <v>-6.5837703582792062E-2</v>
      </c>
    </row>
    <row r="26" spans="1:24">
      <c r="A26" s="27" t="s">
        <v>23</v>
      </c>
      <c r="B26" s="36">
        <v>0</v>
      </c>
      <c r="C26" s="36">
        <v>0</v>
      </c>
      <c r="D26" s="36">
        <v>45.03</v>
      </c>
      <c r="E26" s="36">
        <v>89.072355000000002</v>
      </c>
      <c r="F26" s="36">
        <v>16.916</v>
      </c>
      <c r="G26" s="36">
        <v>0</v>
      </c>
      <c r="H26" s="36">
        <v>151.01835500000001</v>
      </c>
      <c r="J26" s="69" t="str">
        <f>IFERROR(B26/#REF!-1,"n/a")</f>
        <v>n/a</v>
      </c>
      <c r="K26" s="69" t="str">
        <f>IFERROR(C26/#REF!-1,"n/a")</f>
        <v>n/a</v>
      </c>
      <c r="L26" s="69" t="str">
        <f>IFERROR(D26/#REF!-1,"n/a")</f>
        <v>n/a</v>
      </c>
      <c r="M26" s="69" t="str">
        <f>IFERROR(E26/#REF!-1,"n/a")</f>
        <v>n/a</v>
      </c>
      <c r="N26" s="69" t="str">
        <f>IFERROR(F26/#REF!-1,"n/a")</f>
        <v>n/a</v>
      </c>
      <c r="O26" s="69" t="str">
        <f>IFERROR(G26/#REF!-1,"n/a")</f>
        <v>n/a</v>
      </c>
      <c r="P26" s="69" t="str">
        <f>IFERROR(H26/#REF!-1,"n/a")</f>
        <v>n/a</v>
      </c>
      <c r="R26" s="69" t="str">
        <f t="shared" si="19"/>
        <v>n/a</v>
      </c>
      <c r="S26" s="69" t="str">
        <f t="shared" si="20"/>
        <v>n/a</v>
      </c>
      <c r="T26" s="69">
        <f t="shared" si="21"/>
        <v>0.36491770482858965</v>
      </c>
      <c r="U26" s="69">
        <f t="shared" si="22"/>
        <v>-0.17060892474576062</v>
      </c>
      <c r="V26" s="69">
        <f t="shared" si="23"/>
        <v>-6.2272353424978055E-3</v>
      </c>
      <c r="W26" s="69">
        <f t="shared" si="24"/>
        <v>-1</v>
      </c>
      <c r="X26" s="69">
        <f t="shared" si="25"/>
        <v>-4.3630026569921654E-2</v>
      </c>
    </row>
    <row r="27" spans="1:24">
      <c r="A27" s="27" t="s">
        <v>54</v>
      </c>
      <c r="B27" s="36">
        <v>0</v>
      </c>
      <c r="C27" s="36">
        <v>2.7174999999999998</v>
      </c>
      <c r="D27" s="36">
        <v>44.783000000000001</v>
      </c>
      <c r="E27" s="36">
        <v>102.11036499999999</v>
      </c>
      <c r="F27" s="36">
        <v>16.21</v>
      </c>
      <c r="G27" s="36">
        <v>0</v>
      </c>
      <c r="H27" s="36">
        <v>165.82086500000003</v>
      </c>
      <c r="J27" s="69" t="str">
        <f>IFERROR(B27/#REF!-1,"n/a")</f>
        <v>n/a</v>
      </c>
      <c r="K27" s="69" t="str">
        <f>IFERROR(C27/#REF!-1,"n/a")</f>
        <v>n/a</v>
      </c>
      <c r="L27" s="69" t="str">
        <f>IFERROR(D27/#REF!-1,"n/a")</f>
        <v>n/a</v>
      </c>
      <c r="M27" s="69" t="str">
        <f>IFERROR(E27/#REF!-1,"n/a")</f>
        <v>n/a</v>
      </c>
      <c r="N27" s="69" t="str">
        <f>IFERROR(F27/#REF!-1,"n/a")</f>
        <v>n/a</v>
      </c>
      <c r="O27" s="69" t="str">
        <f>IFERROR(G27/#REF!-1,"n/a")</f>
        <v>n/a</v>
      </c>
      <c r="P27" s="69" t="str">
        <f>IFERROR(H27/#REF!-1,"n/a")</f>
        <v>n/a</v>
      </c>
      <c r="R27" s="69" t="str">
        <f t="shared" si="19"/>
        <v>n/a</v>
      </c>
      <c r="S27" s="69" t="str">
        <f t="shared" si="20"/>
        <v>n/a</v>
      </c>
      <c r="T27" s="69">
        <f t="shared" si="21"/>
        <v>-5.4852320675105037E-3</v>
      </c>
      <c r="U27" s="69">
        <f t="shared" si="22"/>
        <v>0.14637549439441666</v>
      </c>
      <c r="V27" s="69">
        <f t="shared" si="23"/>
        <v>-4.1735634901868046E-2</v>
      </c>
      <c r="W27" s="69" t="str">
        <f t="shared" si="24"/>
        <v>n/a</v>
      </c>
      <c r="X27" s="69">
        <f t="shared" si="25"/>
        <v>9.8017952850830703E-2</v>
      </c>
    </row>
    <row r="28" spans="1:24">
      <c r="A28" s="27" t="s">
        <v>55</v>
      </c>
      <c r="B28" s="36">
        <v>0</v>
      </c>
      <c r="C28" s="36">
        <v>15.2935</v>
      </c>
      <c r="D28" s="36">
        <v>34.237000000000002</v>
      </c>
      <c r="E28" s="36">
        <v>80.916330000000002</v>
      </c>
      <c r="F28" s="36">
        <v>15.71</v>
      </c>
      <c r="G28" s="36">
        <v>0</v>
      </c>
      <c r="H28" s="36">
        <v>146.15683000000001</v>
      </c>
      <c r="J28" s="69" t="str">
        <f t="shared" ref="J28" si="26">IFERROR(B28/B24-1,"n/a")</f>
        <v>n/a</v>
      </c>
      <c r="K28" s="69" t="str">
        <f t="shared" ref="K28:P28" si="27">IFERROR(C28/C24-1,"n/a")</f>
        <v>n/a</v>
      </c>
      <c r="L28" s="69">
        <f t="shared" si="27"/>
        <v>-0.16466598350656314</v>
      </c>
      <c r="M28" s="69">
        <f t="shared" si="27"/>
        <v>-0.25946829022398898</v>
      </c>
      <c r="N28" s="69">
        <f t="shared" si="27"/>
        <v>-0.1636053878507161</v>
      </c>
      <c r="O28" s="69" t="str">
        <f t="shared" si="27"/>
        <v>n/a</v>
      </c>
      <c r="P28" s="69">
        <f t="shared" si="27"/>
        <v>-0.13535537333628012</v>
      </c>
      <c r="R28" s="69" t="str">
        <f t="shared" si="19"/>
        <v>n/a</v>
      </c>
      <c r="S28" s="69">
        <f t="shared" si="20"/>
        <v>4.627782888684453</v>
      </c>
      <c r="T28" s="69">
        <f t="shared" si="21"/>
        <v>-0.23549114619386824</v>
      </c>
      <c r="U28" s="69">
        <f t="shared" si="22"/>
        <v>-0.20756007482687955</v>
      </c>
      <c r="V28" s="69">
        <f t="shared" si="23"/>
        <v>-3.084515731030224E-2</v>
      </c>
      <c r="W28" s="69" t="str">
        <f t="shared" si="24"/>
        <v>n/a</v>
      </c>
      <c r="X28" s="69">
        <f t="shared" si="25"/>
        <v>-0.11858601147690317</v>
      </c>
    </row>
    <row r="29" spans="1:24">
      <c r="A29" s="27" t="s">
        <v>56</v>
      </c>
      <c r="B29" s="36">
        <v>1</v>
      </c>
      <c r="C29" s="36">
        <v>12.436999999999999</v>
      </c>
      <c r="D29" s="36">
        <v>28.542999999999999</v>
      </c>
      <c r="E29" s="36">
        <v>186.97541000000001</v>
      </c>
      <c r="F29" s="36">
        <v>15.753</v>
      </c>
      <c r="G29" s="36">
        <v>0</v>
      </c>
      <c r="H29" s="36">
        <v>244.70841000000001</v>
      </c>
      <c r="J29" s="69" t="str">
        <f t="shared" ref="J29:J32" si="28">IFERROR(B29/B25-1,"n/a")</f>
        <v>n/a</v>
      </c>
      <c r="K29" s="69" t="str">
        <f t="shared" ref="K29:K32" si="29">IFERROR(C29/C25-1,"n/a")</f>
        <v>n/a</v>
      </c>
      <c r="L29" s="69">
        <f t="shared" ref="L29:L32" si="30">IFERROR(D29/D25-1,"n/a")</f>
        <v>-0.13482464914673697</v>
      </c>
      <c r="M29" s="69">
        <f t="shared" ref="M29:M32" si="31">IFERROR(E29/E25-1,"n/a")</f>
        <v>0.74100860301720184</v>
      </c>
      <c r="N29" s="69">
        <f t="shared" ref="N29:N32" si="32">IFERROR(F29/F25-1,"n/a")</f>
        <v>-7.455058160028194E-2</v>
      </c>
      <c r="O29" s="69">
        <f t="shared" ref="O29:O32" si="33">IFERROR(G29/G25-1,"n/a")</f>
        <v>-1</v>
      </c>
      <c r="P29" s="69">
        <f t="shared" ref="P29:P32" si="34">IFERROR(H29/H25-1,"n/a")</f>
        <v>0.54969093372667666</v>
      </c>
      <c r="R29" s="69" t="str">
        <f t="shared" ref="R29:R32" si="35">IFERROR(B29/B28-1,"n/a")</f>
        <v>n/a</v>
      </c>
      <c r="S29" s="69">
        <f t="shared" ref="S29:S32" si="36">IFERROR(C29/C28-1,"n/a")</f>
        <v>-0.18677869683198745</v>
      </c>
      <c r="T29" s="69">
        <f t="shared" ref="T29:T32" si="37">IFERROR(D29/D28-1,"n/a")</f>
        <v>-0.16631130063965893</v>
      </c>
      <c r="U29" s="69">
        <f t="shared" ref="U29:U32" si="38">IFERROR(E29/E28-1,"n/a")</f>
        <v>1.3107252887025402</v>
      </c>
      <c r="V29" s="69">
        <f t="shared" ref="V29:V32" si="39">IFERROR(F29/F28-1,"n/a")</f>
        <v>2.7371101209421322E-3</v>
      </c>
      <c r="W29" s="69" t="str">
        <f t="shared" ref="W29:W32" si="40">IFERROR(G29/G28-1,"n/a")</f>
        <v>n/a</v>
      </c>
      <c r="X29" s="69">
        <f t="shared" ref="X29:X32" si="41">IFERROR(H29/H28-1,"n/a")</f>
        <v>0.67428651811892748</v>
      </c>
    </row>
    <row r="30" spans="1:24">
      <c r="A30" s="27" t="s">
        <v>57</v>
      </c>
      <c r="B30" s="36">
        <v>0.96099999999999997</v>
      </c>
      <c r="C30" s="36">
        <v>16.3</v>
      </c>
      <c r="D30" s="36">
        <v>40.326999999999998</v>
      </c>
      <c r="E30" s="36">
        <v>217.80486999999999</v>
      </c>
      <c r="F30" s="36">
        <v>13.855</v>
      </c>
      <c r="G30" s="36">
        <v>0</v>
      </c>
      <c r="H30" s="36">
        <v>276.35117500000001</v>
      </c>
      <c r="J30" s="69" t="str">
        <f t="shared" si="28"/>
        <v>n/a</v>
      </c>
      <c r="K30" s="69" t="str">
        <f t="shared" si="29"/>
        <v>n/a</v>
      </c>
      <c r="L30" s="69">
        <f t="shared" si="30"/>
        <v>-0.10444148345547422</v>
      </c>
      <c r="M30" s="69">
        <f t="shared" si="31"/>
        <v>1.4452577907028505</v>
      </c>
      <c r="N30" s="69">
        <f t="shared" si="32"/>
        <v>-0.18095294395838257</v>
      </c>
      <c r="O30" s="69" t="str">
        <f t="shared" si="33"/>
        <v>n/a</v>
      </c>
      <c r="P30" s="69">
        <f t="shared" si="34"/>
        <v>0.82991779376751906</v>
      </c>
      <c r="R30" s="69">
        <f t="shared" si="35"/>
        <v>-3.9000000000000035E-2</v>
      </c>
      <c r="S30" s="69">
        <f t="shared" si="36"/>
        <v>0.31060545147543639</v>
      </c>
      <c r="T30" s="69">
        <f t="shared" si="37"/>
        <v>0.41285078653259988</v>
      </c>
      <c r="U30" s="69">
        <f t="shared" si="38"/>
        <v>0.16488510441025372</v>
      </c>
      <c r="V30" s="69">
        <f t="shared" si="39"/>
        <v>-0.1204849869866057</v>
      </c>
      <c r="W30" s="69" t="str">
        <f t="shared" si="40"/>
        <v>n/a</v>
      </c>
      <c r="X30" s="69">
        <f t="shared" si="41"/>
        <v>0.12930804053689848</v>
      </c>
    </row>
    <row r="31" spans="1:24">
      <c r="A31" s="27" t="s">
        <v>61</v>
      </c>
      <c r="B31" s="36">
        <v>2.8679999999999999</v>
      </c>
      <c r="C31" s="36">
        <v>14.946339999999999</v>
      </c>
      <c r="D31" s="36">
        <v>35.64</v>
      </c>
      <c r="E31" s="36">
        <v>431.29197999999997</v>
      </c>
      <c r="F31" s="36">
        <v>12.593</v>
      </c>
      <c r="G31" s="36">
        <v>0</v>
      </c>
      <c r="H31" s="36">
        <v>497.33931999999993</v>
      </c>
      <c r="J31" s="69" t="str">
        <f t="shared" si="28"/>
        <v>n/a</v>
      </c>
      <c r="K31" s="69">
        <f t="shared" si="29"/>
        <v>4.5000331186752529</v>
      </c>
      <c r="L31" s="69">
        <f t="shared" si="30"/>
        <v>-0.20416229372753059</v>
      </c>
      <c r="M31" s="69">
        <f t="shared" si="31"/>
        <v>3.2237825709466419</v>
      </c>
      <c r="N31" s="69">
        <f t="shared" si="32"/>
        <v>-0.22313386798272672</v>
      </c>
      <c r="O31" s="69" t="str">
        <f t="shared" si="33"/>
        <v>n/a</v>
      </c>
      <c r="P31" s="69">
        <f t="shared" si="34"/>
        <v>1.9992565772708994</v>
      </c>
      <c r="R31" s="69">
        <f t="shared" si="35"/>
        <v>1.9843912591050987</v>
      </c>
      <c r="S31" s="69">
        <f t="shared" si="36"/>
        <v>-8.3046625766871274E-2</v>
      </c>
      <c r="T31" s="69">
        <f t="shared" si="37"/>
        <v>-0.11622486175515157</v>
      </c>
      <c r="U31" s="69">
        <f t="shared" si="38"/>
        <v>0.98017601718455594</v>
      </c>
      <c r="V31" s="69">
        <f t="shared" si="39"/>
        <v>-9.1086250451100748E-2</v>
      </c>
      <c r="W31" s="69" t="str">
        <f t="shared" si="40"/>
        <v>n/a</v>
      </c>
      <c r="X31" s="69">
        <f t="shared" si="41"/>
        <v>0.79966421347765171</v>
      </c>
    </row>
    <row r="32" spans="1:24">
      <c r="A32" s="27" t="s">
        <v>62</v>
      </c>
      <c r="B32" s="36">
        <v>3.093</v>
      </c>
      <c r="C32" s="36">
        <v>19.861000000000001</v>
      </c>
      <c r="D32" s="36">
        <v>37.274000000000001</v>
      </c>
      <c r="E32" s="36">
        <v>245.780405</v>
      </c>
      <c r="F32" s="36">
        <v>12.797000000000001</v>
      </c>
      <c r="G32" s="36">
        <v>0</v>
      </c>
      <c r="H32" s="36">
        <v>289.24786999999998</v>
      </c>
      <c r="J32" s="69" t="str">
        <f t="shared" si="28"/>
        <v>n/a</v>
      </c>
      <c r="K32" s="69">
        <f t="shared" si="29"/>
        <v>0.29865629188871101</v>
      </c>
      <c r="L32" s="69">
        <f t="shared" si="30"/>
        <v>8.870520197447207E-2</v>
      </c>
      <c r="M32" s="69">
        <f t="shared" si="31"/>
        <v>2.0374635750286747</v>
      </c>
      <c r="N32" s="69">
        <f t="shared" si="32"/>
        <v>-0.18542329726288986</v>
      </c>
      <c r="O32" s="69" t="str">
        <f t="shared" si="33"/>
        <v>n/a</v>
      </c>
      <c r="P32" s="69">
        <f t="shared" si="34"/>
        <v>0.97902397034746813</v>
      </c>
      <c r="R32" s="69">
        <f t="shared" si="35"/>
        <v>7.8451882845188337E-2</v>
      </c>
      <c r="S32" s="69">
        <f t="shared" si="36"/>
        <v>0.32882029981922001</v>
      </c>
      <c r="T32" s="69">
        <f t="shared" si="37"/>
        <v>4.5847362514029211E-2</v>
      </c>
      <c r="U32" s="69">
        <f t="shared" si="38"/>
        <v>-0.43012989715227257</v>
      </c>
      <c r="V32" s="69">
        <f t="shared" si="39"/>
        <v>1.6199475899309146E-2</v>
      </c>
      <c r="W32" s="69" t="str">
        <f t="shared" si="40"/>
        <v>n/a</v>
      </c>
      <c r="X32" s="69">
        <f t="shared" si="41"/>
        <v>-0.41840940708247232</v>
      </c>
    </row>
    <row r="34" spans="1:24">
      <c r="A34" s="29">
        <v>44773</v>
      </c>
      <c r="B34" s="36">
        <v>0</v>
      </c>
      <c r="C34" s="36">
        <v>2.8410000000000002</v>
      </c>
      <c r="D34" s="36">
        <v>6.5819999999999999</v>
      </c>
      <c r="E34" s="36">
        <v>52.101690000000005</v>
      </c>
      <c r="F34" s="36">
        <v>5.3090000000000002</v>
      </c>
      <c r="G34" s="36">
        <v>0</v>
      </c>
      <c r="H34" s="36">
        <v>66.833690000000004</v>
      </c>
      <c r="J34" s="69" t="str">
        <f>IFERROR(B34/#REF!-1,"n/a")</f>
        <v>n/a</v>
      </c>
      <c r="K34" s="69" t="str">
        <f>IFERROR(C34/#REF!-1,"n/a")</f>
        <v>n/a</v>
      </c>
      <c r="L34" s="69" t="str">
        <f>IFERROR(D34/#REF!-1,"n/a")</f>
        <v>n/a</v>
      </c>
      <c r="M34" s="69" t="str">
        <f>IFERROR(E34/#REF!-1,"n/a")</f>
        <v>n/a</v>
      </c>
      <c r="N34" s="69" t="str">
        <f>IFERROR(F34/#REF!-1,"n/a")</f>
        <v>n/a</v>
      </c>
      <c r="O34" s="69" t="str">
        <f>IFERROR(G34/#REF!-1,"n/a")</f>
        <v>n/a</v>
      </c>
      <c r="P34" s="69" t="str">
        <f>IFERROR(H34/#REF!-1,"n/a")</f>
        <v>n/a</v>
      </c>
      <c r="R34" s="69" t="str">
        <f>IFERROR(B34/#REF!-1,"n/a")</f>
        <v>n/a</v>
      </c>
      <c r="S34" s="69" t="str">
        <f>IFERROR(C34/#REF!-1,"n/a")</f>
        <v>n/a</v>
      </c>
      <c r="T34" s="69" t="str">
        <f>IFERROR(D34/#REF!-1,"n/a")</f>
        <v>n/a</v>
      </c>
      <c r="U34" s="69" t="str">
        <f>IFERROR(E34/#REF!-1,"n/a")</f>
        <v>n/a</v>
      </c>
      <c r="V34" s="69" t="str">
        <f>IFERROR(F34/#REF!-1,"n/a")</f>
        <v>n/a</v>
      </c>
      <c r="W34" s="69" t="str">
        <f>IFERROR(G34/#REF!-1,"n/a")</f>
        <v>n/a</v>
      </c>
      <c r="X34" s="69" t="str">
        <f>IFERROR(H34/#REF!-1,"n/a")</f>
        <v>n/a</v>
      </c>
    </row>
    <row r="35" spans="1:24">
      <c r="A35" s="29">
        <v>44804</v>
      </c>
      <c r="B35" s="36">
        <v>1</v>
      </c>
      <c r="C35" s="36">
        <v>6.7050000000000001</v>
      </c>
      <c r="D35" s="36">
        <v>9.8369999999999997</v>
      </c>
      <c r="E35" s="36">
        <v>46.916675000000005</v>
      </c>
      <c r="F35" s="36">
        <v>5.7480000000000002</v>
      </c>
      <c r="G35" s="36">
        <v>0</v>
      </c>
      <c r="H35" s="36">
        <v>70.206675000000004</v>
      </c>
      <c r="J35" s="69" t="str">
        <f>IFERROR(B35/#REF!-1,"n/a")</f>
        <v>n/a</v>
      </c>
      <c r="K35" s="69" t="str">
        <f>IFERROR(C35/#REF!-1,"n/a")</f>
        <v>n/a</v>
      </c>
      <c r="L35" s="69" t="str">
        <f>IFERROR(D35/#REF!-1,"n/a")</f>
        <v>n/a</v>
      </c>
      <c r="M35" s="69" t="str">
        <f>IFERROR(E35/#REF!-1,"n/a")</f>
        <v>n/a</v>
      </c>
      <c r="N35" s="69" t="str">
        <f>IFERROR(F35/#REF!-1,"n/a")</f>
        <v>n/a</v>
      </c>
      <c r="O35" s="69" t="str">
        <f>IFERROR(G35/#REF!-1,"n/a")</f>
        <v>n/a</v>
      </c>
      <c r="P35" s="69" t="str">
        <f>IFERROR(H35/#REF!-1,"n/a")</f>
        <v>n/a</v>
      </c>
      <c r="R35" s="69" t="str">
        <f t="shared" ref="R35:R36" si="42">IFERROR(B35/B34-1,"n/a")</f>
        <v>n/a</v>
      </c>
      <c r="S35" s="69">
        <f t="shared" ref="S35:S36" si="43">IFERROR(C35/C34-1,"n/a")</f>
        <v>1.3600844772967262</v>
      </c>
      <c r="T35" s="69">
        <f t="shared" ref="T35:T36" si="44">IFERROR(D35/D34-1,"n/a")</f>
        <v>0.49453053783044676</v>
      </c>
      <c r="U35" s="69">
        <f t="shared" ref="U35:U36" si="45">IFERROR(E35/E34-1,"n/a")</f>
        <v>-9.9517213357186662E-2</v>
      </c>
      <c r="V35" s="69">
        <f t="shared" ref="V35:V36" si="46">IFERROR(F35/F34-1,"n/a")</f>
        <v>8.2689772085138502E-2</v>
      </c>
      <c r="W35" s="69" t="str">
        <f t="shared" ref="W35:W36" si="47">IFERROR(G35/G34-1,"n/a")</f>
        <v>n/a</v>
      </c>
      <c r="X35" s="69">
        <f t="shared" ref="X35:X36" si="48">IFERROR(H35/H34-1,"n/a")</f>
        <v>5.0468334159014638E-2</v>
      </c>
    </row>
    <row r="36" spans="1:24">
      <c r="A36" s="29">
        <v>44834</v>
      </c>
      <c r="B36" s="36">
        <v>0</v>
      </c>
      <c r="C36" s="36">
        <v>2.891</v>
      </c>
      <c r="D36" s="36">
        <v>12.124000000000001</v>
      </c>
      <c r="E36" s="36">
        <v>87.957044999999994</v>
      </c>
      <c r="F36" s="36">
        <v>4.6959999999999997</v>
      </c>
      <c r="G36" s="36">
        <v>0</v>
      </c>
      <c r="H36" s="36">
        <v>107.66804499999999</v>
      </c>
      <c r="J36" s="69" t="str">
        <f>IFERROR(B36/#REF!-1,"n/a")</f>
        <v>n/a</v>
      </c>
      <c r="K36" s="69" t="str">
        <f>IFERROR(C36/#REF!-1,"n/a")</f>
        <v>n/a</v>
      </c>
      <c r="L36" s="69" t="str">
        <f>IFERROR(D36/#REF!-1,"n/a")</f>
        <v>n/a</v>
      </c>
      <c r="M36" s="69" t="str">
        <f>IFERROR(E36/#REF!-1,"n/a")</f>
        <v>n/a</v>
      </c>
      <c r="N36" s="69" t="str">
        <f>IFERROR(F36/#REF!-1,"n/a")</f>
        <v>n/a</v>
      </c>
      <c r="O36" s="69" t="str">
        <f>IFERROR(G36/#REF!-1,"n/a")</f>
        <v>n/a</v>
      </c>
      <c r="P36" s="69" t="str">
        <f>IFERROR(H36/#REF!-1,"n/a")</f>
        <v>n/a</v>
      </c>
      <c r="R36" s="69">
        <f t="shared" si="42"/>
        <v>-1</v>
      </c>
      <c r="S36" s="69">
        <f t="shared" si="43"/>
        <v>-0.56882923191648027</v>
      </c>
      <c r="T36" s="69">
        <f t="shared" si="44"/>
        <v>0.23248958015655186</v>
      </c>
      <c r="U36" s="69">
        <f t="shared" si="45"/>
        <v>0.87475018210476296</v>
      </c>
      <c r="V36" s="69">
        <f t="shared" si="46"/>
        <v>-0.18302018093249839</v>
      </c>
      <c r="W36" s="69" t="str">
        <f t="shared" si="47"/>
        <v>n/a</v>
      </c>
      <c r="X36" s="69">
        <f t="shared" si="48"/>
        <v>0.53358701291579447</v>
      </c>
    </row>
    <row r="37" spans="1:24">
      <c r="A37" s="29">
        <v>44865</v>
      </c>
      <c r="B37" s="36">
        <v>0</v>
      </c>
      <c r="C37" s="36">
        <v>4.5</v>
      </c>
      <c r="D37" s="36">
        <v>11.659000000000001</v>
      </c>
      <c r="E37" s="36">
        <v>77.851455000000001</v>
      </c>
      <c r="F37" s="36">
        <v>4.4660000000000002</v>
      </c>
      <c r="G37" s="36">
        <v>0</v>
      </c>
      <c r="H37" s="36">
        <v>98.476455000000001</v>
      </c>
      <c r="J37" s="69" t="str">
        <f>IFERROR(B37/#REF!-1,"n/a")</f>
        <v>n/a</v>
      </c>
      <c r="K37" s="69" t="str">
        <f>IFERROR(C37/#REF!-1,"n/a")</f>
        <v>n/a</v>
      </c>
      <c r="L37" s="69" t="str">
        <f>IFERROR(D37/#REF!-1,"n/a")</f>
        <v>n/a</v>
      </c>
      <c r="M37" s="69" t="str">
        <f>IFERROR(E37/#REF!-1,"n/a")</f>
        <v>n/a</v>
      </c>
      <c r="N37" s="69" t="str">
        <f>IFERROR(F37/#REF!-1,"n/a")</f>
        <v>n/a</v>
      </c>
      <c r="O37" s="69" t="str">
        <f>IFERROR(G37/#REF!-1,"n/a")</f>
        <v>n/a</v>
      </c>
      <c r="P37" s="69" t="str">
        <f>IFERROR(H37/#REF!-1,"n/a")</f>
        <v>n/a</v>
      </c>
      <c r="R37" s="69" t="str">
        <f t="shared" ref="R37:R40" si="49">IFERROR(B37/B36-1,"n/a")</f>
        <v>n/a</v>
      </c>
      <c r="S37" s="69">
        <f t="shared" ref="S37:S40" si="50">IFERROR(C37/C36-1,"n/a")</f>
        <v>0.55655482531995859</v>
      </c>
      <c r="T37" s="69">
        <f t="shared" ref="T37:T40" si="51">IFERROR(D37/D36-1,"n/a")</f>
        <v>-3.8353678653909595E-2</v>
      </c>
      <c r="U37" s="69">
        <f t="shared" ref="U37:U40" si="52">IFERROR(E37/E36-1,"n/a")</f>
        <v>-0.11489233181946934</v>
      </c>
      <c r="V37" s="69">
        <f t="shared" ref="V37:V40" si="53">IFERROR(F37/F36-1,"n/a")</f>
        <v>-4.8977853492333856E-2</v>
      </c>
      <c r="W37" s="69" t="str">
        <f t="shared" ref="W37:W40" si="54">IFERROR(G37/G36-1,"n/a")</f>
        <v>n/a</v>
      </c>
      <c r="X37" s="69">
        <f t="shared" ref="X37:X40" si="55">IFERROR(H37/H36-1,"n/a")</f>
        <v>-8.5369712062664416E-2</v>
      </c>
    </row>
    <row r="38" spans="1:24">
      <c r="A38" s="29">
        <v>44895</v>
      </c>
      <c r="B38" s="36">
        <v>0.73</v>
      </c>
      <c r="C38" s="36">
        <v>4.5999999999999996</v>
      </c>
      <c r="D38" s="36">
        <v>18.015000000000001</v>
      </c>
      <c r="E38" s="36">
        <v>77.982929999999996</v>
      </c>
      <c r="F38" s="36">
        <v>4.726</v>
      </c>
      <c r="G38" s="36">
        <v>0</v>
      </c>
      <c r="H38" s="36">
        <v>106.05392999999999</v>
      </c>
      <c r="J38" s="69" t="str">
        <f>IFERROR(B38/#REF!-1,"n/a")</f>
        <v>n/a</v>
      </c>
      <c r="K38" s="69" t="str">
        <f>IFERROR(C38/#REF!-1,"n/a")</f>
        <v>n/a</v>
      </c>
      <c r="L38" s="69" t="str">
        <f>IFERROR(D38/#REF!-1,"n/a")</f>
        <v>n/a</v>
      </c>
      <c r="M38" s="69" t="str">
        <f>IFERROR(E38/#REF!-1,"n/a")</f>
        <v>n/a</v>
      </c>
      <c r="N38" s="69" t="str">
        <f>IFERROR(F38/#REF!-1,"n/a")</f>
        <v>n/a</v>
      </c>
      <c r="O38" s="69" t="str">
        <f>IFERROR(G38/#REF!-1,"n/a")</f>
        <v>n/a</v>
      </c>
      <c r="P38" s="69" t="str">
        <f>IFERROR(H38/#REF!-1,"n/a")</f>
        <v>n/a</v>
      </c>
      <c r="R38" s="69" t="str">
        <f t="shared" si="49"/>
        <v>n/a</v>
      </c>
      <c r="S38" s="69">
        <f t="shared" si="50"/>
        <v>2.2222222222222143E-2</v>
      </c>
      <c r="T38" s="69">
        <f t="shared" si="51"/>
        <v>0.54515824684792857</v>
      </c>
      <c r="U38" s="69">
        <f t="shared" si="52"/>
        <v>1.6887930996278833E-3</v>
      </c>
      <c r="V38" s="69">
        <f t="shared" si="53"/>
        <v>5.8217644424541026E-2</v>
      </c>
      <c r="W38" s="69" t="str">
        <f t="shared" si="54"/>
        <v>n/a</v>
      </c>
      <c r="X38" s="69">
        <f t="shared" si="55"/>
        <v>7.6947073287721324E-2</v>
      </c>
    </row>
    <row r="39" spans="1:24">
      <c r="A39" s="29">
        <v>44926</v>
      </c>
      <c r="B39" s="36">
        <v>0.23100000000000001</v>
      </c>
      <c r="C39" s="36">
        <v>7.2</v>
      </c>
      <c r="D39" s="36">
        <v>10.653</v>
      </c>
      <c r="E39" s="36">
        <v>61.970485000000004</v>
      </c>
      <c r="F39" s="36">
        <v>4.6630000000000003</v>
      </c>
      <c r="G39" s="36">
        <v>0</v>
      </c>
      <c r="H39" s="36">
        <v>84.717484999999996</v>
      </c>
      <c r="J39" s="69" t="str">
        <f>IFERROR(B39/#REF!-1,"n/a")</f>
        <v>n/a</v>
      </c>
      <c r="K39" s="69" t="str">
        <f>IFERROR(C39/#REF!-1,"n/a")</f>
        <v>n/a</v>
      </c>
      <c r="L39" s="69" t="str">
        <f>IFERROR(D39/#REF!-1,"n/a")</f>
        <v>n/a</v>
      </c>
      <c r="M39" s="69" t="str">
        <f>IFERROR(E39/#REF!-1,"n/a")</f>
        <v>n/a</v>
      </c>
      <c r="N39" s="69" t="str">
        <f>IFERROR(F39/#REF!-1,"n/a")</f>
        <v>n/a</v>
      </c>
      <c r="O39" s="69" t="str">
        <f>IFERROR(G39/#REF!-1,"n/a")</f>
        <v>n/a</v>
      </c>
      <c r="P39" s="69" t="str">
        <f>IFERROR(H39/#REF!-1,"n/a")</f>
        <v>n/a</v>
      </c>
      <c r="R39" s="69">
        <f t="shared" si="49"/>
        <v>-0.68356164383561646</v>
      </c>
      <c r="S39" s="69">
        <f t="shared" si="50"/>
        <v>0.56521739130434789</v>
      </c>
      <c r="T39" s="69">
        <f t="shared" si="51"/>
        <v>-0.40865945045795171</v>
      </c>
      <c r="U39" s="69">
        <f t="shared" si="52"/>
        <v>-0.20533269268030829</v>
      </c>
      <c r="V39" s="69">
        <f t="shared" si="53"/>
        <v>-1.3330512060939381E-2</v>
      </c>
      <c r="W39" s="69" t="str">
        <f t="shared" si="54"/>
        <v>n/a</v>
      </c>
      <c r="X39" s="69">
        <f t="shared" si="55"/>
        <v>-0.20118485943896658</v>
      </c>
    </row>
    <row r="40" spans="1:24">
      <c r="A40" s="29">
        <v>44957</v>
      </c>
      <c r="B40" s="93">
        <v>0.73</v>
      </c>
      <c r="C40" s="94">
        <v>5.0913399999999998</v>
      </c>
      <c r="D40" s="94">
        <v>13.250999999999999</v>
      </c>
      <c r="E40" s="94">
        <v>130.03647999999998</v>
      </c>
      <c r="F40" s="94">
        <v>4.468</v>
      </c>
      <c r="G40" s="94">
        <v>0</v>
      </c>
      <c r="H40" s="94">
        <v>153.57681999999997</v>
      </c>
      <c r="J40" s="69" t="str">
        <f>IFERROR(B40/#REF!-1,"n/a")</f>
        <v>n/a</v>
      </c>
      <c r="K40" s="69" t="str">
        <f>IFERROR(C40/#REF!-1,"n/a")</f>
        <v>n/a</v>
      </c>
      <c r="L40" s="69" t="str">
        <f>IFERROR(D40/#REF!-1,"n/a")</f>
        <v>n/a</v>
      </c>
      <c r="M40" s="69" t="str">
        <f>IFERROR(E40/#REF!-1,"n/a")</f>
        <v>n/a</v>
      </c>
      <c r="N40" s="69" t="str">
        <f>IFERROR(F40/#REF!-1,"n/a")</f>
        <v>n/a</v>
      </c>
      <c r="O40" s="69" t="str">
        <f>IFERROR(G40/#REF!-1,"n/a")</f>
        <v>n/a</v>
      </c>
      <c r="P40" s="69" t="str">
        <f>IFERROR(H40/#REF!-1,"n/a")</f>
        <v>n/a</v>
      </c>
      <c r="R40" s="69">
        <f t="shared" si="49"/>
        <v>2.16017316017316</v>
      </c>
      <c r="S40" s="69">
        <f t="shared" si="50"/>
        <v>-0.29286944444444452</v>
      </c>
      <c r="T40" s="69">
        <f t="shared" si="51"/>
        <v>0.24387496479864823</v>
      </c>
      <c r="U40" s="69">
        <f t="shared" si="52"/>
        <v>1.0983615022538546</v>
      </c>
      <c r="V40" s="69">
        <f t="shared" si="53"/>
        <v>-4.181857173493464E-2</v>
      </c>
      <c r="W40" s="69" t="str">
        <f t="shared" si="54"/>
        <v>n/a</v>
      </c>
      <c r="X40" s="69">
        <f t="shared" si="55"/>
        <v>0.81281136945932686</v>
      </c>
    </row>
    <row r="41" spans="1:24">
      <c r="A41" s="29">
        <v>44985</v>
      </c>
      <c r="B41" s="36">
        <v>1.39</v>
      </c>
      <c r="C41" s="36">
        <v>5.8150000000000004</v>
      </c>
      <c r="D41" s="36">
        <v>9.86</v>
      </c>
      <c r="E41" s="36">
        <v>54.618339999999996</v>
      </c>
      <c r="F41" s="36">
        <v>3.7330000000000001</v>
      </c>
      <c r="G41" s="36">
        <v>0</v>
      </c>
      <c r="H41" s="36">
        <v>75.416339999999991</v>
      </c>
      <c r="J41" s="69" t="str">
        <f>IFERROR(B41/#REF!-1,"n/a")</f>
        <v>n/a</v>
      </c>
      <c r="K41" s="69" t="str">
        <f>IFERROR(C41/#REF!-1,"n/a")</f>
        <v>n/a</v>
      </c>
      <c r="L41" s="69" t="str">
        <f>IFERROR(D41/#REF!-1,"n/a")</f>
        <v>n/a</v>
      </c>
      <c r="M41" s="69" t="str">
        <f>IFERROR(E41/#REF!-1,"n/a")</f>
        <v>n/a</v>
      </c>
      <c r="N41" s="69" t="str">
        <f>IFERROR(F41/#REF!-1,"n/a")</f>
        <v>n/a</v>
      </c>
      <c r="O41" s="69" t="str">
        <f>IFERROR(G41/#REF!-1,"n/a")</f>
        <v>n/a</v>
      </c>
      <c r="P41" s="69" t="str">
        <f>IFERROR(H41/#REF!-1,"n/a")</f>
        <v>n/a</v>
      </c>
      <c r="R41" s="69">
        <f t="shared" ref="R41:R43" si="56">IFERROR(B41/B40-1,"n/a")</f>
        <v>0.90410958904109573</v>
      </c>
      <c r="S41" s="69">
        <f t="shared" ref="S41:S43" si="57">IFERROR(C41/C40-1,"n/a")</f>
        <v>0.14213546924778164</v>
      </c>
      <c r="T41" s="69">
        <f t="shared" ref="T41:T43" si="58">IFERROR(D41/D40-1,"n/a")</f>
        <v>-0.25590521470077732</v>
      </c>
      <c r="U41" s="69">
        <f t="shared" ref="U41:U43" si="59">IFERROR(E41/E40-1,"n/a")</f>
        <v>-0.57997678805209119</v>
      </c>
      <c r="V41" s="69">
        <f t="shared" ref="V41:V43" si="60">IFERROR(F41/F40-1,"n/a")</f>
        <v>-0.16450313339301703</v>
      </c>
      <c r="W41" s="69" t="str">
        <f t="shared" ref="W41:W43" si="61">IFERROR(G41/G40-1,"n/a")</f>
        <v>n/a</v>
      </c>
      <c r="X41" s="69">
        <f t="shared" ref="X41:X43" si="62">IFERROR(H41/H40-1,"n/a")</f>
        <v>-0.50893409565323722</v>
      </c>
    </row>
    <row r="42" spans="1:24">
      <c r="A42" s="29">
        <v>45016</v>
      </c>
      <c r="B42" s="36">
        <v>0.748</v>
      </c>
      <c r="C42" s="36">
        <v>4.04</v>
      </c>
      <c r="D42" s="36">
        <v>12.529</v>
      </c>
      <c r="E42" s="36">
        <v>246.63715999999999</v>
      </c>
      <c r="F42" s="36">
        <v>4.3920000000000003</v>
      </c>
      <c r="G42" s="36">
        <v>0</v>
      </c>
      <c r="H42" s="36">
        <v>268.34616</v>
      </c>
      <c r="J42" s="69" t="str">
        <f>IFERROR(B42/#REF!-1,"n/a")</f>
        <v>n/a</v>
      </c>
      <c r="K42" s="69" t="str">
        <f>IFERROR(C42/#REF!-1,"n/a")</f>
        <v>n/a</v>
      </c>
      <c r="L42" s="69" t="str">
        <f>IFERROR(D42/#REF!-1,"n/a")</f>
        <v>n/a</v>
      </c>
      <c r="M42" s="69" t="str">
        <f>IFERROR(E42/#REF!-1,"n/a")</f>
        <v>n/a</v>
      </c>
      <c r="N42" s="69" t="str">
        <f>IFERROR(F42/#REF!-1,"n/a")</f>
        <v>n/a</v>
      </c>
      <c r="O42" s="69" t="str">
        <f>IFERROR(G42/#REF!-1,"n/a")</f>
        <v>n/a</v>
      </c>
      <c r="P42" s="69" t="str">
        <f>IFERROR(H42/#REF!-1,"n/a")</f>
        <v>n/a</v>
      </c>
      <c r="R42" s="69">
        <f t="shared" si="56"/>
        <v>-0.46187050359712223</v>
      </c>
      <c r="S42" s="69">
        <f t="shared" si="57"/>
        <v>-0.30524505588993989</v>
      </c>
      <c r="T42" s="69">
        <f t="shared" si="58"/>
        <v>0.27068965517241383</v>
      </c>
      <c r="U42" s="69">
        <f t="shared" si="59"/>
        <v>3.5156473082118573</v>
      </c>
      <c r="V42" s="69">
        <f t="shared" si="60"/>
        <v>0.1765336190731317</v>
      </c>
      <c r="W42" s="69" t="str">
        <f t="shared" si="61"/>
        <v>n/a</v>
      </c>
      <c r="X42" s="69">
        <f t="shared" si="62"/>
        <v>2.5581965393706461</v>
      </c>
    </row>
    <row r="43" spans="1:24">
      <c r="A43" s="29">
        <v>45046</v>
      </c>
      <c r="B43" s="36">
        <v>1.3149999999999999</v>
      </c>
      <c r="C43" s="36">
        <v>3.0219999999999998</v>
      </c>
      <c r="D43" s="36">
        <v>11.768000000000001</v>
      </c>
      <c r="E43" s="36">
        <v>81.689965000000001</v>
      </c>
      <c r="F43" s="36">
        <v>3.8069999999999999</v>
      </c>
      <c r="G43" s="36">
        <v>0</v>
      </c>
      <c r="H43" s="36">
        <v>101.60196500000001</v>
      </c>
      <c r="J43" s="69" t="str">
        <f>IFERROR(B43/#REF!-1,"n/a")</f>
        <v>n/a</v>
      </c>
      <c r="K43" s="69" t="str">
        <f>IFERROR(C43/#REF!-1,"n/a")</f>
        <v>n/a</v>
      </c>
      <c r="L43" s="69" t="str">
        <f>IFERROR(D43/#REF!-1,"n/a")</f>
        <v>n/a</v>
      </c>
      <c r="M43" s="69" t="str">
        <f>IFERROR(E43/#REF!-1,"n/a")</f>
        <v>n/a</v>
      </c>
      <c r="N43" s="69" t="str">
        <f>IFERROR(F43/#REF!-1,"n/a")</f>
        <v>n/a</v>
      </c>
      <c r="O43" s="69" t="str">
        <f>IFERROR(G43/#REF!-1,"n/a")</f>
        <v>n/a</v>
      </c>
      <c r="P43" s="69" t="str">
        <f>IFERROR(H43/#REF!-1,"n/a")</f>
        <v>n/a</v>
      </c>
      <c r="R43" s="69">
        <f t="shared" si="56"/>
        <v>0.75802139037433158</v>
      </c>
      <c r="S43" s="69">
        <f t="shared" si="57"/>
        <v>-0.25198019801980198</v>
      </c>
      <c r="T43" s="69">
        <f t="shared" si="58"/>
        <v>-6.0739085322052744E-2</v>
      </c>
      <c r="U43" s="69">
        <f t="shared" si="59"/>
        <v>-0.66878484572235586</v>
      </c>
      <c r="V43" s="69">
        <f t="shared" si="60"/>
        <v>-0.13319672131147553</v>
      </c>
      <c r="W43" s="69" t="str">
        <f t="shared" si="61"/>
        <v>n/a</v>
      </c>
      <c r="X43" s="69">
        <f t="shared" si="62"/>
        <v>-0.62137723528445488</v>
      </c>
    </row>
    <row r="44" spans="1:24">
      <c r="A44" s="29">
        <v>45077</v>
      </c>
      <c r="B44" s="36">
        <v>0.6</v>
      </c>
      <c r="C44" s="36">
        <v>13.638999999999999</v>
      </c>
      <c r="D44" s="36">
        <v>11.202</v>
      </c>
      <c r="E44" s="36">
        <v>134.573475</v>
      </c>
      <c r="F44" s="36">
        <v>3.9649999999999999</v>
      </c>
      <c r="G44" s="36">
        <v>0</v>
      </c>
      <c r="H44" s="36">
        <v>163.97947500000001</v>
      </c>
      <c r="J44" s="69" t="str">
        <f>IFERROR(B44/#REF!-1,"n/a")</f>
        <v>n/a</v>
      </c>
      <c r="K44" s="69" t="str">
        <f>IFERROR(C44/#REF!-1,"n/a")</f>
        <v>n/a</v>
      </c>
      <c r="L44" s="69" t="str">
        <f>IFERROR(D44/#REF!-1,"n/a")</f>
        <v>n/a</v>
      </c>
      <c r="M44" s="69" t="str">
        <f>IFERROR(E44/#REF!-1,"n/a")</f>
        <v>n/a</v>
      </c>
      <c r="N44" s="69" t="str">
        <f>IFERROR(F44/#REF!-1,"n/a")</f>
        <v>n/a</v>
      </c>
      <c r="O44" s="69" t="str">
        <f>IFERROR(G44/#REF!-1,"n/a")</f>
        <v>n/a</v>
      </c>
      <c r="P44" s="69" t="str">
        <f>IFERROR(H44/#REF!-1,"n/a")</f>
        <v>n/a</v>
      </c>
      <c r="R44" s="69">
        <f t="shared" ref="R44:R45" si="63">IFERROR(B44/B43-1,"n/a")</f>
        <v>-0.54372623574144485</v>
      </c>
      <c r="S44" s="69">
        <f t="shared" ref="S44:S45" si="64">IFERROR(C44/C43-1,"n/a")</f>
        <v>3.5132362673726014</v>
      </c>
      <c r="T44" s="69">
        <f t="shared" ref="T44:T45" si="65">IFERROR(D44/D43-1,"n/a")</f>
        <v>-4.8096532970768213E-2</v>
      </c>
      <c r="U44" s="69">
        <f t="shared" ref="U44:U45" si="66">IFERROR(E44/E43-1,"n/a")</f>
        <v>0.64736849868891477</v>
      </c>
      <c r="V44" s="69">
        <f t="shared" ref="V44:V45" si="67">IFERROR(F44/F43-1,"n/a")</f>
        <v>4.1502495403204609E-2</v>
      </c>
      <c r="W44" s="69" t="str">
        <f t="shared" ref="W44:W45" si="68">IFERROR(G44/G43-1,"n/a")</f>
        <v>n/a</v>
      </c>
      <c r="X44" s="69">
        <f t="shared" ref="X44:X45" si="69">IFERROR(H44/H43-1,"n/a")</f>
        <v>0.61393999614082273</v>
      </c>
    </row>
    <row r="45" spans="1:24">
      <c r="A45" s="29">
        <v>45107</v>
      </c>
      <c r="B45" s="36">
        <v>1.1779999999999999</v>
      </c>
      <c r="C45" s="36">
        <v>3.2</v>
      </c>
      <c r="D45" s="36">
        <v>14.304</v>
      </c>
      <c r="E45" s="36">
        <v>29.516964999999999</v>
      </c>
      <c r="F45" s="36">
        <v>5.0250000000000004</v>
      </c>
      <c r="G45" s="36">
        <v>0</v>
      </c>
      <c r="H45" s="36">
        <v>53.223965</v>
      </c>
      <c r="J45" s="69" t="str">
        <f>IFERROR(B45/#REF!-1,"n/a")</f>
        <v>n/a</v>
      </c>
      <c r="K45" s="69" t="str">
        <f>IFERROR(C45/#REF!-1,"n/a")</f>
        <v>n/a</v>
      </c>
      <c r="L45" s="69" t="str">
        <f>IFERROR(D45/#REF!-1,"n/a")</f>
        <v>n/a</v>
      </c>
      <c r="M45" s="69" t="str">
        <f>IFERROR(E45/#REF!-1,"n/a")</f>
        <v>n/a</v>
      </c>
      <c r="N45" s="69" t="str">
        <f>IFERROR(F45/#REF!-1,"n/a")</f>
        <v>n/a</v>
      </c>
      <c r="O45" s="69" t="str">
        <f>IFERROR(G45/#REF!-1,"n/a")</f>
        <v>n/a</v>
      </c>
      <c r="P45" s="69" t="str">
        <f>IFERROR(H45/#REF!-1,"n/a")</f>
        <v>n/a</v>
      </c>
      <c r="R45" s="69">
        <f t="shared" si="63"/>
        <v>0.96333333333333337</v>
      </c>
      <c r="S45" s="69">
        <f t="shared" si="64"/>
        <v>-0.76537869345259912</v>
      </c>
      <c r="T45" s="69">
        <f t="shared" si="65"/>
        <v>0.276914836636315</v>
      </c>
      <c r="U45" s="69">
        <f t="shared" si="66"/>
        <v>-0.78066283121543822</v>
      </c>
      <c r="V45" s="69">
        <f t="shared" si="67"/>
        <v>0.2673392181588905</v>
      </c>
      <c r="W45" s="69" t="str">
        <f t="shared" si="68"/>
        <v>n/a</v>
      </c>
      <c r="X45" s="69">
        <f t="shared" si="69"/>
        <v>-0.67542300644638609</v>
      </c>
    </row>
    <row r="46" spans="1:24">
      <c r="A46" s="29">
        <v>45138</v>
      </c>
      <c r="B46" s="36">
        <v>2.08</v>
      </c>
      <c r="C46" s="36">
        <v>0</v>
      </c>
      <c r="D46" s="36">
        <v>13.971</v>
      </c>
      <c r="E46" s="36">
        <v>39.226545000000002</v>
      </c>
      <c r="F46" s="36">
        <v>0.83950000000000002</v>
      </c>
      <c r="G46" s="36">
        <v>0</v>
      </c>
      <c r="H46" s="36">
        <v>56.117045000000005</v>
      </c>
      <c r="J46" s="69" t="str">
        <f>IFERROR(B46/B34-1,"n/a")</f>
        <v>n/a</v>
      </c>
      <c r="K46" s="69">
        <f t="shared" ref="K46:P46" si="70">IFERROR(C46/C34-1,"n/a")</f>
        <v>-1</v>
      </c>
      <c r="L46" s="69">
        <f t="shared" si="70"/>
        <v>1.1226071103008204</v>
      </c>
      <c r="M46" s="69">
        <f t="shared" si="70"/>
        <v>-0.24711568856979504</v>
      </c>
      <c r="N46" s="69">
        <f t="shared" si="70"/>
        <v>-0.84187229233377281</v>
      </c>
      <c r="O46" s="69" t="str">
        <f t="shared" si="70"/>
        <v>n/a</v>
      </c>
      <c r="P46" s="69">
        <f t="shared" si="70"/>
        <v>-0.16034794727030632</v>
      </c>
      <c r="R46" s="69">
        <f t="shared" ref="R46" si="71">IFERROR(B46/B45-1,"n/a")</f>
        <v>0.76570458404074726</v>
      </c>
      <c r="S46" s="69">
        <f t="shared" ref="S46" si="72">IFERROR(C46/C45-1,"n/a")</f>
        <v>-1</v>
      </c>
      <c r="T46" s="69">
        <f t="shared" ref="T46" si="73">IFERROR(D46/D45-1,"n/a")</f>
        <v>-2.3280201342281925E-2</v>
      </c>
      <c r="U46" s="69">
        <f t="shared" ref="U46" si="74">IFERROR(E46/E45-1,"n/a")</f>
        <v>0.32894913145711291</v>
      </c>
      <c r="V46" s="69">
        <f t="shared" ref="V46" si="75">IFERROR(F46/F45-1,"n/a")</f>
        <v>-0.83293532338308462</v>
      </c>
      <c r="W46" s="69" t="str">
        <f t="shared" ref="W46" si="76">IFERROR(G46/G45-1,"n/a")</f>
        <v>n/a</v>
      </c>
      <c r="X46" s="69">
        <f t="shared" ref="X46" si="77">IFERROR(H46/H45-1,"n/a")</f>
        <v>5.4356716941325267E-2</v>
      </c>
    </row>
    <row r="47" spans="1:24">
      <c r="A47" s="29"/>
    </row>
    <row r="48" spans="1:24">
      <c r="A48" s="29"/>
    </row>
    <row r="49" spans="1:2">
      <c r="A49" s="29"/>
    </row>
    <row r="50" spans="1:2">
      <c r="A50" s="29"/>
    </row>
    <row r="51" spans="1:2">
      <c r="A51" s="29"/>
    </row>
    <row r="52" spans="1:2">
      <c r="A52" s="30"/>
      <c r="B52" s="34"/>
    </row>
    <row r="53" spans="1:2">
      <c r="A53" s="30"/>
      <c r="B53" s="34"/>
    </row>
    <row r="54" spans="1:2">
      <c r="A54" s="30"/>
      <c r="B54" s="37"/>
    </row>
  </sheetData>
  <mergeCells count="2">
    <mergeCell ref="J7:P7"/>
    <mergeCell ref="R7:X7"/>
  </mergeCells>
  <phoneticPr fontId="3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1"/>
  <sheetViews>
    <sheetView workbookViewId="0">
      <pane xSplit="1" ySplit="8" topLeftCell="B9" activePane="bottomRight" state="frozen"/>
      <selection pane="topRight" activeCell="B1" sqref="B1"/>
      <selection pane="bottomLeft" activeCell="A9" sqref="A9"/>
      <selection pane="bottomRight" activeCell="D50" sqref="D50"/>
    </sheetView>
  </sheetViews>
  <sheetFormatPr defaultColWidth="9" defaultRowHeight="12"/>
  <cols>
    <col min="1" max="2" width="7.625" style="14" customWidth="1"/>
    <col min="3" max="6" width="7.625" style="61" customWidth="1"/>
    <col min="7" max="7" width="2.625" style="61" customWidth="1"/>
    <col min="8" max="12" width="7.625" style="14" customWidth="1"/>
    <col min="13" max="13" width="1.625" style="61" customWidth="1"/>
    <col min="14" max="18" width="7.625" style="61" customWidth="1"/>
    <col min="19" max="19" width="2.625" style="61" customWidth="1"/>
    <col min="20" max="16384" width="9" style="61"/>
  </cols>
  <sheetData>
    <row r="1" spans="1:18" s="63" customFormat="1" ht="12.75">
      <c r="A1" s="4" t="s">
        <v>16</v>
      </c>
      <c r="B1" s="31" t="s">
        <v>12</v>
      </c>
      <c r="H1" s="65"/>
      <c r="I1" s="65"/>
      <c r="J1" s="65"/>
      <c r="K1" s="65"/>
      <c r="L1" s="65"/>
    </row>
    <row r="2" spans="1:18" s="63" customFormat="1" ht="12.75">
      <c r="A2" s="4" t="s">
        <v>17</v>
      </c>
      <c r="B2" s="31" t="s">
        <v>44</v>
      </c>
      <c r="H2" s="65"/>
      <c r="I2" s="65"/>
      <c r="J2" s="65"/>
      <c r="K2" s="65"/>
      <c r="L2" s="65"/>
    </row>
    <row r="3" spans="1:18" s="63" customFormat="1" ht="12.75">
      <c r="A3" s="5" t="s">
        <v>18</v>
      </c>
      <c r="B3" s="31" t="s">
        <v>38</v>
      </c>
      <c r="H3" s="65"/>
      <c r="I3" s="65"/>
      <c r="J3" s="65"/>
      <c r="K3" s="65"/>
      <c r="L3" s="65"/>
    </row>
    <row r="4" spans="1:18" s="64" customFormat="1" ht="11.25">
      <c r="A4" s="6" t="s">
        <v>19</v>
      </c>
      <c r="B4" s="38" t="s">
        <v>45</v>
      </c>
      <c r="H4" s="66"/>
      <c r="I4" s="66"/>
      <c r="J4" s="66"/>
      <c r="K4" s="66"/>
      <c r="L4" s="66"/>
    </row>
    <row r="5" spans="1:18" s="64" customFormat="1" ht="11.25">
      <c r="A5" s="7" t="s">
        <v>20</v>
      </c>
      <c r="B5" s="39" t="s">
        <v>59</v>
      </c>
      <c r="H5" s="66"/>
      <c r="I5" s="67"/>
      <c r="J5" s="67"/>
      <c r="K5" s="67"/>
      <c r="L5" s="67"/>
    </row>
    <row r="6" spans="1:18">
      <c r="A6" s="8"/>
      <c r="B6" s="8"/>
      <c r="H6" s="66"/>
      <c r="I6" s="67"/>
      <c r="J6" s="67"/>
      <c r="K6" s="67"/>
      <c r="L6" s="67"/>
    </row>
    <row r="7" spans="1:18">
      <c r="A7" s="9"/>
      <c r="B7" s="9"/>
      <c r="H7" s="101" t="s">
        <v>43</v>
      </c>
      <c r="I7" s="101"/>
      <c r="J7" s="101"/>
      <c r="K7" s="101"/>
      <c r="L7" s="101"/>
      <c r="M7" s="70"/>
      <c r="N7" s="101" t="s">
        <v>51</v>
      </c>
      <c r="O7" s="101"/>
      <c r="P7" s="101"/>
      <c r="Q7" s="101"/>
      <c r="R7" s="101"/>
    </row>
    <row r="8" spans="1:18" ht="24.75" thickBot="1">
      <c r="A8" s="10"/>
      <c r="B8" s="60" t="s">
        <v>1</v>
      </c>
      <c r="C8" s="60" t="s">
        <v>4</v>
      </c>
      <c r="D8" s="60" t="s">
        <v>2</v>
      </c>
      <c r="E8" s="60" t="s">
        <v>24</v>
      </c>
      <c r="F8" s="60" t="s">
        <v>0</v>
      </c>
      <c r="H8" s="53" t="s">
        <v>1</v>
      </c>
      <c r="I8" s="53" t="s">
        <v>4</v>
      </c>
      <c r="J8" s="53" t="s">
        <v>2</v>
      </c>
      <c r="K8" s="53" t="s">
        <v>24</v>
      </c>
      <c r="L8" s="53" t="s">
        <v>0</v>
      </c>
      <c r="N8" s="53" t="s">
        <v>1</v>
      </c>
      <c r="O8" s="53" t="s">
        <v>4</v>
      </c>
      <c r="P8" s="53" t="s">
        <v>2</v>
      </c>
      <c r="Q8" s="53" t="s">
        <v>24</v>
      </c>
      <c r="R8" s="53" t="s">
        <v>0</v>
      </c>
    </row>
    <row r="9" spans="1:18" ht="12.75" thickTop="1">
      <c r="A9" s="11">
        <v>2012</v>
      </c>
      <c r="B9" s="35">
        <v>3.44230551669003</v>
      </c>
      <c r="C9" s="35">
        <v>3.0349196778132601</v>
      </c>
      <c r="D9" s="35">
        <v>2.9669628323508701</v>
      </c>
      <c r="E9" s="35">
        <v>1.2556684469979409</v>
      </c>
      <c r="F9" s="35">
        <v>10.699856473852101</v>
      </c>
      <c r="H9" s="68" t="s">
        <v>42</v>
      </c>
      <c r="I9" s="68" t="s">
        <v>42</v>
      </c>
      <c r="J9" s="68" t="s">
        <v>42</v>
      </c>
      <c r="K9" s="68" t="s">
        <v>42</v>
      </c>
      <c r="L9" s="68" t="s">
        <v>42</v>
      </c>
      <c r="N9" s="68" t="s">
        <v>42</v>
      </c>
      <c r="O9" s="68" t="s">
        <v>42</v>
      </c>
      <c r="P9" s="68" t="s">
        <v>42</v>
      </c>
      <c r="Q9" s="68" t="s">
        <v>42</v>
      </c>
      <c r="R9" s="68" t="s">
        <v>42</v>
      </c>
    </row>
    <row r="10" spans="1:18">
      <c r="A10" s="11">
        <v>2013</v>
      </c>
      <c r="B10" s="35">
        <v>2.3653038498326602</v>
      </c>
      <c r="C10" s="35">
        <v>2.0436430314698399</v>
      </c>
      <c r="D10" s="35">
        <v>1.9364237613412298</v>
      </c>
      <c r="E10" s="35">
        <v>0.94389881322678093</v>
      </c>
      <c r="F10" s="35">
        <v>7.2892694558705102</v>
      </c>
      <c r="H10" s="69">
        <f t="shared" ref="H10:H16" si="0">B10/B9-1</f>
        <v>-0.31287219034903313</v>
      </c>
      <c r="I10" s="69">
        <f t="shared" ref="I10:L16" si="1">C10/C9-1</f>
        <v>-0.32662368417527976</v>
      </c>
      <c r="J10" s="69">
        <f t="shared" si="1"/>
        <v>-0.34733804541565272</v>
      </c>
      <c r="K10" s="69">
        <f t="shared" si="1"/>
        <v>-0.24828977308185174</v>
      </c>
      <c r="L10" s="69">
        <f t="shared" si="1"/>
        <v>-0.31875072589209519</v>
      </c>
      <c r="N10" s="68" t="s">
        <v>42</v>
      </c>
      <c r="O10" s="68" t="s">
        <v>42</v>
      </c>
      <c r="P10" s="68" t="s">
        <v>42</v>
      </c>
      <c r="Q10" s="68" t="s">
        <v>42</v>
      </c>
      <c r="R10" s="68" t="s">
        <v>42</v>
      </c>
    </row>
    <row r="11" spans="1:18">
      <c r="A11" s="11">
        <v>2014</v>
      </c>
      <c r="B11" s="35">
        <v>1.4969784738407499</v>
      </c>
      <c r="C11" s="35">
        <v>2.2377007228228503</v>
      </c>
      <c r="D11" s="35">
        <v>1.4374433303510699</v>
      </c>
      <c r="E11" s="35">
        <v>0.87414699109406069</v>
      </c>
      <c r="F11" s="35">
        <v>6.0462695181087307</v>
      </c>
      <c r="H11" s="69">
        <f t="shared" si="0"/>
        <v>-0.3671094417968086</v>
      </c>
      <c r="I11" s="69">
        <f t="shared" si="1"/>
        <v>9.4956745559149347E-2</v>
      </c>
      <c r="J11" s="69">
        <f t="shared" si="1"/>
        <v>-0.25768142332882238</v>
      </c>
      <c r="K11" s="69">
        <f t="shared" si="1"/>
        <v>-7.3897563123603294E-2</v>
      </c>
      <c r="L11" s="69">
        <f t="shared" si="1"/>
        <v>-0.1705246246262323</v>
      </c>
      <c r="N11" s="68" t="s">
        <v>42</v>
      </c>
      <c r="O11" s="68" t="s">
        <v>42</v>
      </c>
      <c r="P11" s="68" t="s">
        <v>42</v>
      </c>
      <c r="Q11" s="68" t="s">
        <v>42</v>
      </c>
      <c r="R11" s="68" t="s">
        <v>42</v>
      </c>
    </row>
    <row r="12" spans="1:18">
      <c r="A12" s="11">
        <v>2015</v>
      </c>
      <c r="B12" s="35">
        <v>1.2573394432938001</v>
      </c>
      <c r="C12" s="35">
        <v>1.7221535770824201</v>
      </c>
      <c r="D12" s="35">
        <v>1.23864202797206</v>
      </c>
      <c r="E12" s="35">
        <v>1.0310066493166801</v>
      </c>
      <c r="F12" s="35">
        <v>5.2491416976649603</v>
      </c>
      <c r="H12" s="69">
        <f t="shared" si="0"/>
        <v>-0.16008181462497295</v>
      </c>
      <c r="I12" s="69">
        <f t="shared" si="1"/>
        <v>-0.23039146409626643</v>
      </c>
      <c r="J12" s="69">
        <f t="shared" si="1"/>
        <v>-0.13830201036896261</v>
      </c>
      <c r="K12" s="69">
        <f t="shared" si="1"/>
        <v>0.17944311405373337</v>
      </c>
      <c r="L12" s="69">
        <f t="shared" si="1"/>
        <v>-0.13183795695119982</v>
      </c>
      <c r="N12" s="68" t="s">
        <v>42</v>
      </c>
      <c r="O12" s="68" t="s">
        <v>42</v>
      </c>
      <c r="P12" s="68" t="s">
        <v>42</v>
      </c>
      <c r="Q12" s="68" t="s">
        <v>42</v>
      </c>
      <c r="R12" s="68" t="s">
        <v>42</v>
      </c>
    </row>
    <row r="13" spans="1:18">
      <c r="A13" s="11">
        <v>2016</v>
      </c>
      <c r="B13" s="35">
        <v>1.2484419953427301</v>
      </c>
      <c r="C13" s="35">
        <v>1.7656628103191601</v>
      </c>
      <c r="D13" s="35">
        <v>1.17501490846432</v>
      </c>
      <c r="E13" s="35">
        <v>1.21503302477561</v>
      </c>
      <c r="F13" s="35">
        <v>5.4041527389018205</v>
      </c>
      <c r="H13" s="69">
        <f t="shared" si="0"/>
        <v>-7.0764088397335945E-3</v>
      </c>
      <c r="I13" s="69">
        <f t="shared" si="1"/>
        <v>2.5264432751956445E-2</v>
      </c>
      <c r="J13" s="69">
        <f t="shared" si="1"/>
        <v>-5.1368448729220195E-2</v>
      </c>
      <c r="K13" s="69">
        <f t="shared" si="1"/>
        <v>0.17849193851552458</v>
      </c>
      <c r="L13" s="69">
        <f t="shared" si="1"/>
        <v>2.9530740483880491E-2</v>
      </c>
      <c r="N13" s="68" t="s">
        <v>42</v>
      </c>
      <c r="O13" s="68" t="s">
        <v>42</v>
      </c>
      <c r="P13" s="68" t="s">
        <v>42</v>
      </c>
      <c r="Q13" s="68" t="s">
        <v>42</v>
      </c>
      <c r="R13" s="68" t="s">
        <v>42</v>
      </c>
    </row>
    <row r="14" spans="1:18">
      <c r="A14" s="11">
        <v>2017</v>
      </c>
      <c r="B14" s="35">
        <v>0.76286231344370492</v>
      </c>
      <c r="C14" s="35">
        <v>1.4028670330323101</v>
      </c>
      <c r="D14" s="35">
        <v>1.11733740567482</v>
      </c>
      <c r="E14" s="35">
        <v>0.86912819548059517</v>
      </c>
      <c r="F14" s="35">
        <v>4.1521949476314299</v>
      </c>
      <c r="H14" s="69">
        <f t="shared" si="0"/>
        <v>-0.38894853241917804</v>
      </c>
      <c r="I14" s="69">
        <f t="shared" si="1"/>
        <v>-0.20547285425424533</v>
      </c>
      <c r="J14" s="69">
        <f t="shared" si="1"/>
        <v>-4.9086613602955298E-2</v>
      </c>
      <c r="K14" s="69">
        <f t="shared" si="1"/>
        <v>-0.28468759469224791</v>
      </c>
      <c r="L14" s="69">
        <f t="shared" si="1"/>
        <v>-0.23166587840091313</v>
      </c>
      <c r="N14" s="68" t="s">
        <v>42</v>
      </c>
      <c r="O14" s="68" t="s">
        <v>42</v>
      </c>
      <c r="P14" s="68" t="s">
        <v>42</v>
      </c>
      <c r="Q14" s="68" t="s">
        <v>42</v>
      </c>
      <c r="R14" s="68" t="s">
        <v>42</v>
      </c>
    </row>
    <row r="15" spans="1:18">
      <c r="A15" s="11">
        <v>2018</v>
      </c>
      <c r="B15" s="35">
        <v>0.53644242455932201</v>
      </c>
      <c r="C15" s="35">
        <v>1.57256039048426</v>
      </c>
      <c r="D15" s="35">
        <v>0.53983289721059702</v>
      </c>
      <c r="E15" s="35">
        <v>0.84153234242470099</v>
      </c>
      <c r="F15" s="35">
        <v>3.4903680546788802</v>
      </c>
      <c r="H15" s="69">
        <f t="shared" si="0"/>
        <v>-0.29680308608021366</v>
      </c>
      <c r="I15" s="69">
        <f t="shared" si="1"/>
        <v>0.12096182564441338</v>
      </c>
      <c r="J15" s="69">
        <f t="shared" si="1"/>
        <v>-0.51685775982362014</v>
      </c>
      <c r="K15" s="69">
        <f t="shared" si="1"/>
        <v>-3.1751188374040451E-2</v>
      </c>
      <c r="L15" s="69">
        <f t="shared" si="1"/>
        <v>-0.15939205680361446</v>
      </c>
      <c r="N15" s="68" t="s">
        <v>42</v>
      </c>
      <c r="O15" s="68" t="s">
        <v>42</v>
      </c>
      <c r="P15" s="68" t="s">
        <v>42</v>
      </c>
      <c r="Q15" s="68" t="s">
        <v>42</v>
      </c>
      <c r="R15" s="68" t="s">
        <v>42</v>
      </c>
    </row>
    <row r="16" spans="1:18">
      <c r="A16" s="11">
        <v>2019</v>
      </c>
      <c r="B16" s="35">
        <v>0.55762680900539596</v>
      </c>
      <c r="C16" s="35">
        <v>1.60959547416781</v>
      </c>
      <c r="D16" s="35">
        <v>0.76234774591888799</v>
      </c>
      <c r="E16" s="35">
        <v>1.2335129868171064</v>
      </c>
      <c r="F16" s="35">
        <v>4.1630830159092005</v>
      </c>
      <c r="H16" s="69">
        <f t="shared" si="0"/>
        <v>3.9490509095130966E-2</v>
      </c>
      <c r="I16" s="69">
        <f t="shared" si="1"/>
        <v>2.3550818084732139E-2</v>
      </c>
      <c r="J16" s="69">
        <f t="shared" si="1"/>
        <v>0.41219208732565349</v>
      </c>
      <c r="K16" s="69">
        <f t="shared" si="1"/>
        <v>0.46579391501816136</v>
      </c>
      <c r="L16" s="69">
        <f t="shared" si="1"/>
        <v>0.19273467745859585</v>
      </c>
      <c r="N16" s="68" t="s">
        <v>42</v>
      </c>
      <c r="O16" s="68" t="s">
        <v>42</v>
      </c>
      <c r="P16" s="68" t="s">
        <v>42</v>
      </c>
      <c r="Q16" s="68" t="s">
        <v>42</v>
      </c>
      <c r="R16" s="68" t="s">
        <v>42</v>
      </c>
    </row>
    <row r="17" spans="1:18">
      <c r="A17" s="11">
        <v>2020</v>
      </c>
      <c r="B17" s="35">
        <v>1.1379452394629199</v>
      </c>
      <c r="C17" s="35">
        <v>1.2701166801800698</v>
      </c>
      <c r="D17" s="35">
        <v>1.39406569129691</v>
      </c>
      <c r="E17" s="35">
        <v>1.5380455467943195</v>
      </c>
      <c r="F17" s="35">
        <v>5.3401731577342195</v>
      </c>
      <c r="H17" s="69">
        <f t="shared" ref="H17:H19" si="2">B17/B16-1</f>
        <v>1.0406932039236092</v>
      </c>
      <c r="I17" s="69">
        <f t="shared" ref="I17:I19" si="3">C17/C16-1</f>
        <v>-0.21090938651107782</v>
      </c>
      <c r="J17" s="69">
        <f t="shared" ref="J17:J19" si="4">D17/D16-1</f>
        <v>0.82864801366545304</v>
      </c>
      <c r="K17" s="69">
        <f t="shared" ref="K17:K19" si="5">E17/E16-1</f>
        <v>0.24688232976209945</v>
      </c>
      <c r="L17" s="69">
        <f t="shared" ref="L17:L18" si="6">F17/F16-1</f>
        <v>0.28274481611987445</v>
      </c>
      <c r="N17" s="68" t="s">
        <v>42</v>
      </c>
      <c r="O17" s="68" t="s">
        <v>42</v>
      </c>
      <c r="P17" s="68" t="s">
        <v>42</v>
      </c>
      <c r="Q17" s="68" t="s">
        <v>42</v>
      </c>
      <c r="R17" s="68" t="s">
        <v>42</v>
      </c>
    </row>
    <row r="18" spans="1:18">
      <c r="A18" s="11">
        <v>2021</v>
      </c>
      <c r="B18" s="35">
        <v>0.42360460137103101</v>
      </c>
      <c r="C18" s="35">
        <v>1.3093407530891599</v>
      </c>
      <c r="D18" s="35">
        <v>0.57213618253964194</v>
      </c>
      <c r="E18" s="35">
        <v>0.92243059441269715</v>
      </c>
      <c r="F18" s="35">
        <v>3.2275121314125301</v>
      </c>
      <c r="H18" s="69">
        <f t="shared" si="2"/>
        <v>-0.62774605782351955</v>
      </c>
      <c r="I18" s="69">
        <f t="shared" si="3"/>
        <v>3.0882259497236886E-2</v>
      </c>
      <c r="J18" s="69">
        <f t="shared" si="4"/>
        <v>-0.58959166263723251</v>
      </c>
      <c r="K18" s="69">
        <f t="shared" si="5"/>
        <v>-0.40025794662890279</v>
      </c>
      <c r="L18" s="69">
        <f t="shared" si="6"/>
        <v>-0.39561657720066701</v>
      </c>
      <c r="N18" s="68" t="s">
        <v>42</v>
      </c>
      <c r="O18" s="68" t="s">
        <v>42</v>
      </c>
      <c r="P18" s="68" t="s">
        <v>42</v>
      </c>
      <c r="Q18" s="68" t="s">
        <v>42</v>
      </c>
      <c r="R18" s="68" t="s">
        <v>42</v>
      </c>
    </row>
    <row r="19" spans="1:18">
      <c r="A19" s="11" t="s">
        <v>58</v>
      </c>
      <c r="B19" s="35">
        <v>0.30384156436115495</v>
      </c>
      <c r="C19" s="35">
        <v>1.1929781352187601</v>
      </c>
      <c r="D19" s="35">
        <v>1.0870141588954101</v>
      </c>
      <c r="E19" s="35">
        <v>0.24547976370646518</v>
      </c>
      <c r="F19" s="35">
        <v>2.8293136221817901</v>
      </c>
      <c r="H19" s="69">
        <f t="shared" si="2"/>
        <v>-0.28272364516875681</v>
      </c>
      <c r="I19" s="69">
        <f t="shared" si="3"/>
        <v>-8.8871149542899874E-2</v>
      </c>
      <c r="J19" s="69">
        <f t="shared" si="4"/>
        <v>0.89992206762783011</v>
      </c>
      <c r="K19" s="69">
        <f t="shared" si="5"/>
        <v>-0.73387725299510498</v>
      </c>
      <c r="L19" s="69">
        <f>F19/F18-1</f>
        <v>-0.1233763013174074</v>
      </c>
      <c r="N19" s="68" t="s">
        <v>42</v>
      </c>
      <c r="O19" s="68" t="s">
        <v>42</v>
      </c>
      <c r="P19" s="68" t="s">
        <v>42</v>
      </c>
      <c r="Q19" s="68" t="s">
        <v>42</v>
      </c>
      <c r="R19" s="68" t="s">
        <v>42</v>
      </c>
    </row>
    <row r="20" spans="1:18">
      <c r="A20" s="11"/>
      <c r="B20" s="35"/>
      <c r="C20" s="35"/>
      <c r="D20" s="35"/>
      <c r="E20" s="35"/>
      <c r="F20" s="35"/>
      <c r="H20" s="69"/>
      <c r="I20" s="69"/>
      <c r="J20" s="69"/>
      <c r="K20" s="69"/>
      <c r="L20" s="69"/>
      <c r="N20" s="68"/>
      <c r="O20" s="68"/>
      <c r="P20" s="68"/>
      <c r="Q20" s="68"/>
      <c r="R20" s="68"/>
    </row>
    <row r="21" spans="1:18">
      <c r="A21" s="88" t="s">
        <v>53</v>
      </c>
      <c r="B21" s="89">
        <v>0.24098611111111112</v>
      </c>
      <c r="C21" s="89">
        <v>1.1471875</v>
      </c>
      <c r="D21" s="89">
        <v>0.87768055555555557</v>
      </c>
      <c r="E21" s="89">
        <v>0.27156944444444447</v>
      </c>
      <c r="F21" s="89">
        <v>2.5374236111111115</v>
      </c>
      <c r="G21" s="90"/>
      <c r="H21" s="91"/>
      <c r="I21" s="91"/>
      <c r="J21" s="91"/>
      <c r="K21" s="91"/>
      <c r="L21" s="91"/>
      <c r="M21" s="90"/>
      <c r="N21" s="92"/>
      <c r="O21" s="92"/>
      <c r="P21" s="92"/>
      <c r="Q21" s="92"/>
      <c r="R21" s="92"/>
    </row>
    <row r="22" spans="1:18">
      <c r="A22" s="88" t="s">
        <v>60</v>
      </c>
      <c r="B22" s="89">
        <v>0.19124475524475526</v>
      </c>
      <c r="C22" s="89">
        <v>1.758979020979021</v>
      </c>
      <c r="D22" s="89">
        <v>1.1010419580419579</v>
      </c>
      <c r="E22" s="89">
        <v>0.72776923076923072</v>
      </c>
      <c r="F22" s="89">
        <v>3.7790349650349651</v>
      </c>
      <c r="G22" s="90"/>
      <c r="H22" s="91">
        <f t="shared" ref="H22" si="7">B22/B21-1</f>
        <v>-0.20640756281353367</v>
      </c>
      <c r="I22" s="91">
        <f t="shared" ref="I22" si="8">C22/C21-1</f>
        <v>0.53329688562595123</v>
      </c>
      <c r="J22" s="91">
        <f t="shared" ref="J22" si="9">D22/D21-1</f>
        <v>0.25449054450684372</v>
      </c>
      <c r="K22" s="91">
        <f t="shared" ref="K22" si="10">E22/E21-1</f>
        <v>1.679864195539539</v>
      </c>
      <c r="L22" s="91">
        <f t="shared" ref="L22" si="11">F22/F21-1</f>
        <v>0.48931969754161964</v>
      </c>
      <c r="M22" s="90"/>
      <c r="N22" s="92" t="s">
        <v>42</v>
      </c>
      <c r="O22" s="92" t="s">
        <v>42</v>
      </c>
      <c r="P22" s="92" t="s">
        <v>42</v>
      </c>
      <c r="Q22" s="92" t="s">
        <v>42</v>
      </c>
      <c r="R22" s="92" t="s">
        <v>42</v>
      </c>
    </row>
    <row r="23" spans="1:18">
      <c r="A23" s="11"/>
      <c r="B23" s="83"/>
      <c r="C23" s="84"/>
      <c r="D23" s="84"/>
      <c r="E23" s="84"/>
      <c r="F23" s="84"/>
      <c r="H23" s="69"/>
      <c r="I23" s="69"/>
      <c r="J23" s="69"/>
      <c r="K23" s="69"/>
      <c r="L23" s="69"/>
      <c r="N23" s="68"/>
      <c r="O23" s="68"/>
      <c r="P23" s="68"/>
      <c r="Q23" s="68"/>
      <c r="R23" s="68"/>
    </row>
    <row r="24" spans="1:18">
      <c r="A24" s="11" t="s">
        <v>21</v>
      </c>
      <c r="B24" s="35">
        <v>0.484279073885238</v>
      </c>
      <c r="C24" s="35">
        <v>1.2909901402077701</v>
      </c>
      <c r="D24" s="35">
        <v>0.35560230940190396</v>
      </c>
      <c r="E24" s="35">
        <v>1.1137855688073075</v>
      </c>
      <c r="F24" s="35">
        <v>3.2446570923022198</v>
      </c>
      <c r="H24" s="68" t="s">
        <v>42</v>
      </c>
      <c r="I24" s="68" t="s">
        <v>42</v>
      </c>
      <c r="J24" s="68" t="s">
        <v>42</v>
      </c>
      <c r="K24" s="68" t="s">
        <v>42</v>
      </c>
      <c r="L24" s="68" t="s">
        <v>42</v>
      </c>
      <c r="N24" s="68" t="s">
        <v>42</v>
      </c>
      <c r="O24" s="68" t="s">
        <v>42</v>
      </c>
      <c r="P24" s="68" t="s">
        <v>42</v>
      </c>
      <c r="Q24" s="68" t="s">
        <v>42</v>
      </c>
      <c r="R24" s="68" t="s">
        <v>42</v>
      </c>
    </row>
    <row r="25" spans="1:18">
      <c r="A25" s="11" t="s">
        <v>22</v>
      </c>
      <c r="B25" s="35">
        <v>0.22870233703781198</v>
      </c>
      <c r="C25" s="35">
        <v>1.1610357548853099</v>
      </c>
      <c r="D25" s="35">
        <v>0.24176197916421802</v>
      </c>
      <c r="E25" s="35">
        <v>0.95746721571358995</v>
      </c>
      <c r="F25" s="35">
        <v>2.5889672868009299</v>
      </c>
      <c r="H25" s="68" t="s">
        <v>42</v>
      </c>
      <c r="I25" s="68" t="s">
        <v>42</v>
      </c>
      <c r="J25" s="68" t="s">
        <v>42</v>
      </c>
      <c r="K25" s="68" t="s">
        <v>42</v>
      </c>
      <c r="L25" s="68" t="s">
        <v>42</v>
      </c>
      <c r="N25" s="69">
        <f t="shared" ref="N25:N29" si="12">B25/B24-1</f>
        <v>-0.52774681093899856</v>
      </c>
      <c r="O25" s="69">
        <f t="shared" ref="O25:O29" si="13">C25/C24-1</f>
        <v>-0.10066256997249079</v>
      </c>
      <c r="P25" s="69">
        <f t="shared" ref="P25:P29" si="14">D25/D24-1</f>
        <v>-0.32013383273341711</v>
      </c>
      <c r="Q25" s="69">
        <f t="shared" ref="Q25:Q29" si="15">E25/E24-1</f>
        <v>-0.14034869679727524</v>
      </c>
      <c r="R25" s="69">
        <f t="shared" ref="R25:R28" si="16">F25/F24-1</f>
        <v>-0.20208292797931704</v>
      </c>
    </row>
    <row r="26" spans="1:18">
      <c r="A26" s="11" t="s">
        <v>23</v>
      </c>
      <c r="B26" s="35">
        <v>0.31005220661343702</v>
      </c>
      <c r="C26" s="35">
        <v>1.0842495628923399</v>
      </c>
      <c r="D26" s="35">
        <v>1.0484009360073399</v>
      </c>
      <c r="E26" s="35">
        <v>0.33511888165844272</v>
      </c>
      <c r="F26" s="35">
        <v>2.7778215871715597</v>
      </c>
      <c r="H26" s="68" t="s">
        <v>42</v>
      </c>
      <c r="I26" s="68" t="s">
        <v>42</v>
      </c>
      <c r="J26" s="68" t="s">
        <v>42</v>
      </c>
      <c r="K26" s="68" t="s">
        <v>42</v>
      </c>
      <c r="L26" s="68" t="s">
        <v>42</v>
      </c>
      <c r="N26" s="69">
        <f t="shared" si="12"/>
        <v>0.35570196015170263</v>
      </c>
      <c r="O26" s="69">
        <f t="shared" si="13"/>
        <v>-6.6135940835478468E-2</v>
      </c>
      <c r="P26" s="69">
        <f t="shared" si="14"/>
        <v>3.3365004688979996</v>
      </c>
      <c r="Q26" s="69">
        <f t="shared" si="15"/>
        <v>-0.64999440590905011</v>
      </c>
      <c r="R26" s="69">
        <f t="shared" si="16"/>
        <v>7.2945804040648321E-2</v>
      </c>
    </row>
    <row r="27" spans="1:18">
      <c r="A27" s="11" t="s">
        <v>54</v>
      </c>
      <c r="B27" s="35">
        <v>0.25713465603741897</v>
      </c>
      <c r="C27" s="35">
        <v>1.2491516899714501</v>
      </c>
      <c r="D27" s="35">
        <v>1.0295479971972501</v>
      </c>
      <c r="E27" s="35">
        <v>0.34515443211968089</v>
      </c>
      <c r="F27" s="35">
        <v>2.8809887753257999</v>
      </c>
      <c r="H27" s="68" t="s">
        <v>42</v>
      </c>
      <c r="I27" s="68" t="s">
        <v>42</v>
      </c>
      <c r="J27" s="68" t="s">
        <v>42</v>
      </c>
      <c r="K27" s="68" t="s">
        <v>42</v>
      </c>
      <c r="L27" s="68" t="s">
        <v>42</v>
      </c>
      <c r="N27" s="69">
        <f t="shared" si="12"/>
        <v>-0.17067303327401862</v>
      </c>
      <c r="O27" s="69">
        <f t="shared" si="13"/>
        <v>0.15208871898386378</v>
      </c>
      <c r="P27" s="69">
        <f t="shared" si="14"/>
        <v>-1.7982565793853711E-2</v>
      </c>
      <c r="Q27" s="69">
        <f t="shared" si="15"/>
        <v>2.9946240007647562E-2</v>
      </c>
      <c r="R27" s="69">
        <f t="shared" si="16"/>
        <v>3.7139601992685067E-2</v>
      </c>
    </row>
    <row r="28" spans="1:18">
      <c r="A28" s="11" t="s">
        <v>55</v>
      </c>
      <c r="B28" s="35">
        <v>0.32077477722016101</v>
      </c>
      <c r="C28" s="35">
        <v>1.1606478742456401</v>
      </c>
      <c r="D28" s="35">
        <v>1.1010599327948301</v>
      </c>
      <c r="E28" s="35">
        <v>0.29652986835065898</v>
      </c>
      <c r="F28" s="35">
        <v>2.8790124526112901</v>
      </c>
      <c r="H28" s="69">
        <f t="shared" ref="H28:H29" si="17">B28/B24-1</f>
        <v>-0.33762412105343909</v>
      </c>
      <c r="I28" s="69">
        <f t="shared" ref="I28:I29" si="18">C28/C24-1</f>
        <v>-0.10096302202676233</v>
      </c>
      <c r="J28" s="69">
        <f t="shared" ref="J28:J29" si="19">D28/D24-1</f>
        <v>2.0963239092758683</v>
      </c>
      <c r="K28" s="69">
        <f t="shared" ref="K28:L29" si="20">E28/E24-1</f>
        <v>-0.73376395182764242</v>
      </c>
      <c r="L28" s="69">
        <f t="shared" si="20"/>
        <v>-0.11269130428555996</v>
      </c>
      <c r="N28" s="69">
        <f t="shared" si="12"/>
        <v>0.24749725363150166</v>
      </c>
      <c r="O28" s="69">
        <f t="shared" si="13"/>
        <v>-7.0851135563714251E-2</v>
      </c>
      <c r="P28" s="69">
        <f t="shared" si="14"/>
        <v>6.9459545152103397E-2</v>
      </c>
      <c r="Q28" s="69">
        <f t="shared" si="15"/>
        <v>-0.14087770355549578</v>
      </c>
      <c r="R28" s="69">
        <f t="shared" si="16"/>
        <v>-6.8598764821159453E-4</v>
      </c>
    </row>
    <row r="29" spans="1:18">
      <c r="A29" s="11" t="s">
        <v>56</v>
      </c>
      <c r="B29" s="35">
        <v>0.32645413866625</v>
      </c>
      <c r="C29" s="35">
        <v>1.3047632831199998</v>
      </c>
      <c r="D29" s="35">
        <v>1.02524082029375</v>
      </c>
      <c r="E29" s="35">
        <v>0.17155020459796022</v>
      </c>
      <c r="F29" s="35">
        <v>2.82800844667796</v>
      </c>
      <c r="H29" s="69">
        <f t="shared" si="17"/>
        <v>0.42741933858015835</v>
      </c>
      <c r="I29" s="69">
        <f t="shared" si="18"/>
        <v>0.12379250822373478</v>
      </c>
      <c r="J29" s="69">
        <f t="shared" si="19"/>
        <v>3.2407032894008125</v>
      </c>
      <c r="K29" s="69">
        <f t="shared" si="20"/>
        <v>-0.82082916074561807</v>
      </c>
      <c r="L29" s="69">
        <f t="shared" ref="L29" si="21">F29/F25-1</f>
        <v>9.2330699231198965E-2</v>
      </c>
      <c r="N29" s="69">
        <f t="shared" si="12"/>
        <v>1.7705137215919597E-2</v>
      </c>
      <c r="O29" s="69">
        <f t="shared" si="13"/>
        <v>0.12416807205029956</v>
      </c>
      <c r="P29" s="69">
        <f t="shared" si="14"/>
        <v>-6.8860114007261886E-2</v>
      </c>
      <c r="Q29" s="69">
        <f t="shared" si="15"/>
        <v>-0.42147411472528318</v>
      </c>
      <c r="R29" s="69">
        <f t="shared" ref="R29:R31" si="22">F29/F28-1</f>
        <v>-1.7715799001518429E-2</v>
      </c>
    </row>
    <row r="30" spans="1:18">
      <c r="A30" s="11" t="s">
        <v>57</v>
      </c>
      <c r="B30" s="35">
        <v>0.31017115742920603</v>
      </c>
      <c r="C30" s="35">
        <v>1.0559537910915799</v>
      </c>
      <c r="D30" s="35">
        <v>1.1924992019752301</v>
      </c>
      <c r="E30" s="35">
        <v>0.1722504915379437</v>
      </c>
      <c r="F30" s="35">
        <v>2.7308746420339598</v>
      </c>
      <c r="H30" s="69">
        <f t="shared" ref="H30:H32" si="23">B30/B26-1</f>
        <v>3.8364769942544896E-4</v>
      </c>
      <c r="I30" s="69">
        <f t="shared" ref="I30:I32" si="24">C30/C26-1</f>
        <v>-2.6097102336180122E-2</v>
      </c>
      <c r="J30" s="69">
        <f t="shared" ref="J30:J32" si="25">D30/D26-1</f>
        <v>0.13744576241668049</v>
      </c>
      <c r="K30" s="69">
        <f t="shared" ref="K30:K32" si="26">E30/E26-1</f>
        <v>-0.48600183109496198</v>
      </c>
      <c r="L30" s="69">
        <f t="shared" ref="L30:L32" si="27">F30/F26-1</f>
        <v>-1.6900633703189838E-2</v>
      </c>
      <c r="N30" s="69">
        <f t="shared" ref="N30:N32" si="28">B30/B29-1</f>
        <v>-4.9878311555703214E-2</v>
      </c>
      <c r="O30" s="69">
        <f t="shared" ref="O30:O32" si="29">C30/C29-1</f>
        <v>-0.19069320484973884</v>
      </c>
      <c r="P30" s="69">
        <f t="shared" ref="P30:P32" si="30">D30/D29-1</f>
        <v>0.16314057962845996</v>
      </c>
      <c r="Q30" s="69">
        <f t="shared" ref="Q30:Q32" si="31">E30/E29-1</f>
        <v>4.0821107828150627E-3</v>
      </c>
      <c r="R30" s="69">
        <f t="shared" si="22"/>
        <v>-3.4347070199914898E-2</v>
      </c>
    </row>
    <row r="31" spans="1:18">
      <c r="A31" s="11" t="s">
        <v>61</v>
      </c>
      <c r="B31" s="35">
        <v>0.30445883891983799</v>
      </c>
      <c r="C31" s="35">
        <v>2.4428701232441901</v>
      </c>
      <c r="D31" s="35">
        <v>0.97925495277193497</v>
      </c>
      <c r="E31" s="35">
        <v>0.61306736704628673</v>
      </c>
      <c r="F31" s="35">
        <v>4.3396512819822499</v>
      </c>
      <c r="H31" s="69">
        <f t="shared" si="23"/>
        <v>0.18404435874848502</v>
      </c>
      <c r="I31" s="69">
        <f t="shared" si="24"/>
        <v>0.95562327846670314</v>
      </c>
      <c r="J31" s="69">
        <f t="shared" si="25"/>
        <v>-4.8849635531542424E-2</v>
      </c>
      <c r="K31" s="69">
        <f t="shared" si="26"/>
        <v>0.7762117765119938</v>
      </c>
      <c r="L31" s="69">
        <f t="shared" si="27"/>
        <v>0.50630620957261296</v>
      </c>
      <c r="N31" s="69">
        <f t="shared" si="28"/>
        <v>-1.8416665678116173E-2</v>
      </c>
      <c r="O31" s="69">
        <f t="shared" si="29"/>
        <v>1.3134252122139753</v>
      </c>
      <c r="P31" s="69">
        <f t="shared" si="30"/>
        <v>-0.17882129300387106</v>
      </c>
      <c r="Q31" s="69">
        <f t="shared" si="31"/>
        <v>2.5591617856790787</v>
      </c>
      <c r="R31" s="69">
        <f t="shared" si="22"/>
        <v>0.58910673349329246</v>
      </c>
    </row>
    <row r="32" spans="1:18">
      <c r="A32" s="11" t="s">
        <v>62</v>
      </c>
      <c r="B32" s="35">
        <v>0.23028693367854799</v>
      </c>
      <c r="C32" s="35">
        <v>1.56769210469096</v>
      </c>
      <c r="D32" s="35">
        <v>1.22229824420177</v>
      </c>
      <c r="E32" s="35">
        <v>0.96171323521372187</v>
      </c>
      <c r="F32" s="35">
        <v>3.9819905177849999</v>
      </c>
      <c r="H32" s="69">
        <f t="shared" si="23"/>
        <v>-0.28209151706309954</v>
      </c>
      <c r="I32" s="69">
        <f t="shared" si="24"/>
        <v>0.35070432598679191</v>
      </c>
      <c r="J32" s="69">
        <f t="shared" si="25"/>
        <v>0.11011054693380751</v>
      </c>
      <c r="K32" s="69">
        <f t="shared" si="26"/>
        <v>2.243225515739466</v>
      </c>
      <c r="L32" s="69">
        <f t="shared" si="27"/>
        <v>0.38310986261045832</v>
      </c>
      <c r="N32" s="69">
        <f t="shared" si="28"/>
        <v>-0.24361882711120431</v>
      </c>
      <c r="O32" s="69">
        <f t="shared" si="29"/>
        <v>-0.35825810395149971</v>
      </c>
      <c r="P32" s="69">
        <f t="shared" si="30"/>
        <v>0.24819204717000698</v>
      </c>
      <c r="Q32" s="69">
        <f t="shared" si="31"/>
        <v>0.56869095780971857</v>
      </c>
      <c r="R32" s="69">
        <f t="shared" ref="R32" si="32">F32/F31-1</f>
        <v>-8.2416936513359462E-2</v>
      </c>
    </row>
    <row r="33" spans="1:18">
      <c r="A33" s="12"/>
      <c r="B33" s="85"/>
      <c r="C33" s="84"/>
      <c r="D33" s="84"/>
      <c r="E33" s="84"/>
      <c r="F33" s="84"/>
      <c r="H33" s="35"/>
    </row>
    <row r="34" spans="1:18">
      <c r="A34" s="13">
        <v>44773</v>
      </c>
      <c r="B34" s="35">
        <v>0.23425000000000001</v>
      </c>
      <c r="C34" s="35">
        <v>1.0804</v>
      </c>
      <c r="D34" s="35">
        <v>0.81264999999999998</v>
      </c>
      <c r="E34" s="35">
        <v>0.13134999999999999</v>
      </c>
      <c r="F34" s="35">
        <v>2.2586499999999998</v>
      </c>
      <c r="H34" s="68" t="s">
        <v>42</v>
      </c>
      <c r="I34" s="68" t="s">
        <v>42</v>
      </c>
      <c r="J34" s="68" t="s">
        <v>42</v>
      </c>
      <c r="K34" s="68" t="s">
        <v>42</v>
      </c>
      <c r="L34" s="68" t="s">
        <v>42</v>
      </c>
      <c r="N34" s="68" t="s">
        <v>42</v>
      </c>
      <c r="O34" s="68" t="s">
        <v>42</v>
      </c>
      <c r="P34" s="68" t="s">
        <v>42</v>
      </c>
      <c r="Q34" s="68" t="s">
        <v>42</v>
      </c>
      <c r="R34" s="68" t="s">
        <v>42</v>
      </c>
    </row>
    <row r="35" spans="1:18">
      <c r="A35" s="13">
        <v>44804</v>
      </c>
      <c r="B35" s="35">
        <v>0.29852173913043478</v>
      </c>
      <c r="C35" s="35">
        <v>1.2116956521739131</v>
      </c>
      <c r="D35" s="35">
        <v>0.90130434782608704</v>
      </c>
      <c r="E35" s="35">
        <v>0.13304347826086957</v>
      </c>
      <c r="F35" s="35">
        <v>2.5445652173913045</v>
      </c>
      <c r="H35" s="68" t="s">
        <v>42</v>
      </c>
      <c r="I35" s="68" t="s">
        <v>42</v>
      </c>
      <c r="J35" s="68" t="s">
        <v>42</v>
      </c>
      <c r="K35" s="68" t="s">
        <v>42</v>
      </c>
      <c r="L35" s="68" t="s">
        <v>42</v>
      </c>
      <c r="N35" s="69">
        <f t="shared" ref="N35:N36" si="33">B35/B34-1</f>
        <v>0.27437241891327546</v>
      </c>
      <c r="O35" s="69">
        <f t="shared" ref="O35:O36" si="34">C35/C34-1</f>
        <v>0.12152503903546186</v>
      </c>
      <c r="P35" s="69">
        <f t="shared" ref="P35:P36" si="35">D35/D34-1</f>
        <v>0.10909290324996879</v>
      </c>
      <c r="Q35" s="69">
        <f t="shared" ref="Q35:Q36" si="36">E35/E34-1</f>
        <v>1.2892868373578725E-2</v>
      </c>
      <c r="R35" s="69">
        <f t="shared" ref="R35:R36" si="37">F35/F34-1</f>
        <v>0.12658677413114239</v>
      </c>
    </row>
    <row r="36" spans="1:18">
      <c r="A36" s="13">
        <v>44834</v>
      </c>
      <c r="B36" s="35">
        <v>0.22752380952380952</v>
      </c>
      <c r="C36" s="35">
        <v>1.4313333333333333</v>
      </c>
      <c r="D36" s="35">
        <v>0.93195238095238098</v>
      </c>
      <c r="E36" s="35">
        <v>0.20661904761904762</v>
      </c>
      <c r="F36" s="35">
        <v>2.7974285714285716</v>
      </c>
      <c r="H36" s="68" t="s">
        <v>42</v>
      </c>
      <c r="I36" s="68" t="s">
        <v>42</v>
      </c>
      <c r="J36" s="68" t="s">
        <v>42</v>
      </c>
      <c r="K36" s="68" t="s">
        <v>42</v>
      </c>
      <c r="L36" s="68" t="s">
        <v>42</v>
      </c>
      <c r="N36" s="69">
        <f t="shared" si="33"/>
        <v>-0.23783168962312573</v>
      </c>
      <c r="O36" s="69">
        <f t="shared" si="34"/>
        <v>0.18126472663772164</v>
      </c>
      <c r="P36" s="69">
        <f t="shared" si="35"/>
        <v>3.4004088852135128E-2</v>
      </c>
      <c r="Q36" s="69">
        <f t="shared" si="36"/>
        <v>0.55301898537192651</v>
      </c>
      <c r="R36" s="69">
        <f t="shared" si="37"/>
        <v>9.9373893940318592E-2</v>
      </c>
    </row>
    <row r="37" spans="1:18">
      <c r="A37" s="13">
        <v>44865</v>
      </c>
      <c r="B37" s="35">
        <v>0.25109523809523809</v>
      </c>
      <c r="C37" s="35">
        <v>1.001047619047619</v>
      </c>
      <c r="D37" s="35">
        <v>1.056904761904762</v>
      </c>
      <c r="E37" s="35">
        <v>0.18128571428571427</v>
      </c>
      <c r="F37" s="35">
        <v>2.4903333333333331</v>
      </c>
      <c r="H37" s="68" t="s">
        <v>42</v>
      </c>
      <c r="I37" s="68" t="s">
        <v>42</v>
      </c>
      <c r="J37" s="68" t="s">
        <v>42</v>
      </c>
      <c r="K37" s="68" t="s">
        <v>42</v>
      </c>
      <c r="L37" s="68" t="s">
        <v>42</v>
      </c>
      <c r="N37" s="69">
        <f t="shared" ref="N37:N41" si="38">B37/B36-1</f>
        <v>0.10359983256592709</v>
      </c>
      <c r="O37" s="69">
        <f t="shared" ref="O37:O41" si="39">C37/C36-1</f>
        <v>-0.30061880364628391</v>
      </c>
      <c r="P37" s="69">
        <f t="shared" ref="P37:P41" si="40">D37/D36-1</f>
        <v>0.13407592866997087</v>
      </c>
      <c r="Q37" s="69">
        <f t="shared" ref="Q37:Q41" si="41">E37/E36-1</f>
        <v>-0.12260889605899983</v>
      </c>
      <c r="R37" s="69">
        <f t="shared" ref="R37:R41" si="42">F37/F36-1</f>
        <v>-0.10977768699145485</v>
      </c>
    </row>
    <row r="38" spans="1:18">
      <c r="A38" s="13">
        <v>44895</v>
      </c>
      <c r="B38" s="35">
        <v>0.22835</v>
      </c>
      <c r="C38" s="35">
        <v>0.95066666666666666</v>
      </c>
      <c r="D38" s="35">
        <v>0.96095000000000008</v>
      </c>
      <c r="E38" s="35">
        <v>0.15109999999999998</v>
      </c>
      <c r="F38" s="35">
        <v>2.2910666666666666</v>
      </c>
      <c r="H38" s="68" t="s">
        <v>42</v>
      </c>
      <c r="I38" s="68" t="s">
        <v>42</v>
      </c>
      <c r="J38" s="68" t="s">
        <v>42</v>
      </c>
      <c r="K38" s="68" t="s">
        <v>42</v>
      </c>
      <c r="L38" s="68" t="s">
        <v>42</v>
      </c>
      <c r="N38" s="69">
        <f t="shared" si="38"/>
        <v>-9.0584107718566287E-2</v>
      </c>
      <c r="O38" s="69">
        <f t="shared" si="39"/>
        <v>-5.032822757111588E-2</v>
      </c>
      <c r="P38" s="69">
        <f t="shared" si="40"/>
        <v>-9.0788465870691559E-2</v>
      </c>
      <c r="Q38" s="69">
        <f t="shared" si="41"/>
        <v>-0.16650906225374318</v>
      </c>
      <c r="R38" s="69">
        <f t="shared" si="42"/>
        <v>-8.0016062106812891E-2</v>
      </c>
    </row>
    <row r="39" spans="1:18">
      <c r="A39" s="13">
        <v>44926</v>
      </c>
      <c r="B39" s="35">
        <v>0.25476190476190474</v>
      </c>
      <c r="C39" s="35">
        <v>1.0136190476190476</v>
      </c>
      <c r="D39" s="35">
        <v>0.911047619047619</v>
      </c>
      <c r="E39" s="35">
        <v>0.16500000000000001</v>
      </c>
      <c r="F39" s="35">
        <v>2.3444285714285713</v>
      </c>
      <c r="H39" s="68" t="s">
        <v>42</v>
      </c>
      <c r="I39" s="68" t="s">
        <v>42</v>
      </c>
      <c r="J39" s="68" t="s">
        <v>42</v>
      </c>
      <c r="K39" s="68" t="s">
        <v>42</v>
      </c>
      <c r="L39" s="68" t="s">
        <v>42</v>
      </c>
      <c r="N39" s="69">
        <f t="shared" si="38"/>
        <v>0.1156641329621404</v>
      </c>
      <c r="O39" s="69">
        <f t="shared" si="39"/>
        <v>6.621919455019043E-2</v>
      </c>
      <c r="P39" s="69">
        <f t="shared" si="40"/>
        <v>-5.1930257508071231E-2</v>
      </c>
      <c r="Q39" s="69">
        <f t="shared" si="41"/>
        <v>9.1992058239576568E-2</v>
      </c>
      <c r="R39" s="69">
        <f t="shared" si="42"/>
        <v>2.3291292889151327E-2</v>
      </c>
    </row>
    <row r="40" spans="1:18">
      <c r="A40" s="13">
        <v>44957</v>
      </c>
      <c r="B40" s="35">
        <v>0.22600000000000001</v>
      </c>
      <c r="C40" s="35">
        <v>1.63405</v>
      </c>
      <c r="D40" s="35">
        <v>1.2585500000000001</v>
      </c>
      <c r="E40" s="35">
        <v>0.17135</v>
      </c>
      <c r="F40" s="35">
        <v>3.2899499999999997</v>
      </c>
      <c r="H40" s="68" t="s">
        <v>42</v>
      </c>
      <c r="I40" s="68" t="s">
        <v>42</v>
      </c>
      <c r="J40" s="68" t="s">
        <v>42</v>
      </c>
      <c r="K40" s="68" t="s">
        <v>42</v>
      </c>
      <c r="L40" s="68" t="s">
        <v>42</v>
      </c>
      <c r="N40" s="69">
        <f t="shared" si="38"/>
        <v>-0.11289719626168215</v>
      </c>
      <c r="O40" s="69">
        <f t="shared" si="39"/>
        <v>0.61209480409658923</v>
      </c>
      <c r="P40" s="69">
        <f t="shared" si="40"/>
        <v>0.38143163286640203</v>
      </c>
      <c r="Q40" s="69">
        <f t="shared" si="41"/>
        <v>3.8484848484848344E-2</v>
      </c>
      <c r="R40" s="69">
        <f t="shared" si="42"/>
        <v>0.40330570958503431</v>
      </c>
    </row>
    <row r="41" spans="1:18">
      <c r="A41" s="13">
        <v>44985</v>
      </c>
      <c r="B41" s="95">
        <v>0.2248421052631579</v>
      </c>
      <c r="C41" s="95">
        <v>2.0595263157894736</v>
      </c>
      <c r="D41" s="95">
        <v>0.63884210526315788</v>
      </c>
      <c r="E41" s="95">
        <v>0.55257894736842106</v>
      </c>
      <c r="F41" s="95">
        <v>3.4757894736842103</v>
      </c>
      <c r="H41" s="68" t="s">
        <v>42</v>
      </c>
      <c r="I41" s="68" t="s">
        <v>42</v>
      </c>
      <c r="J41" s="68" t="s">
        <v>42</v>
      </c>
      <c r="K41" s="68" t="s">
        <v>42</v>
      </c>
      <c r="L41" s="68" t="s">
        <v>42</v>
      </c>
      <c r="N41" s="69">
        <f t="shared" si="38"/>
        <v>-5.1234280391243558E-3</v>
      </c>
      <c r="O41" s="69">
        <f t="shared" si="39"/>
        <v>0.26038145453901262</v>
      </c>
      <c r="P41" s="69">
        <f t="shared" si="40"/>
        <v>-0.49239831133990875</v>
      </c>
      <c r="Q41" s="69">
        <f t="shared" si="41"/>
        <v>2.2248552516394575</v>
      </c>
      <c r="R41" s="69">
        <f t="shared" si="42"/>
        <v>5.6487020679405697E-2</v>
      </c>
    </row>
    <row r="42" spans="1:18">
      <c r="A42" s="13">
        <v>45016</v>
      </c>
      <c r="B42" s="35">
        <v>0.23613636363636362</v>
      </c>
      <c r="C42" s="35">
        <v>2.9731363636363635</v>
      </c>
      <c r="D42" s="35">
        <v>0.54386363636363633</v>
      </c>
      <c r="E42" s="35">
        <v>0.79740909090909085</v>
      </c>
      <c r="F42" s="35">
        <v>4.5505454545454542</v>
      </c>
      <c r="H42" s="68" t="s">
        <v>42</v>
      </c>
      <c r="I42" s="68" t="s">
        <v>42</v>
      </c>
      <c r="J42" s="68" t="s">
        <v>42</v>
      </c>
      <c r="K42" s="68" t="s">
        <v>42</v>
      </c>
      <c r="L42" s="68" t="s">
        <v>42</v>
      </c>
      <c r="N42" s="69">
        <f t="shared" ref="N42:N45" si="43">B42/B41-1</f>
        <v>5.0231954375212773E-2</v>
      </c>
      <c r="O42" s="69">
        <f t="shared" ref="O42:O45" si="44">C42/C41-1</f>
        <v>0.44360202675860338</v>
      </c>
      <c r="P42" s="69">
        <f t="shared" ref="P42:P45" si="45">D42/D41-1</f>
        <v>-0.14867283811920495</v>
      </c>
      <c r="Q42" s="69">
        <f t="shared" ref="Q42:Q45" si="46">E42/E41-1</f>
        <v>0.44306817099464002</v>
      </c>
      <c r="R42" s="69">
        <f t="shared" ref="R42:R45" si="47">F42/F41-1</f>
        <v>0.30921204779472489</v>
      </c>
    </row>
    <row r="43" spans="1:18">
      <c r="A43" s="13">
        <v>45046</v>
      </c>
      <c r="B43" s="35">
        <v>0.20410526315789473</v>
      </c>
      <c r="C43" s="35">
        <v>2.8915263157894739</v>
      </c>
      <c r="D43" s="35">
        <v>0.34942105263157897</v>
      </c>
      <c r="E43" s="35">
        <v>0.92484210526315791</v>
      </c>
      <c r="F43" s="35">
        <v>4.3698947368421059</v>
      </c>
      <c r="H43" s="68" t="s">
        <v>42</v>
      </c>
      <c r="I43" s="68" t="s">
        <v>42</v>
      </c>
      <c r="J43" s="68" t="s">
        <v>42</v>
      </c>
      <c r="K43" s="68" t="s">
        <v>42</v>
      </c>
      <c r="L43" s="68" t="s">
        <v>42</v>
      </c>
      <c r="N43" s="69">
        <f t="shared" si="43"/>
        <v>-0.13564662377792402</v>
      </c>
      <c r="O43" s="69">
        <f t="shared" si="44"/>
        <v>-2.7449143888938377E-2</v>
      </c>
      <c r="P43" s="69">
        <f t="shared" si="45"/>
        <v>-0.35752083929003442</v>
      </c>
      <c r="Q43" s="69">
        <f t="shared" si="46"/>
        <v>0.15980883063270102</v>
      </c>
      <c r="R43" s="69">
        <f t="shared" si="47"/>
        <v>-3.9698695355937952E-2</v>
      </c>
    </row>
    <row r="44" spans="1:18">
      <c r="A44" s="13">
        <v>45077</v>
      </c>
      <c r="B44" s="95">
        <v>0.12954545454545452</v>
      </c>
      <c r="C44" s="95">
        <v>1.0948636363636362</v>
      </c>
      <c r="D44" s="95">
        <v>1.353</v>
      </c>
      <c r="E44" s="95">
        <v>0.83368181818181808</v>
      </c>
      <c r="F44" s="95">
        <v>3.4110909090909085</v>
      </c>
      <c r="H44" s="68" t="s">
        <v>42</v>
      </c>
      <c r="I44" s="68" t="s">
        <v>42</v>
      </c>
      <c r="J44" s="68" t="s">
        <v>42</v>
      </c>
      <c r="K44" s="68" t="s">
        <v>42</v>
      </c>
      <c r="L44" s="68" t="s">
        <v>42</v>
      </c>
      <c r="N44" s="69">
        <f t="shared" si="43"/>
        <v>-0.36530076421773183</v>
      </c>
      <c r="O44" s="69">
        <f t="shared" si="44"/>
        <v>-0.62135442780339867</v>
      </c>
      <c r="P44" s="69">
        <f t="shared" si="45"/>
        <v>2.8721192950745591</v>
      </c>
      <c r="Q44" s="69">
        <f t="shared" si="46"/>
        <v>-9.8568487055853415E-2</v>
      </c>
      <c r="R44" s="69">
        <f t="shared" si="47"/>
        <v>-0.21941119534702447</v>
      </c>
    </row>
    <row r="45" spans="1:18">
      <c r="A45" s="13">
        <v>45107</v>
      </c>
      <c r="B45" s="95">
        <v>0.13428571428571429</v>
      </c>
      <c r="C45" s="95">
        <v>0.62928571428571434</v>
      </c>
      <c r="D45" s="95">
        <v>1.4225238095238095</v>
      </c>
      <c r="E45" s="95">
        <v>0.99638095238095237</v>
      </c>
      <c r="F45" s="95">
        <v>3.1824761904761907</v>
      </c>
      <c r="H45" s="68" t="s">
        <v>42</v>
      </c>
      <c r="I45" s="68" t="s">
        <v>42</v>
      </c>
      <c r="J45" s="68" t="s">
        <v>42</v>
      </c>
      <c r="K45" s="68" t="s">
        <v>42</v>
      </c>
      <c r="L45" s="68" t="s">
        <v>42</v>
      </c>
      <c r="N45" s="69">
        <f t="shared" si="43"/>
        <v>3.6591478696742064E-2</v>
      </c>
      <c r="O45" s="69">
        <f t="shared" si="44"/>
        <v>-0.42523827316454033</v>
      </c>
      <c r="P45" s="69">
        <f t="shared" si="45"/>
        <v>5.1384929433709869E-2</v>
      </c>
      <c r="Q45" s="69">
        <f t="shared" si="46"/>
        <v>0.19515734978359722</v>
      </c>
      <c r="R45" s="69">
        <f t="shared" si="47"/>
        <v>-6.7020998474545457E-2</v>
      </c>
    </row>
    <row r="46" spans="1:18">
      <c r="A46" s="13">
        <v>45138</v>
      </c>
      <c r="B46" s="95">
        <v>0.19065000000000001</v>
      </c>
      <c r="C46" s="95">
        <v>1.1035999999999999</v>
      </c>
      <c r="D46" s="95">
        <v>2.0948500000000001</v>
      </c>
      <c r="E46" s="95">
        <v>0.78825000000000001</v>
      </c>
      <c r="F46" s="95">
        <v>4.1773499999999997</v>
      </c>
      <c r="H46" s="69">
        <f>IFERROR(B46/B34-1,"n/a")</f>
        <v>-0.18612593383137677</v>
      </c>
      <c r="I46" s="69">
        <f t="shared" ref="I46:L46" si="48">IFERROR(C46/C34-1,"n/a")</f>
        <v>2.1473528322843327E-2</v>
      </c>
      <c r="J46" s="69">
        <f t="shared" si="48"/>
        <v>1.577801021349905</v>
      </c>
      <c r="K46" s="69">
        <f t="shared" si="48"/>
        <v>5.0011419870574807</v>
      </c>
      <c r="L46" s="69">
        <f t="shared" si="48"/>
        <v>0.84948973944612938</v>
      </c>
      <c r="N46" s="69">
        <f>B46/B45-1</f>
        <v>0.41973404255319169</v>
      </c>
      <c r="O46" s="69">
        <f t="shared" ref="O46" si="49">C46/C45-1</f>
        <v>0.75373439273552756</v>
      </c>
      <c r="P46" s="69">
        <f t="shared" ref="P46" si="50">D46/D45-1</f>
        <v>0.47262912998359741</v>
      </c>
      <c r="Q46" s="69">
        <f t="shared" ref="Q46" si="51">E46/E45-1</f>
        <v>-0.2088869241062894</v>
      </c>
      <c r="R46" s="69">
        <f t="shared" ref="R46" si="52">F46/F45-1</f>
        <v>0.31260997725640394</v>
      </c>
    </row>
    <row r="47" spans="1:18">
      <c r="A47" s="13"/>
    </row>
    <row r="48" spans="1:18">
      <c r="A48" s="13"/>
    </row>
    <row r="49" spans="1:1">
      <c r="A49" s="13"/>
    </row>
    <row r="50" spans="1:1">
      <c r="A50" s="13"/>
    </row>
    <row r="51" spans="1:1">
      <c r="A51" s="13"/>
    </row>
  </sheetData>
  <mergeCells count="2">
    <mergeCell ref="H7:L7"/>
    <mergeCell ref="N7:R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9"/>
  <sheetViews>
    <sheetView workbookViewId="0">
      <pane xSplit="1" ySplit="9" topLeftCell="B10" activePane="bottomRight" state="frozen"/>
      <selection pane="topRight" activeCell="B1" sqref="B1"/>
      <selection pane="bottomLeft" activeCell="A9" sqref="A9"/>
      <selection pane="bottomRight" activeCell="A31" sqref="A31"/>
    </sheetView>
  </sheetViews>
  <sheetFormatPr defaultColWidth="9" defaultRowHeight="12"/>
  <cols>
    <col min="1" max="1" width="7.625" style="14" customWidth="1"/>
    <col min="2" max="13" width="8.625" style="2" customWidth="1"/>
    <col min="14" max="14" width="1.625" style="2" customWidth="1"/>
    <col min="15" max="16" width="9.625" style="2" customWidth="1"/>
    <col min="17" max="17" width="1.625" style="2" customWidth="1"/>
    <col min="18" max="18" width="9.625" style="2" customWidth="1"/>
    <col min="19" max="19" width="2.375" style="40" customWidth="1"/>
    <col min="20" max="22" width="8.5" style="52" customWidth="1"/>
    <col min="23" max="23" width="1.625" style="27" customWidth="1"/>
    <col min="24" max="26" width="8.5" style="52" customWidth="1"/>
    <col min="27" max="27" width="2.375" style="27" customWidth="1"/>
    <col min="28" max="16384" width="9" style="1"/>
  </cols>
  <sheetData>
    <row r="1" spans="1:27" s="63" customFormat="1" ht="12.75">
      <c r="A1" s="4" t="s">
        <v>16</v>
      </c>
      <c r="B1" s="31" t="s">
        <v>12</v>
      </c>
      <c r="C1" s="75"/>
      <c r="D1" s="75"/>
      <c r="E1" s="76"/>
      <c r="F1" s="76"/>
      <c r="G1" s="76"/>
      <c r="H1" s="76"/>
      <c r="I1" s="76"/>
      <c r="J1" s="77"/>
      <c r="K1" s="77"/>
      <c r="L1" s="77"/>
      <c r="M1" s="77"/>
      <c r="N1" s="77"/>
      <c r="O1" s="77"/>
      <c r="P1" s="77"/>
      <c r="Q1" s="77"/>
      <c r="R1" s="77"/>
      <c r="S1" s="44"/>
      <c r="T1" s="45"/>
      <c r="U1" s="45"/>
      <c r="V1" s="45"/>
      <c r="W1" s="46"/>
      <c r="X1" s="45"/>
      <c r="Y1" s="45"/>
      <c r="Z1" s="45"/>
      <c r="AA1" s="46"/>
    </row>
    <row r="2" spans="1:27" s="63" customFormat="1" ht="12.75">
      <c r="A2" s="4" t="s">
        <v>17</v>
      </c>
      <c r="B2" s="31" t="s">
        <v>40</v>
      </c>
      <c r="C2" s="75"/>
      <c r="D2" s="75"/>
      <c r="E2" s="76"/>
      <c r="F2" s="76"/>
      <c r="G2" s="76"/>
      <c r="H2" s="76"/>
      <c r="I2" s="76"/>
      <c r="J2" s="77"/>
      <c r="K2" s="77"/>
      <c r="L2" s="77"/>
      <c r="M2" s="77"/>
      <c r="N2" s="77"/>
      <c r="O2" s="77"/>
      <c r="P2" s="77"/>
      <c r="Q2" s="77"/>
      <c r="R2" s="77"/>
      <c r="S2" s="44"/>
      <c r="T2" s="45"/>
      <c r="U2" s="45"/>
      <c r="V2" s="45"/>
      <c r="W2" s="46"/>
      <c r="X2" s="45"/>
      <c r="Y2" s="45"/>
      <c r="Z2" s="45"/>
      <c r="AA2" s="46"/>
    </row>
    <row r="3" spans="1:27" s="79" customFormat="1" ht="12.75">
      <c r="A3" s="5" t="s">
        <v>18</v>
      </c>
      <c r="B3" s="31" t="s">
        <v>41</v>
      </c>
      <c r="C3" s="75"/>
      <c r="D3" s="75"/>
      <c r="E3" s="75"/>
      <c r="F3" s="75"/>
      <c r="G3" s="75"/>
      <c r="H3" s="75"/>
      <c r="I3" s="75"/>
      <c r="J3" s="78"/>
      <c r="K3" s="78"/>
      <c r="L3" s="78"/>
      <c r="M3" s="78"/>
      <c r="N3" s="78"/>
      <c r="O3" s="78"/>
      <c r="P3" s="78"/>
      <c r="Q3" s="78"/>
      <c r="R3" s="78"/>
      <c r="S3" s="44"/>
      <c r="T3" s="45"/>
      <c r="U3" s="45"/>
      <c r="V3" s="45"/>
      <c r="W3" s="46"/>
      <c r="X3" s="45"/>
      <c r="Y3" s="45"/>
      <c r="Z3" s="45"/>
      <c r="AA3" s="46"/>
    </row>
    <row r="4" spans="1:27" s="81" customFormat="1" ht="11.25">
      <c r="A4" s="6" t="s">
        <v>19</v>
      </c>
      <c r="B4" s="38" t="s">
        <v>47</v>
      </c>
      <c r="C4" s="80"/>
      <c r="D4" s="80"/>
      <c r="E4" s="80"/>
      <c r="F4" s="80"/>
      <c r="G4" s="80"/>
      <c r="H4" s="80"/>
      <c r="I4" s="80"/>
      <c r="J4" s="80"/>
      <c r="K4" s="80"/>
      <c r="L4" s="80"/>
      <c r="M4" s="80"/>
      <c r="N4" s="80"/>
      <c r="O4" s="80"/>
      <c r="P4" s="80"/>
      <c r="Q4" s="80"/>
      <c r="R4" s="80"/>
      <c r="S4" s="47"/>
      <c r="T4" s="48"/>
      <c r="U4" s="48"/>
      <c r="V4" s="48"/>
      <c r="W4" s="49"/>
      <c r="X4" s="48"/>
      <c r="Y4" s="48"/>
      <c r="Z4" s="48"/>
      <c r="AA4" s="49"/>
    </row>
    <row r="5" spans="1:27" s="81" customFormat="1" ht="11.25">
      <c r="A5" s="7" t="s">
        <v>20</v>
      </c>
      <c r="B5" s="39" t="s">
        <v>50</v>
      </c>
      <c r="C5" s="80"/>
      <c r="D5" s="80"/>
      <c r="E5" s="80"/>
      <c r="F5" s="80"/>
      <c r="G5" s="80"/>
      <c r="H5" s="80"/>
      <c r="I5" s="80"/>
      <c r="J5" s="80"/>
      <c r="K5" s="80"/>
      <c r="L5" s="80"/>
      <c r="M5" s="80"/>
      <c r="N5" s="80"/>
      <c r="O5" s="80"/>
      <c r="P5" s="80"/>
      <c r="Q5" s="80"/>
      <c r="R5" s="80"/>
      <c r="S5" s="47"/>
      <c r="T5" s="48"/>
      <c r="U5" s="48"/>
      <c r="V5" s="48"/>
      <c r="W5" s="49"/>
      <c r="X5" s="48"/>
      <c r="Y5" s="48"/>
      <c r="Z5" s="48"/>
      <c r="AA5" s="49"/>
    </row>
    <row r="6" spans="1:27">
      <c r="A6" s="62"/>
      <c r="B6" s="74"/>
      <c r="T6" s="50"/>
      <c r="U6" s="50"/>
      <c r="V6" s="50"/>
      <c r="W6" s="51"/>
      <c r="X6" s="50"/>
      <c r="Y6" s="50"/>
      <c r="Z6" s="50"/>
      <c r="AA6" s="51"/>
    </row>
    <row r="7" spans="1:27">
      <c r="A7" s="8"/>
      <c r="T7" s="50"/>
      <c r="U7" s="50"/>
      <c r="V7" s="50"/>
      <c r="W7" s="51"/>
      <c r="X7" s="50"/>
      <c r="Y7" s="50"/>
      <c r="Z7" s="50"/>
      <c r="AA7" s="51"/>
    </row>
    <row r="8" spans="1:27">
      <c r="A8" s="9"/>
      <c r="B8" s="103" t="s">
        <v>1</v>
      </c>
      <c r="C8" s="103"/>
      <c r="D8" s="103" t="s">
        <v>2</v>
      </c>
      <c r="E8" s="103"/>
      <c r="F8" s="103" t="s">
        <v>3</v>
      </c>
      <c r="G8" s="103"/>
      <c r="H8" s="103" t="s">
        <v>4</v>
      </c>
      <c r="I8" s="103"/>
      <c r="J8" s="103" t="s">
        <v>5</v>
      </c>
      <c r="K8" s="103"/>
      <c r="L8" s="103" t="s">
        <v>8</v>
      </c>
      <c r="M8" s="103"/>
      <c r="N8" s="3"/>
      <c r="O8" s="103" t="s">
        <v>0</v>
      </c>
      <c r="P8" s="103"/>
      <c r="Q8" s="3"/>
      <c r="R8" s="43" t="s">
        <v>0</v>
      </c>
      <c r="T8" s="102" t="s">
        <v>43</v>
      </c>
      <c r="U8" s="102"/>
      <c r="V8" s="102"/>
      <c r="W8" s="51"/>
      <c r="X8" s="102" t="s">
        <v>52</v>
      </c>
      <c r="Y8" s="102"/>
      <c r="Z8" s="102"/>
      <c r="AA8" s="51"/>
    </row>
    <row r="9" spans="1:27" ht="24.75" thickBot="1">
      <c r="A9" s="10"/>
      <c r="B9" s="42" t="s">
        <v>7</v>
      </c>
      <c r="C9" s="42" t="s">
        <v>6</v>
      </c>
      <c r="D9" s="42" t="s">
        <v>7</v>
      </c>
      <c r="E9" s="42" t="s">
        <v>6</v>
      </c>
      <c r="F9" s="42" t="s">
        <v>7</v>
      </c>
      <c r="G9" s="42" t="s">
        <v>6</v>
      </c>
      <c r="H9" s="42" t="s">
        <v>7</v>
      </c>
      <c r="I9" s="42" t="s">
        <v>6</v>
      </c>
      <c r="J9" s="42" t="s">
        <v>7</v>
      </c>
      <c r="K9" s="42" t="s">
        <v>6</v>
      </c>
      <c r="L9" s="42" t="s">
        <v>7</v>
      </c>
      <c r="M9" s="42" t="s">
        <v>6</v>
      </c>
      <c r="O9" s="42" t="s">
        <v>7</v>
      </c>
      <c r="P9" s="42" t="s">
        <v>6</v>
      </c>
      <c r="R9" s="42" t="s">
        <v>9</v>
      </c>
      <c r="T9" s="53" t="s">
        <v>48</v>
      </c>
      <c r="U9" s="53" t="s">
        <v>49</v>
      </c>
      <c r="V9" s="53" t="s">
        <v>9</v>
      </c>
      <c r="W9" s="54"/>
      <c r="X9" s="53" t="s">
        <v>48</v>
      </c>
      <c r="Y9" s="53" t="s">
        <v>49</v>
      </c>
      <c r="Z9" s="53" t="s">
        <v>9</v>
      </c>
      <c r="AA9" s="54"/>
    </row>
    <row r="10" spans="1:27" ht="12.75" thickTop="1">
      <c r="A10" s="27">
        <v>2012</v>
      </c>
      <c r="B10" s="41">
        <v>105266</v>
      </c>
      <c r="C10" s="41">
        <v>516513</v>
      </c>
      <c r="D10" s="41">
        <v>117930</v>
      </c>
      <c r="E10" s="41">
        <v>434542</v>
      </c>
      <c r="F10" s="41">
        <v>14557</v>
      </c>
      <c r="G10" s="41">
        <v>181959</v>
      </c>
      <c r="H10" s="41">
        <v>216334.682</v>
      </c>
      <c r="I10" s="41">
        <v>471567.46100000001</v>
      </c>
      <c r="J10" s="41">
        <v>5034.7389999999996</v>
      </c>
      <c r="K10" s="41">
        <v>6567.366</v>
      </c>
      <c r="L10" s="41">
        <v>1000</v>
      </c>
      <c r="M10" s="41">
        <v>24540</v>
      </c>
      <c r="N10" s="41"/>
      <c r="O10" s="41">
        <v>460122.42100000003</v>
      </c>
      <c r="P10" s="41">
        <v>1635688.827</v>
      </c>
      <c r="Q10" s="41"/>
      <c r="R10" s="41">
        <v>2095811.2480000001</v>
      </c>
      <c r="T10" s="56" t="s">
        <v>42</v>
      </c>
      <c r="U10" s="56" t="s">
        <v>42</v>
      </c>
      <c r="V10" s="56" t="s">
        <v>42</v>
      </c>
      <c r="X10" s="56" t="s">
        <v>42</v>
      </c>
      <c r="Y10" s="56" t="s">
        <v>42</v>
      </c>
      <c r="Z10" s="56" t="s">
        <v>42</v>
      </c>
    </row>
    <row r="11" spans="1:27">
      <c r="A11" s="27">
        <v>2013</v>
      </c>
      <c r="B11" s="41">
        <v>72325</v>
      </c>
      <c r="C11" s="41">
        <v>461886</v>
      </c>
      <c r="D11" s="41">
        <v>141767</v>
      </c>
      <c r="E11" s="41">
        <v>369578</v>
      </c>
      <c r="F11" s="41">
        <v>18643</v>
      </c>
      <c r="G11" s="41">
        <v>189386</v>
      </c>
      <c r="H11" s="41">
        <v>293342.31900000002</v>
      </c>
      <c r="I11" s="41">
        <v>473494.58422399999</v>
      </c>
      <c r="J11" s="41">
        <v>5001.1689999999999</v>
      </c>
      <c r="K11" s="41">
        <v>7338.7809999999999</v>
      </c>
      <c r="L11" s="41">
        <v>1825</v>
      </c>
      <c r="M11" s="41">
        <v>23705</v>
      </c>
      <c r="N11" s="41"/>
      <c r="O11" s="41">
        <v>532903.48800000001</v>
      </c>
      <c r="P11" s="41">
        <v>1525388.3652240001</v>
      </c>
      <c r="Q11" s="41"/>
      <c r="R11" s="41">
        <v>2058291.853224</v>
      </c>
      <c r="T11" s="56">
        <f t="shared" ref="T11:U17" si="0">O11/O10-1</f>
        <v>0.15817761464834157</v>
      </c>
      <c r="U11" s="56">
        <f t="shared" si="0"/>
        <v>-6.7433646275068648E-2</v>
      </c>
      <c r="V11" s="56">
        <f t="shared" ref="V11:V17" si="1">R11/R10-1</f>
        <v>-1.7902086751278024E-2</v>
      </c>
      <c r="X11" s="56" t="s">
        <v>42</v>
      </c>
      <c r="Y11" s="56" t="s">
        <v>42</v>
      </c>
      <c r="Z11" s="56" t="s">
        <v>42</v>
      </c>
    </row>
    <row r="12" spans="1:27">
      <c r="A12" s="27">
        <v>2014</v>
      </c>
      <c r="B12" s="41">
        <v>105042</v>
      </c>
      <c r="C12" s="41">
        <v>359422</v>
      </c>
      <c r="D12" s="41">
        <v>134670</v>
      </c>
      <c r="E12" s="41">
        <v>319359</v>
      </c>
      <c r="F12" s="41">
        <v>26985</v>
      </c>
      <c r="G12" s="41">
        <v>197904</v>
      </c>
      <c r="H12" s="41">
        <v>362362.80499999999</v>
      </c>
      <c r="I12" s="41">
        <v>484811.99214399996</v>
      </c>
      <c r="J12" s="41">
        <v>5471.1859999999997</v>
      </c>
      <c r="K12" s="41">
        <v>7353.9530000000004</v>
      </c>
      <c r="L12" s="41">
        <v>1117</v>
      </c>
      <c r="M12" s="41">
        <v>24251</v>
      </c>
      <c r="N12" s="41"/>
      <c r="O12" s="41">
        <v>635647.99099999992</v>
      </c>
      <c r="P12" s="41">
        <v>1393101.945144</v>
      </c>
      <c r="Q12" s="41"/>
      <c r="R12" s="41">
        <v>2028749.9361439999</v>
      </c>
      <c r="T12" s="56">
        <f t="shared" si="0"/>
        <v>0.1928013332875762</v>
      </c>
      <c r="U12" s="56">
        <f t="shared" si="0"/>
        <v>-8.6723108092262136E-2</v>
      </c>
      <c r="V12" s="56">
        <f t="shared" si="1"/>
        <v>-1.4352637617317088E-2</v>
      </c>
      <c r="X12" s="56" t="s">
        <v>42</v>
      </c>
      <c r="Y12" s="56" t="s">
        <v>42</v>
      </c>
      <c r="Z12" s="56" t="s">
        <v>42</v>
      </c>
    </row>
    <row r="13" spans="1:27">
      <c r="A13" s="27">
        <v>2015</v>
      </c>
      <c r="B13" s="41">
        <v>71050</v>
      </c>
      <c r="C13" s="41">
        <v>318446</v>
      </c>
      <c r="D13" s="41">
        <v>113633</v>
      </c>
      <c r="E13" s="41">
        <v>304388</v>
      </c>
      <c r="F13" s="41">
        <v>32330</v>
      </c>
      <c r="G13" s="41">
        <v>210874</v>
      </c>
      <c r="H13" s="41">
        <v>494342.67599999998</v>
      </c>
      <c r="I13" s="41">
        <v>410859.07563499996</v>
      </c>
      <c r="J13" s="41">
        <v>4967.0360000000001</v>
      </c>
      <c r="K13" s="41">
        <v>9111.4609999999993</v>
      </c>
      <c r="L13" s="41">
        <v>1504</v>
      </c>
      <c r="M13" s="41">
        <v>23891</v>
      </c>
      <c r="N13" s="41"/>
      <c r="O13" s="41">
        <v>717826.71199999994</v>
      </c>
      <c r="P13" s="41">
        <v>1277569.5366349998</v>
      </c>
      <c r="Q13" s="41"/>
      <c r="R13" s="41">
        <v>1995396.2486349996</v>
      </c>
      <c r="T13" s="56">
        <f t="shared" si="0"/>
        <v>0.12928338036704345</v>
      </c>
      <c r="U13" s="56">
        <f t="shared" si="0"/>
        <v>-8.2931768857058108E-2</v>
      </c>
      <c r="V13" s="56">
        <f t="shared" si="1"/>
        <v>-1.6440511920554846E-2</v>
      </c>
      <c r="X13" s="56" t="s">
        <v>42</v>
      </c>
      <c r="Y13" s="56" t="s">
        <v>42</v>
      </c>
      <c r="Z13" s="56" t="s">
        <v>42</v>
      </c>
    </row>
    <row r="14" spans="1:27">
      <c r="A14" s="27">
        <v>2016</v>
      </c>
      <c r="B14" s="41">
        <v>35025</v>
      </c>
      <c r="C14" s="41">
        <v>293799</v>
      </c>
      <c r="D14" s="41">
        <v>71517</v>
      </c>
      <c r="E14" s="41">
        <v>285226</v>
      </c>
      <c r="F14" s="41">
        <v>29603</v>
      </c>
      <c r="G14" s="41">
        <v>228315</v>
      </c>
      <c r="H14" s="41">
        <v>410122.32799999998</v>
      </c>
      <c r="I14" s="41">
        <v>579188.73630400014</v>
      </c>
      <c r="J14" s="41">
        <v>3797</v>
      </c>
      <c r="K14" s="41">
        <v>9866.1006999999991</v>
      </c>
      <c r="L14" s="41">
        <v>2027</v>
      </c>
      <c r="M14" s="41">
        <v>23206</v>
      </c>
      <c r="N14" s="41"/>
      <c r="O14" s="41">
        <v>552091.32799999998</v>
      </c>
      <c r="P14" s="41">
        <v>1419600.8370040001</v>
      </c>
      <c r="Q14" s="41"/>
      <c r="R14" s="41">
        <v>1971692.1650040001</v>
      </c>
      <c r="T14" s="56">
        <f t="shared" si="0"/>
        <v>-0.2308849492912155</v>
      </c>
      <c r="U14" s="56">
        <f t="shared" si="0"/>
        <v>0.11117304874308265</v>
      </c>
      <c r="V14" s="56">
        <f t="shared" si="1"/>
        <v>-1.187938668683719E-2</v>
      </c>
      <c r="X14" s="56" t="s">
        <v>42</v>
      </c>
      <c r="Y14" s="56" t="s">
        <v>42</v>
      </c>
      <c r="Z14" s="56" t="s">
        <v>42</v>
      </c>
    </row>
    <row r="15" spans="1:27">
      <c r="A15" s="27">
        <v>2017</v>
      </c>
      <c r="B15" s="41">
        <v>33412</v>
      </c>
      <c r="C15" s="41">
        <v>244057</v>
      </c>
      <c r="D15" s="41">
        <v>73184</v>
      </c>
      <c r="E15" s="41">
        <v>243545</v>
      </c>
      <c r="F15" s="41">
        <v>25632</v>
      </c>
      <c r="G15" s="41">
        <v>239802</v>
      </c>
      <c r="H15" s="41">
        <v>392049.19799999997</v>
      </c>
      <c r="I15" s="41">
        <v>642160.56335800001</v>
      </c>
      <c r="J15" s="41">
        <v>1730</v>
      </c>
      <c r="K15" s="41">
        <v>13812</v>
      </c>
      <c r="L15" s="41">
        <v>2722</v>
      </c>
      <c r="M15" s="41">
        <v>22565</v>
      </c>
      <c r="N15" s="41"/>
      <c r="O15" s="41">
        <v>528729.19799999997</v>
      </c>
      <c r="P15" s="41">
        <v>1405941.563358</v>
      </c>
      <c r="Q15" s="41"/>
      <c r="R15" s="41">
        <v>1934670.7613579999</v>
      </c>
      <c r="T15" s="56">
        <f t="shared" si="0"/>
        <v>-4.2315698173763017E-2</v>
      </c>
      <c r="U15" s="56">
        <f t="shared" si="0"/>
        <v>-9.6219115190346871E-3</v>
      </c>
      <c r="V15" s="56">
        <f t="shared" si="1"/>
        <v>-1.8776462321604348E-2</v>
      </c>
      <c r="X15" s="56" t="s">
        <v>42</v>
      </c>
      <c r="Y15" s="56" t="s">
        <v>42</v>
      </c>
      <c r="Z15" s="56" t="s">
        <v>42</v>
      </c>
    </row>
    <row r="16" spans="1:27">
      <c r="A16" s="27">
        <v>2018</v>
      </c>
      <c r="B16" s="41">
        <v>24915</v>
      </c>
      <c r="C16" s="41">
        <v>207556</v>
      </c>
      <c r="D16" s="41">
        <v>51246</v>
      </c>
      <c r="E16" s="41">
        <v>204454</v>
      </c>
      <c r="F16" s="41">
        <v>22774</v>
      </c>
      <c r="G16" s="41">
        <v>259006</v>
      </c>
      <c r="H16" s="41">
        <v>427367.40299999999</v>
      </c>
      <c r="I16" s="41">
        <v>604250.06000000006</v>
      </c>
      <c r="J16" s="41">
        <v>1595</v>
      </c>
      <c r="K16" s="41">
        <v>14674</v>
      </c>
      <c r="L16" s="41">
        <v>2333</v>
      </c>
      <c r="M16" s="41">
        <v>21407</v>
      </c>
      <c r="N16" s="41"/>
      <c r="O16" s="41">
        <v>530230.40299999993</v>
      </c>
      <c r="P16" s="41">
        <v>1311347.06</v>
      </c>
      <c r="Q16" s="41"/>
      <c r="R16" s="41">
        <v>1841577.463</v>
      </c>
      <c r="T16" s="56">
        <f t="shared" si="0"/>
        <v>2.839270094555868E-3</v>
      </c>
      <c r="U16" s="56">
        <f t="shared" si="0"/>
        <v>-6.7281959523315615E-2</v>
      </c>
      <c r="V16" s="56">
        <f t="shared" si="1"/>
        <v>-4.8118419018569947E-2</v>
      </c>
      <c r="X16" s="56" t="s">
        <v>42</v>
      </c>
      <c r="Y16" s="56" t="s">
        <v>42</v>
      </c>
      <c r="Z16" s="56" t="s">
        <v>42</v>
      </c>
    </row>
    <row r="17" spans="1:27">
      <c r="A17" s="27">
        <v>2019</v>
      </c>
      <c r="B17" s="41">
        <v>26688</v>
      </c>
      <c r="C17" s="41">
        <v>155559</v>
      </c>
      <c r="D17" s="41">
        <v>11237</v>
      </c>
      <c r="E17" s="41">
        <v>172077</v>
      </c>
      <c r="F17" s="41">
        <v>19098</v>
      </c>
      <c r="G17" s="41">
        <v>274479</v>
      </c>
      <c r="H17" s="41">
        <v>404953.141</v>
      </c>
      <c r="I17" s="41">
        <v>620941.52500000002</v>
      </c>
      <c r="J17" s="41">
        <v>2200</v>
      </c>
      <c r="K17" s="41">
        <v>16906</v>
      </c>
      <c r="L17" s="41">
        <v>895</v>
      </c>
      <c r="M17" s="41">
        <v>21120</v>
      </c>
      <c r="N17" s="41"/>
      <c r="O17" s="41">
        <v>465071.141</v>
      </c>
      <c r="P17" s="41">
        <v>1261082.5249999999</v>
      </c>
      <c r="Q17" s="41"/>
      <c r="R17" s="41">
        <v>1726153.666</v>
      </c>
      <c r="T17" s="56">
        <f t="shared" si="0"/>
        <v>-0.12288858132489988</v>
      </c>
      <c r="U17" s="56">
        <f t="shared" si="0"/>
        <v>-3.833045921496947E-2</v>
      </c>
      <c r="V17" s="56">
        <f t="shared" si="1"/>
        <v>-6.2676590759299544E-2</v>
      </c>
      <c r="X17" s="56" t="s">
        <v>42</v>
      </c>
      <c r="Y17" s="56" t="s">
        <v>42</v>
      </c>
      <c r="Z17" s="56" t="s">
        <v>42</v>
      </c>
    </row>
    <row r="18" spans="1:27">
      <c r="A18" s="27">
        <v>2020</v>
      </c>
      <c r="B18" s="41">
        <v>12226</v>
      </c>
      <c r="C18" s="41">
        <v>277793</v>
      </c>
      <c r="D18" s="41">
        <v>4955</v>
      </c>
      <c r="E18" s="41">
        <v>281586</v>
      </c>
      <c r="F18" s="41">
        <v>23524</v>
      </c>
      <c r="G18" s="41">
        <v>298940</v>
      </c>
      <c r="H18" s="41">
        <v>274852.77799999999</v>
      </c>
      <c r="I18" s="41">
        <v>471919.52500000002</v>
      </c>
      <c r="J18" s="41">
        <v>1798</v>
      </c>
      <c r="K18" s="41">
        <v>20010</v>
      </c>
      <c r="L18" s="41">
        <v>112</v>
      </c>
      <c r="M18" s="41">
        <v>20880</v>
      </c>
      <c r="N18" s="41"/>
      <c r="O18" s="41">
        <v>317467.77799999999</v>
      </c>
      <c r="P18" s="41">
        <v>1371128.5249999999</v>
      </c>
      <c r="Q18" s="41"/>
      <c r="R18" s="41">
        <v>1688596.3029999998</v>
      </c>
      <c r="T18" s="56">
        <f t="shared" ref="T18:T20" si="2">O18/O17-1</f>
        <v>-0.31737803098816664</v>
      </c>
      <c r="U18" s="56">
        <f t="shared" ref="U18:U20" si="3">P18/P17-1</f>
        <v>8.7263123402649745E-2</v>
      </c>
      <c r="V18" s="56">
        <f t="shared" ref="V18:V20" si="4">R18/R17-1</f>
        <v>-2.1757832885777484E-2</v>
      </c>
      <c r="X18" s="56" t="s">
        <v>42</v>
      </c>
      <c r="Y18" s="56" t="s">
        <v>42</v>
      </c>
      <c r="Z18" s="56" t="s">
        <v>42</v>
      </c>
    </row>
    <row r="19" spans="1:27">
      <c r="A19" s="27">
        <v>2021</v>
      </c>
      <c r="B19" s="41">
        <v>2795</v>
      </c>
      <c r="C19" s="41">
        <v>199689</v>
      </c>
      <c r="D19" s="41">
        <v>0</v>
      </c>
      <c r="E19" s="41">
        <v>181661</v>
      </c>
      <c r="F19" s="41">
        <v>24280</v>
      </c>
      <c r="G19" s="41">
        <v>328626</v>
      </c>
      <c r="H19" s="41">
        <v>210926.07399999999</v>
      </c>
      <c r="I19" s="41">
        <v>441935.755</v>
      </c>
      <c r="J19" s="41">
        <v>2168</v>
      </c>
      <c r="K19" s="41">
        <v>20608</v>
      </c>
      <c r="L19" s="41">
        <v>1066</v>
      </c>
      <c r="M19" s="41">
        <v>19538</v>
      </c>
      <c r="N19" s="41"/>
      <c r="O19" s="41">
        <v>241235.07399999999</v>
      </c>
      <c r="P19" s="41">
        <v>1192057.7549999999</v>
      </c>
      <c r="Q19" s="41"/>
      <c r="R19" s="41">
        <v>1433292.8289999999</v>
      </c>
      <c r="T19" s="56">
        <f t="shared" si="2"/>
        <v>-0.24012737443861154</v>
      </c>
      <c r="U19" s="56">
        <f t="shared" si="3"/>
        <v>-0.1306010098506265</v>
      </c>
      <c r="V19" s="56">
        <f t="shared" si="4"/>
        <v>-0.15119272353399194</v>
      </c>
      <c r="X19" s="56" t="s">
        <v>42</v>
      </c>
      <c r="Y19" s="56" t="s">
        <v>42</v>
      </c>
      <c r="Z19" s="56" t="s">
        <v>42</v>
      </c>
    </row>
    <row r="20" spans="1:27">
      <c r="A20" s="27">
        <v>2022</v>
      </c>
      <c r="B20" s="41">
        <v>10229</v>
      </c>
      <c r="C20" s="41">
        <v>129023</v>
      </c>
      <c r="D20" s="41">
        <v>7716</v>
      </c>
      <c r="E20" s="41">
        <v>170362</v>
      </c>
      <c r="F20" s="41">
        <v>27717</v>
      </c>
      <c r="G20" s="41">
        <v>363421</v>
      </c>
      <c r="H20" s="41">
        <v>469565.42200000002</v>
      </c>
      <c r="I20" s="41">
        <v>712177.10499999998</v>
      </c>
      <c r="J20" s="41">
        <v>568</v>
      </c>
      <c r="K20" s="41">
        <v>24452</v>
      </c>
      <c r="L20" s="41">
        <v>1618</v>
      </c>
      <c r="M20" s="41">
        <v>18901</v>
      </c>
      <c r="N20" s="41"/>
      <c r="O20" s="41">
        <v>517413.42200000002</v>
      </c>
      <c r="P20" s="41">
        <v>1418336.105</v>
      </c>
      <c r="Q20" s="41"/>
      <c r="R20" s="41">
        <v>1935749.527</v>
      </c>
      <c r="T20" s="56">
        <f t="shared" si="2"/>
        <v>1.14485154841124</v>
      </c>
      <c r="U20" s="56">
        <f t="shared" si="3"/>
        <v>0.18982163326474066</v>
      </c>
      <c r="V20" s="56">
        <f t="shared" si="4"/>
        <v>0.35056109109996814</v>
      </c>
      <c r="X20" s="56" t="s">
        <v>42</v>
      </c>
      <c r="Y20" s="56" t="s">
        <v>42</v>
      </c>
      <c r="Z20" s="56" t="s">
        <v>42</v>
      </c>
    </row>
    <row r="21" spans="1:27">
      <c r="A21" s="13"/>
      <c r="B21" s="86"/>
      <c r="C21" s="86"/>
      <c r="D21" s="86"/>
      <c r="E21" s="86"/>
      <c r="F21" s="86"/>
      <c r="G21" s="86"/>
      <c r="H21" s="86"/>
      <c r="I21" s="86"/>
      <c r="J21" s="86"/>
      <c r="K21" s="86"/>
      <c r="L21" s="86"/>
      <c r="M21" s="86"/>
      <c r="N21" s="86"/>
      <c r="O21" s="86"/>
      <c r="P21" s="86"/>
      <c r="Q21" s="86"/>
      <c r="R21" s="86"/>
      <c r="T21" s="56"/>
      <c r="U21" s="56"/>
      <c r="V21" s="56"/>
      <c r="X21" s="56"/>
      <c r="Y21" s="56"/>
      <c r="Z21" s="56"/>
    </row>
    <row r="22" spans="1:27">
      <c r="A22" s="27" t="s">
        <v>21</v>
      </c>
      <c r="B22" s="41">
        <v>2331</v>
      </c>
      <c r="C22" s="41">
        <v>250390</v>
      </c>
      <c r="D22" s="41">
        <v>0</v>
      </c>
      <c r="E22" s="41">
        <v>230645</v>
      </c>
      <c r="F22" s="41">
        <v>17599</v>
      </c>
      <c r="G22" s="41">
        <v>311183</v>
      </c>
      <c r="H22" s="41">
        <v>231732.584</v>
      </c>
      <c r="I22" s="41">
        <v>435014.065</v>
      </c>
      <c r="J22" s="41">
        <v>1678</v>
      </c>
      <c r="K22" s="41">
        <v>20020</v>
      </c>
      <c r="L22" s="41">
        <v>1598</v>
      </c>
      <c r="M22" s="41">
        <v>19070</v>
      </c>
      <c r="N22" s="41"/>
      <c r="O22" s="41">
        <v>254938.584</v>
      </c>
      <c r="P22" s="41">
        <v>1266322.0649999999</v>
      </c>
      <c r="Q22" s="41"/>
      <c r="R22" s="41">
        <v>1521260.649</v>
      </c>
      <c r="T22" s="56" t="s">
        <v>42</v>
      </c>
      <c r="U22" s="56" t="s">
        <v>42</v>
      </c>
      <c r="V22" s="56" t="s">
        <v>42</v>
      </c>
      <c r="X22" s="56" t="s">
        <v>42</v>
      </c>
      <c r="Y22" s="56" t="s">
        <v>42</v>
      </c>
      <c r="Z22" s="56" t="s">
        <v>42</v>
      </c>
    </row>
    <row r="23" spans="1:27">
      <c r="A23" s="27" t="s">
        <v>22</v>
      </c>
      <c r="B23" s="41">
        <v>8045</v>
      </c>
      <c r="C23" s="41">
        <v>228070</v>
      </c>
      <c r="D23" s="41">
        <v>0</v>
      </c>
      <c r="E23" s="41">
        <v>197563</v>
      </c>
      <c r="F23" s="41">
        <v>18794</v>
      </c>
      <c r="G23" s="41">
        <v>310192</v>
      </c>
      <c r="H23" s="41">
        <v>204437.019</v>
      </c>
      <c r="I23" s="41">
        <v>437000.66</v>
      </c>
      <c r="J23" s="41">
        <v>2401</v>
      </c>
      <c r="K23" s="41">
        <v>19967</v>
      </c>
      <c r="L23" s="41">
        <v>780</v>
      </c>
      <c r="M23" s="41">
        <v>19534</v>
      </c>
      <c r="N23" s="41"/>
      <c r="O23" s="41">
        <v>234457.019</v>
      </c>
      <c r="P23" s="41">
        <v>1212326.6599999999</v>
      </c>
      <c r="Q23" s="41"/>
      <c r="R23" s="41">
        <v>1446783.679</v>
      </c>
      <c r="T23" s="56" t="s">
        <v>42</v>
      </c>
      <c r="U23" s="56" t="s">
        <v>42</v>
      </c>
      <c r="V23" s="56" t="s">
        <v>42</v>
      </c>
      <c r="X23" s="87">
        <f t="shared" ref="X23" si="5">O23/O22-1</f>
        <v>-8.0339212208066613E-2</v>
      </c>
      <c r="Y23" s="87">
        <f t="shared" ref="Y23" si="6">P23/P22-1</f>
        <v>-4.2639551574109258E-2</v>
      </c>
      <c r="Z23" s="87">
        <f t="shared" ref="Z23" si="7">R23/R22-1</f>
        <v>-4.8957402565403485E-2</v>
      </c>
    </row>
    <row r="24" spans="1:27">
      <c r="A24" s="27" t="s">
        <v>23</v>
      </c>
      <c r="B24" s="41">
        <v>2795</v>
      </c>
      <c r="C24" s="41">
        <v>199689</v>
      </c>
      <c r="D24" s="41">
        <v>0</v>
      </c>
      <c r="E24" s="41">
        <v>181661</v>
      </c>
      <c r="F24" s="41">
        <v>24280</v>
      </c>
      <c r="G24" s="41">
        <v>328626</v>
      </c>
      <c r="H24" s="41">
        <v>210926.07399999999</v>
      </c>
      <c r="I24" s="41">
        <v>441935.755</v>
      </c>
      <c r="J24" s="41">
        <v>2168</v>
      </c>
      <c r="K24" s="41">
        <v>20608</v>
      </c>
      <c r="L24" s="41">
        <v>1066</v>
      </c>
      <c r="M24" s="41">
        <v>19538</v>
      </c>
      <c r="N24" s="41"/>
      <c r="O24" s="41">
        <v>241235.07399999999</v>
      </c>
      <c r="P24" s="41">
        <v>1192057.7549999999</v>
      </c>
      <c r="Q24" s="41"/>
      <c r="R24" s="41">
        <v>1433292.8289999999</v>
      </c>
      <c r="T24" s="56" t="s">
        <v>42</v>
      </c>
      <c r="U24" s="56" t="s">
        <v>42</v>
      </c>
      <c r="V24" s="56" t="s">
        <v>42</v>
      </c>
      <c r="X24" s="87">
        <f t="shared" ref="X24" si="8">O24/O23-1</f>
        <v>2.8909584489769546E-2</v>
      </c>
      <c r="Y24" s="87">
        <f t="shared" ref="Y24" si="9">P24/P23-1</f>
        <v>-1.6719012844277459E-2</v>
      </c>
      <c r="Z24" s="87">
        <f t="shared" ref="Z24" si="10">R24/R23-1</f>
        <v>-9.3247181287839931E-3</v>
      </c>
    </row>
    <row r="25" spans="1:27">
      <c r="A25" s="27" t="s">
        <v>54</v>
      </c>
      <c r="B25" s="41">
        <v>4045</v>
      </c>
      <c r="C25" s="41">
        <v>179306</v>
      </c>
      <c r="D25" s="41">
        <v>3300</v>
      </c>
      <c r="E25" s="41">
        <v>164924</v>
      </c>
      <c r="F25" s="41">
        <v>24658</v>
      </c>
      <c r="G25" s="41">
        <v>347486</v>
      </c>
      <c r="H25" s="41">
        <v>242180.424</v>
      </c>
      <c r="I25" s="41">
        <v>457349.52</v>
      </c>
      <c r="J25" s="41">
        <v>1895</v>
      </c>
      <c r="K25" s="41">
        <v>21514</v>
      </c>
      <c r="L25" s="41">
        <v>684</v>
      </c>
      <c r="M25" s="41">
        <v>19504</v>
      </c>
      <c r="N25" s="41"/>
      <c r="O25" s="41">
        <v>276762.424</v>
      </c>
      <c r="P25" s="41">
        <v>1190083.52</v>
      </c>
      <c r="Q25" s="41"/>
      <c r="R25" s="41">
        <v>1466845.9440000001</v>
      </c>
      <c r="T25" s="56" t="s">
        <v>42</v>
      </c>
      <c r="U25" s="56" t="s">
        <v>42</v>
      </c>
      <c r="V25" s="56" t="s">
        <v>42</v>
      </c>
      <c r="X25" s="87">
        <f>O25/O24-1</f>
        <v>0.14727273862340606</v>
      </c>
      <c r="Y25" s="87">
        <f t="shared" ref="Y25:Y27" si="11">P25/P24-1</f>
        <v>-1.656157171679884E-3</v>
      </c>
      <c r="Z25" s="87">
        <f t="shared" ref="Z25:Z27" si="12">R25/R24-1</f>
        <v>2.3409811534053304E-2</v>
      </c>
    </row>
    <row r="26" spans="1:27">
      <c r="A26" s="27" t="s">
        <v>55</v>
      </c>
      <c r="B26" s="41">
        <v>7595</v>
      </c>
      <c r="C26" s="41">
        <v>140721</v>
      </c>
      <c r="D26" s="41">
        <v>3115</v>
      </c>
      <c r="E26" s="41">
        <v>165481</v>
      </c>
      <c r="F26" s="41">
        <v>23641</v>
      </c>
      <c r="G26" s="41">
        <v>351857</v>
      </c>
      <c r="H26" s="41">
        <v>413782.44300000003</v>
      </c>
      <c r="I26" s="41">
        <v>468698.8</v>
      </c>
      <c r="J26" s="41">
        <v>1480</v>
      </c>
      <c r="K26" s="41">
        <v>22379</v>
      </c>
      <c r="L26" s="41">
        <v>1034</v>
      </c>
      <c r="M26" s="41">
        <v>19441</v>
      </c>
      <c r="N26" s="41"/>
      <c r="O26" s="41">
        <v>450647.44300000003</v>
      </c>
      <c r="P26" s="41">
        <v>1168577.8</v>
      </c>
      <c r="Q26" s="41"/>
      <c r="R26" s="41">
        <v>1619225.243</v>
      </c>
      <c r="T26" s="56">
        <f t="shared" ref="T26:T27" si="13">O26/O22-1</f>
        <v>0.76767061277786031</v>
      </c>
      <c r="U26" s="56">
        <f t="shared" ref="U26:U27" si="14">P26/P22-1</f>
        <v>-7.7187524170638122E-2</v>
      </c>
      <c r="V26" s="56">
        <f t="shared" ref="V26:V28" si="15">R26/R22-1</f>
        <v>6.4396981585237878E-2</v>
      </c>
      <c r="X26" s="87">
        <f t="shared" ref="X26:X27" si="16">O26/O25-1</f>
        <v>0.62828261324955026</v>
      </c>
      <c r="Y26" s="87">
        <f t="shared" si="11"/>
        <v>-1.8070765319059268E-2</v>
      </c>
      <c r="Z26" s="87">
        <f t="shared" si="12"/>
        <v>0.10388227858780508</v>
      </c>
    </row>
    <row r="27" spans="1:27">
      <c r="A27" s="27" t="s">
        <v>56</v>
      </c>
      <c r="B27" s="41">
        <v>2995</v>
      </c>
      <c r="C27" s="41">
        <v>131919</v>
      </c>
      <c r="D27" s="41">
        <v>11910</v>
      </c>
      <c r="E27" s="41">
        <v>163314</v>
      </c>
      <c r="F27" s="41">
        <v>26777</v>
      </c>
      <c r="G27" s="41">
        <v>351464</v>
      </c>
      <c r="H27" s="41">
        <v>451636.06800000003</v>
      </c>
      <c r="I27" s="41">
        <v>580273.55500000005</v>
      </c>
      <c r="J27" s="41">
        <v>870</v>
      </c>
      <c r="K27" s="41">
        <v>23217</v>
      </c>
      <c r="L27" s="41">
        <v>1172</v>
      </c>
      <c r="M27" s="41">
        <v>18862</v>
      </c>
      <c r="N27" s="41"/>
      <c r="O27" s="41">
        <v>495360.06800000003</v>
      </c>
      <c r="P27" s="41">
        <v>1269049.5550000002</v>
      </c>
      <c r="Q27" s="41"/>
      <c r="R27" s="41">
        <v>1764409.6230000001</v>
      </c>
      <c r="T27" s="56">
        <f t="shared" si="13"/>
        <v>1.1127969216396121</v>
      </c>
      <c r="U27" s="56">
        <f t="shared" si="14"/>
        <v>4.6788457988707677E-2</v>
      </c>
      <c r="V27" s="56">
        <f t="shared" si="15"/>
        <v>0.21953934690467314</v>
      </c>
      <c r="X27" s="87">
        <f t="shared" si="16"/>
        <v>9.921863686243082E-2</v>
      </c>
      <c r="Y27" s="87">
        <f t="shared" si="11"/>
        <v>8.597780567113289E-2</v>
      </c>
      <c r="Z27" s="87">
        <f t="shared" si="12"/>
        <v>8.9662868478391333E-2</v>
      </c>
    </row>
    <row r="28" spans="1:27">
      <c r="A28" s="27" t="s">
        <v>57</v>
      </c>
      <c r="B28" s="41">
        <v>10229</v>
      </c>
      <c r="C28" s="41">
        <v>129023</v>
      </c>
      <c r="D28" s="41">
        <v>7716</v>
      </c>
      <c r="E28" s="41">
        <v>170362</v>
      </c>
      <c r="F28" s="41">
        <v>27717</v>
      </c>
      <c r="G28" s="41">
        <v>363421</v>
      </c>
      <c r="H28" s="41">
        <v>469565.42200000002</v>
      </c>
      <c r="I28" s="41">
        <v>712177.10499999998</v>
      </c>
      <c r="J28" s="41">
        <v>568</v>
      </c>
      <c r="K28" s="41">
        <v>24452</v>
      </c>
      <c r="L28" s="41">
        <v>1618</v>
      </c>
      <c r="M28" s="41">
        <v>18901</v>
      </c>
      <c r="N28" s="41"/>
      <c r="O28" s="41">
        <v>517413.42200000002</v>
      </c>
      <c r="P28" s="41">
        <v>1418336.105</v>
      </c>
      <c r="Q28" s="41"/>
      <c r="R28" s="41">
        <v>1935749.527</v>
      </c>
      <c r="T28" s="56">
        <f>O28/O24-1</f>
        <v>1.14485154841124</v>
      </c>
      <c r="U28" s="56">
        <f t="shared" ref="U28" si="17">P28/P24-1</f>
        <v>0.18982163326474066</v>
      </c>
      <c r="V28" s="56">
        <f t="shared" si="15"/>
        <v>0.35056109109996814</v>
      </c>
      <c r="X28" s="87">
        <f>O28/O27-1</f>
        <v>4.4519846117269113E-2</v>
      </c>
      <c r="Y28" s="87">
        <f t="shared" ref="Y28" si="18">P28/P27-1</f>
        <v>0.11763650159429728</v>
      </c>
      <c r="Z28" s="87">
        <f t="shared" ref="Z28" si="19">R28/R27-1</f>
        <v>9.7108914940439384E-2</v>
      </c>
    </row>
    <row r="29" spans="1:27">
      <c r="A29" s="27" t="s">
        <v>61</v>
      </c>
      <c r="B29" s="41">
        <v>14029</v>
      </c>
      <c r="C29" s="41">
        <v>129792</v>
      </c>
      <c r="D29" s="41">
        <v>8716</v>
      </c>
      <c r="E29" s="41">
        <v>181384</v>
      </c>
      <c r="F29" s="41">
        <v>28958</v>
      </c>
      <c r="G29" s="41">
        <v>369771</v>
      </c>
      <c r="H29" s="41">
        <v>521276.95400000003</v>
      </c>
      <c r="I29" s="41">
        <v>957390.77500000002</v>
      </c>
      <c r="J29" s="41">
        <v>863</v>
      </c>
      <c r="K29" s="41">
        <v>24408</v>
      </c>
      <c r="L29" s="41">
        <v>572</v>
      </c>
      <c r="M29" s="41">
        <v>19880</v>
      </c>
      <c r="N29" s="41"/>
      <c r="O29" s="41">
        <v>574414.95400000003</v>
      </c>
      <c r="P29" s="41">
        <v>1682625.7749999999</v>
      </c>
      <c r="Q29" s="41"/>
      <c r="R29" s="41">
        <v>2257040.7289999998</v>
      </c>
      <c r="T29" s="56">
        <f>O29/O25-1</f>
        <v>1.0754802826846177</v>
      </c>
      <c r="U29" s="56">
        <f t="shared" ref="U29" si="20">P29/P25-1</f>
        <v>0.41387200706720129</v>
      </c>
      <c r="V29" s="56">
        <f t="shared" ref="V29" si="21">R29/R25-1</f>
        <v>0.5387033234350338</v>
      </c>
      <c r="X29" s="87">
        <f>O29/O28-1</f>
        <v>0.11016631880106109</v>
      </c>
      <c r="Y29" s="87">
        <f t="shared" ref="Y29" si="22">P29/P28-1</f>
        <v>0.18633782857836789</v>
      </c>
      <c r="Z29" s="87">
        <f t="shared" ref="Z29" si="23">R29/R28-1</f>
        <v>0.16597767299880628</v>
      </c>
      <c r="AA29" s="56"/>
    </row>
    <row r="30" spans="1:27">
      <c r="A30" s="27" t="s">
        <v>62</v>
      </c>
      <c r="B30" s="41">
        <v>15669</v>
      </c>
      <c r="C30" s="41">
        <v>127112</v>
      </c>
      <c r="D30" s="41">
        <v>11385</v>
      </c>
      <c r="E30" s="41">
        <v>180574</v>
      </c>
      <c r="F30" s="41">
        <v>22381</v>
      </c>
      <c r="G30" s="41">
        <v>374940</v>
      </c>
      <c r="H30" s="41">
        <v>369151.73800000001</v>
      </c>
      <c r="I30" s="41">
        <v>971013.85499999998</v>
      </c>
      <c r="J30" s="41">
        <v>963</v>
      </c>
      <c r="K30" s="41">
        <v>24062</v>
      </c>
      <c r="L30" s="41">
        <v>722</v>
      </c>
      <c r="M30" s="41">
        <v>19869</v>
      </c>
      <c r="N30" s="41"/>
      <c r="O30" s="41">
        <v>420271.73800000001</v>
      </c>
      <c r="P30" s="41">
        <v>1697570.855</v>
      </c>
      <c r="Q30" s="41"/>
      <c r="R30" s="41">
        <v>2117842.5929999999</v>
      </c>
      <c r="T30" s="56">
        <f>O30/O26-1</f>
        <v>-6.7404587492577939E-2</v>
      </c>
      <c r="U30" s="56">
        <f t="shared" ref="U30" si="24">P30/P26-1</f>
        <v>0.45268107523521328</v>
      </c>
      <c r="V30" s="56">
        <f t="shared" ref="V30" si="25">R30/R26-1</f>
        <v>0.30793575640915316</v>
      </c>
      <c r="X30" s="87">
        <f>O30/O29-1</f>
        <v>-0.26834819484870165</v>
      </c>
      <c r="Y30" s="87">
        <f t="shared" ref="Y30" si="26">P30/P29-1</f>
        <v>8.8819987320116756E-3</v>
      </c>
      <c r="Z30" s="87">
        <f t="shared" ref="Z30" si="27">R30/R29-1</f>
        <v>-6.1672850742783392E-2</v>
      </c>
      <c r="AA30" s="56"/>
    </row>
    <row r="31" spans="1:27">
      <c r="A31" s="13"/>
      <c r="T31" s="57"/>
      <c r="W31" s="56"/>
      <c r="X31" s="57"/>
      <c r="AA31" s="56"/>
    </row>
    <row r="32" spans="1:27">
      <c r="A32" s="13"/>
      <c r="T32" s="57"/>
      <c r="W32" s="58"/>
      <c r="X32" s="57"/>
      <c r="AA32" s="58"/>
    </row>
    <row r="33" spans="1:27">
      <c r="A33" s="13"/>
      <c r="T33" s="59"/>
      <c r="U33" s="59"/>
      <c r="V33" s="51"/>
      <c r="W33" s="58"/>
      <c r="X33" s="59"/>
      <c r="Y33" s="59"/>
      <c r="Z33" s="51"/>
      <c r="AA33" s="58"/>
    </row>
    <row r="34" spans="1:27">
      <c r="A34" s="13"/>
      <c r="T34" s="55"/>
      <c r="U34" s="55"/>
      <c r="V34" s="55"/>
      <c r="W34" s="58"/>
      <c r="X34" s="55"/>
      <c r="Y34" s="55"/>
      <c r="Z34" s="55"/>
      <c r="AA34" s="58"/>
    </row>
    <row r="35" spans="1:27">
      <c r="A35" s="13"/>
      <c r="T35" s="55"/>
      <c r="U35" s="55"/>
      <c r="V35" s="55"/>
      <c r="W35" s="58"/>
      <c r="X35" s="55"/>
      <c r="Y35" s="55"/>
      <c r="Z35" s="55"/>
      <c r="AA35" s="58"/>
    </row>
    <row r="36" spans="1:27">
      <c r="A36" s="13"/>
      <c r="T36" s="55"/>
      <c r="U36" s="55"/>
      <c r="V36" s="55"/>
      <c r="W36" s="58"/>
      <c r="X36" s="55"/>
      <c r="Y36" s="55"/>
      <c r="Z36" s="55"/>
      <c r="AA36" s="58"/>
    </row>
    <row r="37" spans="1:27">
      <c r="A37" s="13"/>
      <c r="T37" s="55"/>
      <c r="U37" s="55"/>
      <c r="V37" s="55"/>
      <c r="X37" s="55"/>
      <c r="Y37" s="55"/>
      <c r="Z37" s="55"/>
    </row>
    <row r="38" spans="1:27">
      <c r="A38" s="13"/>
      <c r="T38" s="55"/>
      <c r="U38" s="55"/>
      <c r="V38" s="55"/>
      <c r="X38" s="55"/>
      <c r="Y38" s="55"/>
      <c r="Z38" s="55"/>
    </row>
    <row r="39" spans="1:27">
      <c r="T39" s="55"/>
      <c r="U39" s="55"/>
      <c r="V39" s="55"/>
      <c r="X39" s="55"/>
      <c r="Y39" s="55"/>
      <c r="Z39" s="55"/>
    </row>
    <row r="40" spans="1:27">
      <c r="T40" s="55"/>
      <c r="U40" s="55"/>
      <c r="V40" s="55"/>
      <c r="X40" s="55"/>
      <c r="Y40" s="55"/>
      <c r="Z40" s="55"/>
    </row>
    <row r="41" spans="1:27">
      <c r="T41" s="55"/>
      <c r="U41" s="55"/>
      <c r="V41" s="55"/>
      <c r="X41" s="55"/>
      <c r="Y41" s="55"/>
      <c r="Z41" s="55"/>
    </row>
    <row r="42" spans="1:27">
      <c r="T42" s="55"/>
      <c r="U42" s="55"/>
      <c r="V42" s="55"/>
      <c r="X42" s="55"/>
      <c r="Y42" s="55"/>
      <c r="Z42" s="55"/>
    </row>
    <row r="43" spans="1:27">
      <c r="T43" s="55"/>
      <c r="U43" s="55"/>
      <c r="V43" s="55"/>
      <c r="X43" s="55"/>
      <c r="Y43" s="55"/>
      <c r="Z43" s="55"/>
    </row>
    <row r="44" spans="1:27">
      <c r="T44" s="55"/>
      <c r="U44" s="55"/>
      <c r="V44" s="55"/>
      <c r="X44" s="55"/>
      <c r="Y44" s="55"/>
      <c r="Z44" s="55"/>
    </row>
    <row r="45" spans="1:27">
      <c r="T45" s="55"/>
      <c r="U45" s="55"/>
      <c r="V45" s="55"/>
      <c r="X45" s="55"/>
      <c r="Y45" s="55"/>
      <c r="Z45" s="55"/>
    </row>
    <row r="46" spans="1:27">
      <c r="T46" s="56"/>
      <c r="U46" s="56"/>
      <c r="V46" s="56"/>
      <c r="X46" s="56"/>
      <c r="Y46" s="56"/>
      <c r="Z46" s="56"/>
    </row>
    <row r="47" spans="1:27">
      <c r="T47" s="56"/>
      <c r="U47" s="56"/>
      <c r="V47" s="56"/>
      <c r="X47" s="56"/>
      <c r="Y47" s="56"/>
      <c r="Z47" s="56"/>
    </row>
    <row r="48" spans="1:27">
      <c r="T48" s="56"/>
      <c r="U48" s="56"/>
      <c r="V48" s="56"/>
      <c r="X48" s="56"/>
      <c r="Y48" s="56"/>
      <c r="Z48" s="56"/>
    </row>
    <row r="49" spans="20:26">
      <c r="T49" s="56"/>
      <c r="U49" s="56"/>
      <c r="V49" s="56"/>
      <c r="X49" s="56"/>
      <c r="Y49" s="56"/>
      <c r="Z49" s="56"/>
    </row>
    <row r="50" spans="20:26">
      <c r="T50" s="56"/>
      <c r="U50" s="56"/>
      <c r="V50" s="56"/>
      <c r="X50" s="56"/>
      <c r="Y50" s="56"/>
      <c r="Z50" s="56"/>
    </row>
    <row r="51" spans="20:26">
      <c r="T51" s="56"/>
      <c r="U51" s="56"/>
      <c r="V51" s="56"/>
      <c r="X51" s="56"/>
      <c r="Y51" s="56"/>
      <c r="Z51" s="56"/>
    </row>
    <row r="52" spans="20:26">
      <c r="T52" s="56"/>
      <c r="U52" s="56"/>
      <c r="V52" s="56"/>
      <c r="X52" s="56"/>
      <c r="Y52" s="56"/>
      <c r="Z52" s="56"/>
    </row>
    <row r="53" spans="20:26">
      <c r="T53" s="56"/>
      <c r="U53" s="56"/>
      <c r="V53" s="56"/>
      <c r="X53" s="56"/>
      <c r="Y53" s="56"/>
      <c r="Z53" s="56"/>
    </row>
    <row r="54" spans="20:26">
      <c r="T54" s="56"/>
      <c r="U54" s="56"/>
      <c r="V54" s="56"/>
      <c r="X54" s="56"/>
      <c r="Y54" s="56"/>
      <c r="Z54" s="56"/>
    </row>
    <row r="55" spans="20:26">
      <c r="T55" s="56"/>
      <c r="U55" s="56"/>
      <c r="V55" s="56"/>
      <c r="X55" s="56"/>
      <c r="Y55" s="56"/>
      <c r="Z55" s="56"/>
    </row>
    <row r="56" spans="20:26">
      <c r="T56" s="56"/>
      <c r="U56" s="56"/>
      <c r="V56" s="56"/>
      <c r="X56" s="56"/>
      <c r="Y56" s="56"/>
      <c r="Z56" s="56"/>
    </row>
    <row r="57" spans="20:26">
      <c r="T57" s="56"/>
      <c r="U57" s="56"/>
      <c r="V57" s="56"/>
      <c r="X57" s="56"/>
      <c r="Y57" s="56"/>
      <c r="Z57" s="56"/>
    </row>
    <row r="58" spans="20:26">
      <c r="T58" s="56"/>
      <c r="U58" s="56"/>
      <c r="V58" s="56"/>
      <c r="X58" s="56"/>
      <c r="Y58" s="56"/>
      <c r="Z58" s="56"/>
    </row>
    <row r="59" spans="20:26">
      <c r="T59" s="56"/>
      <c r="U59" s="56"/>
      <c r="V59" s="56"/>
      <c r="X59" s="56"/>
      <c r="Y59" s="56"/>
      <c r="Z59" s="56"/>
    </row>
    <row r="60" spans="20:26">
      <c r="T60" s="56"/>
      <c r="U60" s="56"/>
      <c r="V60" s="56"/>
      <c r="X60" s="56"/>
      <c r="Y60" s="56"/>
      <c r="Z60" s="56"/>
    </row>
    <row r="61" spans="20:26">
      <c r="T61" s="56"/>
      <c r="U61" s="56"/>
      <c r="V61" s="56"/>
      <c r="X61" s="56"/>
      <c r="Y61" s="56"/>
      <c r="Z61" s="56"/>
    </row>
    <row r="62" spans="20:26">
      <c r="T62" s="56"/>
      <c r="U62" s="56"/>
      <c r="V62" s="56"/>
      <c r="X62" s="56"/>
      <c r="Y62" s="56"/>
      <c r="Z62" s="56"/>
    </row>
    <row r="63" spans="20:26">
      <c r="T63" s="56"/>
      <c r="U63" s="56"/>
      <c r="V63" s="56"/>
      <c r="X63" s="56"/>
      <c r="Y63" s="56"/>
      <c r="Z63" s="56"/>
    </row>
    <row r="64" spans="20:26">
      <c r="T64" s="56"/>
      <c r="U64" s="56"/>
      <c r="V64" s="56"/>
      <c r="X64" s="56"/>
      <c r="Y64" s="56"/>
      <c r="Z64" s="56"/>
    </row>
    <row r="65" spans="20:26">
      <c r="T65" s="56"/>
      <c r="U65" s="56"/>
      <c r="V65" s="56"/>
      <c r="X65" s="56"/>
      <c r="Y65" s="56"/>
      <c r="Z65" s="56"/>
    </row>
    <row r="66" spans="20:26">
      <c r="T66" s="56"/>
      <c r="U66" s="56"/>
      <c r="V66" s="56"/>
      <c r="X66" s="56"/>
      <c r="Y66" s="56"/>
      <c r="Z66" s="56"/>
    </row>
    <row r="67" spans="20:26">
      <c r="T67" s="56"/>
      <c r="U67" s="56"/>
      <c r="V67" s="56"/>
      <c r="X67" s="56"/>
      <c r="Y67" s="56"/>
      <c r="Z67" s="56"/>
    </row>
    <row r="68" spans="20:26">
      <c r="T68" s="56"/>
      <c r="U68" s="56"/>
      <c r="V68" s="56"/>
      <c r="X68" s="56"/>
      <c r="Y68" s="56"/>
      <c r="Z68" s="56"/>
    </row>
    <row r="69" spans="20:26">
      <c r="T69" s="56"/>
      <c r="U69" s="56"/>
      <c r="V69" s="56"/>
      <c r="X69" s="56"/>
      <c r="Y69" s="56"/>
      <c r="Z69" s="56"/>
    </row>
  </sheetData>
  <mergeCells count="9">
    <mergeCell ref="X8:Z8"/>
    <mergeCell ref="T8:V8"/>
    <mergeCell ref="O8:P8"/>
    <mergeCell ref="B8:C8"/>
    <mergeCell ref="D8:E8"/>
    <mergeCell ref="F8:G8"/>
    <mergeCell ref="H8:I8"/>
    <mergeCell ref="J8:K8"/>
    <mergeCell ref="L8:M8"/>
  </mergeCells>
  <phoneticPr fontId="3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Issuance</vt:lpstr>
      <vt:lpstr>Trading Volume</vt:lpstr>
      <vt:lpstr>Outstanding</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Agency Debt Outstanding</dc:title>
  <dc:subject>Agency</dc:subject>
  <dc:creator>SIFMA</dc:creator>
  <cp:lastModifiedBy>Guillaume TUAHIVAATETONOHITI</cp:lastModifiedBy>
  <cp:lastPrinted>2021-02-04T19:54:13Z</cp:lastPrinted>
  <dcterms:created xsi:type="dcterms:W3CDTF">2010-07-21T00:16:03Z</dcterms:created>
  <dcterms:modified xsi:type="dcterms:W3CDTF">2023-09-16T02:22:32Z</dcterms:modified>
  <cp:contentStatus/>
</cp:coreProperties>
</file>