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D7E0AC09-8174-4DF0-967D-1D0F34642DDF}" xr6:coauthVersionLast="47" xr6:coauthVersionMax="47" xr10:uidLastSave="{00000000-0000-0000-0000-000000000000}"/>
  <bookViews>
    <workbookView xWindow="14490" yWindow="-16395" windowWidth="29040" windowHeight="15720"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Issuance!$A$1:$L$47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3" i="8" l="1"/>
  <c r="P47" i="2" l="1"/>
  <c r="Q47" i="2"/>
  <c r="R47" i="2"/>
  <c r="S47" i="2"/>
  <c r="T47" i="2"/>
  <c r="V47" i="2"/>
  <c r="W47" i="2"/>
  <c r="X47" i="2"/>
  <c r="Y47" i="2"/>
  <c r="Z47" i="2"/>
  <c r="AG47" i="8" l="1"/>
  <c r="AH47" i="8"/>
  <c r="AI47" i="8"/>
  <c r="AK47" i="8"/>
  <c r="AL47" i="8"/>
  <c r="AM47" i="8"/>
  <c r="AG33" i="8"/>
  <c r="AH33" i="8"/>
  <c r="AI33" i="8"/>
  <c r="AK33" i="8"/>
  <c r="AL33" i="8"/>
  <c r="AM33" i="8"/>
  <c r="V46" i="2" l="1"/>
  <c r="W46" i="2"/>
  <c r="X46" i="2"/>
  <c r="Y46" i="2"/>
  <c r="Z46" i="2"/>
  <c r="P33" i="2"/>
  <c r="Q33" i="2"/>
  <c r="R33" i="2"/>
  <c r="S33" i="2"/>
  <c r="T33" i="2"/>
  <c r="V33" i="2"/>
  <c r="W33" i="2"/>
  <c r="X33" i="2"/>
  <c r="Z33" i="2"/>
  <c r="AK46" i="8"/>
  <c r="AL46" i="8"/>
  <c r="AM46" i="8"/>
  <c r="D25" i="7" l="1"/>
  <c r="AK45" i="8"/>
  <c r="AL45" i="8"/>
  <c r="AM45" i="8"/>
  <c r="V45" i="2" l="1"/>
  <c r="W45" i="2"/>
  <c r="X45" i="2"/>
  <c r="Y45" i="2"/>
  <c r="Z45" i="2"/>
  <c r="AK44" i="8"/>
  <c r="AL44" i="8"/>
  <c r="AM44" i="8"/>
  <c r="V44" i="2"/>
  <c r="W44" i="2"/>
  <c r="X44" i="2"/>
  <c r="Y44" i="2"/>
  <c r="Z44" i="2"/>
  <c r="V43" i="2"/>
  <c r="W43" i="2"/>
  <c r="X43" i="2"/>
  <c r="Y43" i="2"/>
  <c r="Z43" i="2"/>
  <c r="P32" i="2"/>
  <c r="Q32" i="2"/>
  <c r="R32" i="2"/>
  <c r="S32" i="2"/>
  <c r="T32" i="2"/>
  <c r="V32" i="2"/>
  <c r="W32" i="2"/>
  <c r="X32" i="2"/>
  <c r="Y32" i="2"/>
  <c r="Z32" i="2"/>
  <c r="AK43" i="8"/>
  <c r="AL43" i="8"/>
  <c r="AM43" i="8"/>
  <c r="D19" i="7" l="1"/>
  <c r="AK42" i="8"/>
  <c r="AL42" i="8"/>
  <c r="AM42" i="8"/>
  <c r="V42" i="2" l="1"/>
  <c r="W42" i="2"/>
  <c r="X42" i="2"/>
  <c r="Y42" i="2"/>
  <c r="Z42" i="2"/>
  <c r="AG20" i="8"/>
  <c r="AH20" i="8"/>
  <c r="AI20" i="8"/>
  <c r="P20" i="2"/>
  <c r="Q20" i="2"/>
  <c r="R20" i="2"/>
  <c r="S20" i="2"/>
  <c r="T20" i="2"/>
  <c r="P31" i="2"/>
  <c r="Q31" i="2"/>
  <c r="R31" i="2"/>
  <c r="S31" i="2"/>
  <c r="T31" i="2"/>
  <c r="V31" i="2"/>
  <c r="W31" i="2"/>
  <c r="X31" i="2"/>
  <c r="Y31" i="2"/>
  <c r="Z31" i="2"/>
  <c r="P23" i="2" l="1"/>
  <c r="Q23" i="2"/>
  <c r="R23" i="2"/>
  <c r="P30" i="2" l="1"/>
  <c r="Q30" i="2"/>
  <c r="R30" i="2"/>
  <c r="S30" i="2"/>
  <c r="T30" i="2"/>
  <c r="V30" i="2"/>
  <c r="W30" i="2"/>
  <c r="X30" i="2"/>
  <c r="Z30" i="2"/>
  <c r="P29" i="2" l="1"/>
  <c r="Q29" i="2"/>
  <c r="R29" i="2"/>
  <c r="S29" i="2"/>
  <c r="T29" i="2"/>
  <c r="V29" i="2"/>
  <c r="W29" i="2"/>
  <c r="X29" i="2"/>
  <c r="Z29" i="2"/>
  <c r="E7" i="5" l="1"/>
  <c r="V28" i="2" l="1"/>
  <c r="W28" i="2"/>
  <c r="X28" i="2"/>
  <c r="Y28" i="2"/>
  <c r="Z28" i="2"/>
  <c r="AH32" i="8" l="1"/>
  <c r="AK32" i="8"/>
  <c r="AL32" i="8"/>
  <c r="AG32" i="8"/>
  <c r="D18" i="7"/>
  <c r="AM32" i="8" l="1"/>
  <c r="AI32" i="8"/>
  <c r="AI18" i="8"/>
  <c r="AH31" i="8"/>
  <c r="AK31" i="8"/>
  <c r="AH19" i="8"/>
  <c r="AG19" i="8"/>
  <c r="AI19" i="8" l="1"/>
  <c r="AM31" i="8"/>
  <c r="AI31" i="8"/>
  <c r="AG31" i="8"/>
  <c r="AL31" i="8"/>
  <c r="P19" i="2"/>
  <c r="Q19" i="2"/>
  <c r="R19" i="2"/>
  <c r="S19" i="2"/>
  <c r="T19" i="2"/>
  <c r="D29" i="7" l="1"/>
  <c r="F29" i="7"/>
  <c r="AI23" i="8" l="1"/>
  <c r="AH23" i="8"/>
  <c r="S23" i="2"/>
  <c r="T23" i="2"/>
  <c r="AG18" i="8"/>
  <c r="AH18" i="8"/>
  <c r="D17" i="7"/>
  <c r="D28" i="7"/>
  <c r="F28" i="7"/>
  <c r="F23" i="7" l="1"/>
  <c r="F24" i="7"/>
  <c r="F25" i="7"/>
  <c r="F26" i="7"/>
  <c r="F27" i="7"/>
  <c r="F22" i="7"/>
  <c r="AK26" i="8"/>
  <c r="AL26" i="8"/>
  <c r="AM26" i="8"/>
  <c r="AK27" i="8"/>
  <c r="AL27" i="8"/>
  <c r="AM27" i="8"/>
  <c r="AK28" i="8"/>
  <c r="AL28" i="8"/>
  <c r="AM28" i="8"/>
  <c r="AK29" i="8"/>
  <c r="AL29" i="8"/>
  <c r="AM29" i="8"/>
  <c r="AK30" i="8"/>
  <c r="AL30" i="8"/>
  <c r="AM30" i="8"/>
  <c r="Z41" i="2"/>
  <c r="W26" i="2"/>
  <c r="Y26" i="2"/>
  <c r="Z26" i="2"/>
  <c r="W27" i="2"/>
  <c r="X27" i="2"/>
  <c r="Z27" i="2"/>
  <c r="V27" i="2"/>
  <c r="V41" i="2"/>
  <c r="W41" i="2"/>
  <c r="X41" i="2"/>
  <c r="Y41" i="2"/>
  <c r="X26" i="2" l="1"/>
  <c r="V26" i="2"/>
  <c r="V36" i="2"/>
  <c r="W36" i="2"/>
  <c r="X36" i="2"/>
  <c r="Y36" i="2"/>
  <c r="Z36" i="2"/>
  <c r="V37" i="2"/>
  <c r="W37" i="2"/>
  <c r="X37" i="2"/>
  <c r="Y37" i="2"/>
  <c r="Z37" i="2"/>
  <c r="V38" i="2"/>
  <c r="W38" i="2"/>
  <c r="X38" i="2"/>
  <c r="Y38" i="2"/>
  <c r="Z38" i="2"/>
  <c r="V39" i="2"/>
  <c r="W39" i="2"/>
  <c r="X39" i="2"/>
  <c r="Y39" i="2"/>
  <c r="Z39" i="2"/>
  <c r="V40" i="2"/>
  <c r="W40" i="2"/>
  <c r="X40" i="2"/>
  <c r="Y40" i="2"/>
  <c r="Z40" i="2"/>
  <c r="S11" i="2"/>
  <c r="T11" i="2"/>
  <c r="S12" i="2"/>
  <c r="T12" i="2"/>
  <c r="S13" i="2"/>
  <c r="T13" i="2"/>
  <c r="S14" i="2"/>
  <c r="T14" i="2"/>
  <c r="S15" i="2"/>
  <c r="T15" i="2"/>
  <c r="S16" i="2"/>
  <c r="T16" i="2"/>
  <c r="P11" i="2"/>
  <c r="Q11" i="2"/>
  <c r="R11" i="2"/>
  <c r="P12" i="2"/>
  <c r="Q12" i="2"/>
  <c r="R12" i="2"/>
  <c r="P13" i="2"/>
  <c r="Q13" i="2"/>
  <c r="R13" i="2"/>
  <c r="P14" i="2"/>
  <c r="Q14" i="2"/>
  <c r="R14" i="2"/>
  <c r="P15" i="2"/>
  <c r="Q15" i="2"/>
  <c r="R15" i="2"/>
  <c r="P16" i="2"/>
  <c r="Q16" i="2"/>
  <c r="R16" i="2"/>
  <c r="D26" i="7"/>
  <c r="D27" i="7"/>
  <c r="D10" i="7"/>
  <c r="D11" i="7"/>
  <c r="D12" i="7"/>
  <c r="D13" i="7"/>
  <c r="D14" i="7"/>
  <c r="D15" i="7"/>
  <c r="D16" i="7"/>
  <c r="AK36" i="8"/>
  <c r="AL36" i="8"/>
  <c r="AM36" i="8"/>
  <c r="AK37" i="8"/>
  <c r="AL37" i="8"/>
  <c r="AM37" i="8"/>
  <c r="AK38" i="8"/>
  <c r="AL38" i="8"/>
  <c r="AM38" i="8"/>
  <c r="AK39" i="8"/>
  <c r="AL39" i="8"/>
  <c r="AM39" i="8"/>
  <c r="AK40" i="8"/>
  <c r="AL40" i="8"/>
  <c r="AM40" i="8"/>
  <c r="AK41" i="8"/>
  <c r="AL41" i="8"/>
  <c r="AM41" i="8"/>
  <c r="AH29" i="8"/>
  <c r="AI29" i="8"/>
  <c r="AH30" i="8"/>
  <c r="AI30" i="8"/>
  <c r="AG30" i="8"/>
  <c r="AG29" i="8"/>
  <c r="AG11" i="8"/>
  <c r="AH11" i="8"/>
  <c r="AI11" i="8"/>
  <c r="AG12" i="8"/>
  <c r="AH12" i="8"/>
  <c r="AI12" i="8"/>
  <c r="AG13" i="8"/>
  <c r="AH13" i="8"/>
  <c r="AI13" i="8"/>
  <c r="AG14" i="8"/>
  <c r="AH14" i="8"/>
  <c r="AI14" i="8"/>
  <c r="AG15" i="8"/>
  <c r="AH15" i="8"/>
  <c r="AI15" i="8"/>
  <c r="AG16" i="8"/>
  <c r="AH16" i="8"/>
  <c r="AI16" i="8"/>
  <c r="AG17" i="8"/>
  <c r="AH17" i="8"/>
  <c r="AI17" i="8"/>
  <c r="S17" i="2" l="1"/>
  <c r="R17" i="2" l="1"/>
  <c r="Q18" i="2"/>
  <c r="Q17" i="2"/>
  <c r="P17" i="2"/>
  <c r="P18" i="2"/>
  <c r="T17" i="2"/>
  <c r="S18" i="2"/>
  <c r="R18" i="2" l="1"/>
  <c r="T18" i="2"/>
</calcChain>
</file>

<file path=xl/sharedStrings.xml><?xml version="1.0" encoding="utf-8"?>
<sst xmlns="http://schemas.openxmlformats.org/spreadsheetml/2006/main" count="642" uniqueCount="80">
  <si>
    <t>Total</t>
  </si>
  <si>
    <t>Description</t>
  </si>
  <si>
    <t>Contact</t>
  </si>
  <si>
    <t>Source:</t>
  </si>
  <si>
    <t>Convertible</t>
  </si>
  <si>
    <t>TOTAL</t>
  </si>
  <si>
    <t>Includes all corporate debt, MTNs and Yankee bonds, but excludes all issues with maturities of one year or less and CDs.</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</si>
  <si>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</si>
  <si>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Refinitiv</t>
  </si>
  <si>
    <t>research@sifma.org</t>
  </si>
  <si>
    <t>Last Updated:</t>
  </si>
  <si>
    <t>Tab</t>
  </si>
  <si>
    <t>Frequency</t>
  </si>
  <si>
    <t>Last Period</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</si>
  <si>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</si>
  <si>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</si>
  <si>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</si>
  <si>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US Corporate Bonds: Issuance</t>
  </si>
  <si>
    <t>Security:</t>
  </si>
  <si>
    <t>Series:</t>
  </si>
  <si>
    <t>Units:</t>
  </si>
  <si>
    <t>Note:</t>
  </si>
  <si>
    <t>US Corporate Bonds</t>
  </si>
  <si>
    <t>Investment Grade</t>
  </si>
  <si>
    <t>High Yield</t>
  </si>
  <si>
    <t>Issuance</t>
  </si>
  <si>
    <t>US Corporate Bonds: Outstanding</t>
  </si>
  <si>
    <t>A, Q</t>
  </si>
  <si>
    <t>A, Q, M</t>
  </si>
  <si>
    <t>1Q21</t>
  </si>
  <si>
    <t>2Q21</t>
  </si>
  <si>
    <t>3Q21</t>
  </si>
  <si>
    <t>4Q21</t>
  </si>
  <si>
    <t>The Federal Reseve</t>
  </si>
  <si>
    <t>$ Billion</t>
  </si>
  <si>
    <t>US Corporate Bonds: Issuance, Trading Volume, Outstanding</t>
  </si>
  <si>
    <t>US Corporate Bonds: Trading Volume</t>
  </si>
  <si>
    <t>Trading Volume</t>
  </si>
  <si>
    <t>FINRA TRACE</t>
  </si>
  <si>
    <t>Publicly Traded</t>
  </si>
  <si>
    <t>144A</t>
  </si>
  <si>
    <t>Interdealer</t>
  </si>
  <si>
    <t>AAA</t>
  </si>
  <si>
    <t>AA</t>
  </si>
  <si>
    <t>A</t>
  </si>
  <si>
    <t>BBB</t>
  </si>
  <si>
    <t>BB</t>
  </si>
  <si>
    <t>B</t>
  </si>
  <si>
    <t>CCC</t>
  </si>
  <si>
    <t>CC</t>
  </si>
  <si>
    <t>C</t>
  </si>
  <si>
    <t>D</t>
  </si>
  <si>
    <t>NA/NR</t>
  </si>
  <si>
    <t>By Rating</t>
  </si>
  <si>
    <t>Total Nonconvertible</t>
  </si>
  <si>
    <t>n/a</t>
  </si>
  <si>
    <t>Y/Y Change</t>
  </si>
  <si>
    <t>Total Nonconvertible Y/Y Change</t>
  </si>
  <si>
    <t>Outstanding</t>
  </si>
  <si>
    <t>Nonconvertible</t>
  </si>
  <si>
    <t>Callable</t>
  </si>
  <si>
    <t>Non-Callable</t>
  </si>
  <si>
    <t>Fixed Rate</t>
  </si>
  <si>
    <t>Floating Rate</t>
  </si>
  <si>
    <t>M/M or Q/Q Change</t>
  </si>
  <si>
    <t>Total Nonconvertible M/M or Q/Q Change</t>
  </si>
  <si>
    <t>Q/Q Change</t>
  </si>
  <si>
    <t>YTD 2022</t>
  </si>
  <si>
    <t>1Q22</t>
  </si>
  <si>
    <t>2Q22</t>
  </si>
  <si>
    <t>3Q22</t>
  </si>
  <si>
    <t>4Q22</t>
  </si>
  <si>
    <t>As of 2Q21, the corporate outstanding was revised down by the Federal Reserve starting in 2009 to reflect the transition of investment banks to bank holding companies. 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t>
  </si>
  <si>
    <t>YTD 2023</t>
  </si>
  <si>
    <t>Average daily trading volume. Annual and quarterly figures include all FINRA TRACE eligible trades (excludes issues with maturities of one year or less). Monthly and YTD figures are sourced from daily reporting and are subject to 5:15pm cutoff which causes monthly volumes to be understated. The rating is determined by average of S&amp;P, Moody's, and Fitch ratings. If only two are available, the lower rating is used.</t>
  </si>
  <si>
    <t>1Q23</t>
  </si>
  <si>
    <t>2Q23</t>
  </si>
  <si>
    <t>1Q 2023</t>
  </si>
  <si>
    <t>This workbook is subject to the Terms of Use applicable to SIFMA’s website, available at http://www.sifma.org/legal. Copyright © 2023</t>
  </si>
  <si>
    <t>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</si>
</sst>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0000000000"/>
    <numFmt numFmtId="168" formatCode="#,##0.00000"/>
    <numFmt numFmtId="169" formatCode="0.0"/>
  </numFmts>
  <fonts count="54">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name val="Arial"/>
      <family val="2"/>
      <scheme val="major"/>
    </font>
    <font>
      <sz val="9"/>
      <color theme="1"/>
      <name val="Arial"/>
      <family val="2"/>
    </font>
    <font>
      <b/>
      <sz val="9"/>
      <name val="Arial"/>
      <family val="2"/>
      <scheme val="major"/>
    </font>
    <font>
      <sz val="9"/>
      <color theme="0"/>
      <name val="Arial"/>
      <family val="2"/>
    </font>
    <font>
      <sz val="9"/>
      <color theme="5"/>
      <name val="Arial"/>
      <family val="2"/>
    </font>
    <font>
      <sz val="10"/>
      <name val="N Helvetica Narrow"/>
    </font>
    <font>
      <sz val="9"/>
      <color theme="4"/>
      <name val="Arial"/>
      <family val="2"/>
    </font>
    <font>
      <b/>
      <sz val="9"/>
      <color theme="4"/>
      <name val="Arial"/>
      <family val="2"/>
    </font>
    <font>
      <sz val="8"/>
      <name val="Arial"/>
    </font>
    <font>
      <u/>
      <sz val="10"/>
      <color theme="9"/>
      <name val="Arial"/>
      <family val="2"/>
      <scheme val="minor"/>
    </font>
    <font>
      <sz val="10"/>
      <color theme="4"/>
      <name val="Arial"/>
      <family val="2"/>
    </font>
    <font>
      <sz val="8"/>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5"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1"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7" fillId="0" borderId="0"/>
  </cellStyleXfs>
  <cellXfs count="100">
    <xf numFmtId="0" fontId="0" fillId="0" borderId="0" xfId="0"/>
    <xf numFmtId="0" fontId="36" fillId="18" borderId="0" xfId="102" applyFont="1" applyFill="1"/>
    <xf numFmtId="0" fontId="36" fillId="18" borderId="0" xfId="102" applyFont="1" applyFill="1" applyAlignment="1">
      <alignment horizontal="left"/>
    </xf>
    <xf numFmtId="49" fontId="37" fillId="18" borderId="0" xfId="102" applyNumberFormat="1" applyFont="1" applyFill="1" applyAlignment="1">
      <alignment horizontal="left"/>
    </xf>
    <xf numFmtId="49" fontId="36" fillId="18" borderId="0" xfId="102" quotePrefix="1" applyNumberFormat="1" applyFont="1" applyFill="1" applyAlignment="1">
      <alignment horizontal="left"/>
    </xf>
    <xf numFmtId="0" fontId="38" fillId="18" borderId="0" xfId="102" applyFont="1" applyFill="1"/>
    <xf numFmtId="49" fontId="36" fillId="18" borderId="0" xfId="102" applyNumberFormat="1" applyFont="1" applyFill="1" applyAlignment="1">
      <alignment horizontal="left"/>
    </xf>
    <xf numFmtId="14" fontId="36" fillId="18" borderId="0" xfId="102" applyNumberFormat="1" applyFont="1" applyFill="1" applyAlignment="1">
      <alignment horizontal="left"/>
    </xf>
    <xf numFmtId="0" fontId="34" fillId="18" borderId="0" xfId="87" applyFont="1" applyFill="1" applyAlignment="1" applyProtection="1"/>
    <xf numFmtId="0" fontId="39" fillId="18" borderId="0" xfId="102" applyFont="1" applyFill="1"/>
    <xf numFmtId="0" fontId="40" fillId="18" borderId="0" xfId="105" applyFont="1" applyFill="1" applyAlignment="1">
      <alignment horizontal="left" wrapText="1"/>
    </xf>
    <xf numFmtId="0" fontId="26" fillId="18" borderId="0" xfId="105" applyFont="1" applyFill="1" applyAlignment="1">
      <alignment horizontal="left"/>
    </xf>
    <xf numFmtId="0" fontId="41" fillId="18" borderId="0" xfId="87" applyFont="1" applyFill="1" applyAlignment="1" applyProtection="1"/>
    <xf numFmtId="164" fontId="42" fillId="18" borderId="0" xfId="101" applyNumberFormat="1" applyFont="1" applyFill="1" applyAlignment="1">
      <alignment horizontal="center"/>
    </xf>
    <xf numFmtId="0" fontId="37" fillId="18" borderId="0" xfId="0" applyFont="1" applyFill="1"/>
    <xf numFmtId="0" fontId="37" fillId="18" borderId="0" xfId="0" applyFont="1" applyFill="1" applyAlignment="1">
      <alignment horizontal="left"/>
    </xf>
    <xf numFmtId="0" fontId="39" fillId="18" borderId="0" xfId="0" applyFont="1" applyFill="1" applyAlignment="1">
      <alignment horizontal="left"/>
    </xf>
    <xf numFmtId="0" fontId="39" fillId="18" borderId="0" xfId="0" applyFont="1" applyFill="1" applyAlignment="1">
      <alignment horizontal="left" vertical="center"/>
    </xf>
    <xf numFmtId="166" fontId="43"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7" fillId="18" borderId="0" xfId="102" applyFont="1" applyFill="1"/>
    <xf numFmtId="0" fontId="44" fillId="18" borderId="10" xfId="101" applyFont="1" applyFill="1" applyBorder="1" applyAlignment="1">
      <alignment horizontal="center" wrapText="1"/>
    </xf>
    <xf numFmtId="0" fontId="28" fillId="18" borderId="0" xfId="0" applyFont="1" applyFill="1" applyAlignment="1">
      <alignment horizontal="left" vertical="center"/>
    </xf>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1" fontId="28" fillId="18" borderId="0" xfId="0" applyNumberFormat="1" applyFont="1" applyFill="1" applyAlignment="1">
      <alignment horizontal="left"/>
    </xf>
    <xf numFmtId="0" fontId="28" fillId="18" borderId="0" xfId="0" applyFont="1" applyFill="1"/>
    <xf numFmtId="0" fontId="30" fillId="18" borderId="0" xfId="0" applyFont="1" applyFill="1" applyAlignment="1">
      <alignment horizontal="center"/>
    </xf>
    <xf numFmtId="0" fontId="30" fillId="18" borderId="11" xfId="101" applyFont="1" applyFill="1" applyBorder="1" applyAlignment="1">
      <alignment horizontal="center"/>
    </xf>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Alignment="1">
      <alignment horizontal="center"/>
    </xf>
    <xf numFmtId="164" fontId="28" fillId="18" borderId="0" xfId="0" quotePrefix="1" applyNumberFormat="1" applyFont="1" applyFill="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28" fillId="18" borderId="0" xfId="0" applyFont="1" applyFill="1" applyAlignment="1">
      <alignment horizontal="left"/>
    </xf>
    <xf numFmtId="0" fontId="30" fillId="18" borderId="0" xfId="0" applyFont="1" applyFill="1"/>
    <xf numFmtId="0" fontId="30" fillId="18" borderId="12" xfId="0" applyFont="1" applyFill="1" applyBorder="1" applyAlignment="1">
      <alignment horizontal="center"/>
    </xf>
    <xf numFmtId="0" fontId="20" fillId="18" borderId="0" xfId="0" applyFont="1" applyFill="1"/>
    <xf numFmtId="0" fontId="26" fillId="18" borderId="0" xfId="0" applyFont="1" applyFill="1"/>
    <xf numFmtId="0" fontId="36" fillId="18" borderId="0" xfId="0" applyFont="1" applyFill="1"/>
    <xf numFmtId="0" fontId="39" fillId="18" borderId="0" xfId="0" applyFont="1" applyFill="1"/>
    <xf numFmtId="0" fontId="43" fillId="18" borderId="0" xfId="0" applyFont="1" applyFill="1"/>
    <xf numFmtId="164" fontId="46" fillId="18" borderId="0" xfId="157" applyNumberFormat="1" applyFont="1" applyFill="1" applyAlignment="1">
      <alignment horizontal="center"/>
    </xf>
    <xf numFmtId="165" fontId="46" fillId="18" borderId="0" xfId="137" applyNumberFormat="1" applyFont="1" applyFill="1" applyAlignment="1">
      <alignment horizontal="center" vertical="center"/>
    </xf>
    <xf numFmtId="0" fontId="30" fillId="18" borderId="0" xfId="101" applyFont="1" applyFill="1" applyAlignment="1">
      <alignment horizontal="center" wrapText="1"/>
    </xf>
    <xf numFmtId="0" fontId="51" fillId="18" borderId="0" xfId="87" applyFill="1" applyAlignment="1" applyProtection="1"/>
    <xf numFmtId="0" fontId="34" fillId="18" borderId="0" xfId="88" applyFill="1" applyAlignment="1" applyProtection="1"/>
    <xf numFmtId="165" fontId="45" fillId="18" borderId="0" xfId="101" applyNumberFormat="1" applyFont="1" applyFill="1" applyAlignment="1">
      <alignment horizontal="center"/>
    </xf>
    <xf numFmtId="0" fontId="30" fillId="18" borderId="0" xfId="101" applyFont="1" applyFill="1" applyAlignment="1">
      <alignment horizontal="center"/>
    </xf>
    <xf numFmtId="164" fontId="48" fillId="18" borderId="0" xfId="101" applyNumberFormat="1" applyFont="1" applyFill="1" applyAlignment="1">
      <alignment horizontal="center"/>
    </xf>
    <xf numFmtId="165" fontId="48" fillId="18" borderId="0" xfId="137" applyNumberFormat="1" applyFont="1" applyFill="1" applyAlignment="1">
      <alignment horizontal="center"/>
    </xf>
    <xf numFmtId="0" fontId="49" fillId="18" borderId="0" xfId="101" applyFont="1" applyFill="1" applyAlignment="1">
      <alignment horizontal="center" wrapText="1"/>
    </xf>
    <xf numFmtId="169" fontId="28" fillId="18" borderId="0" xfId="101" applyNumberFormat="1" applyFont="1" applyFill="1" applyAlignment="1">
      <alignment horizontal="center"/>
    </xf>
    <xf numFmtId="169" fontId="28" fillId="18" borderId="0" xfId="0" applyNumberFormat="1" applyFont="1" applyFill="1"/>
    <xf numFmtId="0" fontId="52" fillId="18" borderId="0" xfId="0" applyFont="1" applyFill="1" applyAlignment="1">
      <alignment horizontal="center"/>
    </xf>
    <xf numFmtId="0" fontId="53" fillId="18" borderId="0" xfId="0" applyFont="1" applyFill="1" applyAlignment="1">
      <alignment horizontal="center"/>
    </xf>
    <xf numFmtId="0" fontId="48" fillId="18" borderId="0" xfId="0" applyFont="1" applyFill="1" applyAlignment="1">
      <alignment horizontal="center"/>
    </xf>
    <xf numFmtId="0" fontId="49" fillId="18" borderId="12" xfId="0" applyFont="1" applyFill="1" applyBorder="1" applyAlignment="1">
      <alignment horizontal="center" wrapText="1"/>
    </xf>
    <xf numFmtId="0" fontId="49" fillId="18" borderId="10" xfId="0" applyFont="1" applyFill="1" applyBorder="1" applyAlignment="1">
      <alignment horizontal="center" wrapText="1"/>
    </xf>
    <xf numFmtId="0" fontId="48" fillId="18" borderId="0" xfId="101" applyFont="1" applyFill="1" applyAlignment="1">
      <alignment horizontal="center" wrapText="1"/>
    </xf>
    <xf numFmtId="0" fontId="48" fillId="18" borderId="0" xfId="101" applyFont="1" applyFill="1" applyAlignment="1">
      <alignment horizontal="center"/>
    </xf>
    <xf numFmtId="0" fontId="28" fillId="19" borderId="0" xfId="105" applyFont="1" applyFill="1" applyAlignment="1">
      <alignment horizontal="left"/>
    </xf>
    <xf numFmtId="164" fontId="28" fillId="19" borderId="0" xfId="101" applyNumberFormat="1" applyFont="1" applyFill="1" applyAlignment="1">
      <alignment horizontal="center"/>
    </xf>
    <xf numFmtId="165" fontId="48" fillId="19" borderId="0" xfId="137" applyNumberFormat="1" applyFont="1" applyFill="1" applyAlignment="1">
      <alignment horizontal="center"/>
    </xf>
    <xf numFmtId="0" fontId="48" fillId="19" borderId="0" xfId="101" applyFont="1" applyFill="1" applyAlignment="1">
      <alignment horizontal="center"/>
    </xf>
    <xf numFmtId="164" fontId="48" fillId="19" borderId="0" xfId="101" applyNumberFormat="1" applyFont="1" applyFill="1" applyAlignment="1">
      <alignment horizontal="center"/>
    </xf>
    <xf numFmtId="0" fontId="48" fillId="18" borderId="0" xfId="0" applyFont="1" applyFill="1" applyAlignment="1">
      <alignment horizontal="center" vertical="center"/>
    </xf>
    <xf numFmtId="0" fontId="48" fillId="18" borderId="0" xfId="0" applyFont="1" applyFill="1" applyAlignment="1">
      <alignment horizontal="center" wrapText="1"/>
    </xf>
    <xf numFmtId="164" fontId="48" fillId="18" borderId="0" xfId="157" applyNumberFormat="1" applyFont="1" applyFill="1" applyAlignment="1">
      <alignment horizontal="center"/>
    </xf>
    <xf numFmtId="165" fontId="48" fillId="18" borderId="0" xfId="137" applyNumberFormat="1" applyFont="1" applyFill="1" applyAlignment="1">
      <alignment horizontal="center" vertical="center"/>
    </xf>
    <xf numFmtId="168" fontId="48" fillId="18" borderId="0" xfId="0" applyNumberFormat="1" applyFont="1" applyFill="1" applyAlignment="1">
      <alignment horizontal="left" vertical="center"/>
    </xf>
    <xf numFmtId="0" fontId="28" fillId="19" borderId="0" xfId="0" applyFont="1" applyFill="1"/>
    <xf numFmtId="164" fontId="28" fillId="19" borderId="0" xfId="157" applyNumberFormat="1" applyFont="1" applyFill="1" applyAlignment="1">
      <alignment horizontal="center"/>
    </xf>
    <xf numFmtId="165" fontId="48" fillId="19" borderId="0" xfId="137" applyNumberFormat="1" applyFont="1" applyFill="1" applyAlignment="1">
      <alignment horizontal="center" vertical="center"/>
    </xf>
    <xf numFmtId="0" fontId="48" fillId="19" borderId="0" xfId="0" applyFont="1" applyFill="1" applyAlignment="1">
      <alignment horizontal="center" vertical="center"/>
    </xf>
    <xf numFmtId="164" fontId="48" fillId="19" borderId="0" xfId="157" applyNumberFormat="1" applyFont="1" applyFill="1" applyAlignment="1">
      <alignment horizontal="center"/>
    </xf>
    <xf numFmtId="1" fontId="53" fillId="18" borderId="0" xfId="0" applyNumberFormat="1" applyFont="1" applyFill="1" applyAlignment="1">
      <alignment horizontal="left"/>
    </xf>
    <xf numFmtId="0" fontId="48" fillId="18" borderId="0" xfId="0" applyFont="1" applyFill="1"/>
    <xf numFmtId="165" fontId="48" fillId="18" borderId="0" xfId="137" applyNumberFormat="1" applyFont="1" applyFill="1" applyBorder="1" applyAlignment="1">
      <alignment horizontal="center"/>
    </xf>
    <xf numFmtId="0" fontId="40" fillId="18" borderId="0" xfId="105" applyFont="1" applyFill="1" applyAlignment="1">
      <alignment horizontal="left" vertical="top" wrapText="1"/>
    </xf>
    <xf numFmtId="0" fontId="26" fillId="18" borderId="0" xfId="105" applyFont="1" applyFill="1" applyAlignment="1">
      <alignment horizontal="left" vertical="top" wrapText="1"/>
    </xf>
    <xf numFmtId="0" fontId="37" fillId="18" borderId="0" xfId="102" applyFont="1" applyFill="1"/>
    <xf numFmtId="0" fontId="30" fillId="18" borderId="11" xfId="0" applyFont="1" applyFill="1" applyBorder="1" applyAlignment="1">
      <alignment horizontal="center"/>
    </xf>
    <xf numFmtId="0" fontId="49" fillId="18" borderId="11" xfId="0" applyFont="1" applyFill="1" applyBorder="1" applyAlignment="1">
      <alignment horizontal="center"/>
    </xf>
    <xf numFmtId="0" fontId="49" fillId="18" borderId="11" xfId="0" applyFont="1" applyFill="1" applyBorder="1" applyAlignment="1">
      <alignment horizontal="center" vertical="center"/>
    </xf>
    <xf numFmtId="0" fontId="49" fillId="18" borderId="13" xfId="0" applyFont="1" applyFill="1" applyBorder="1" applyAlignment="1">
      <alignment horizontal="center"/>
    </xf>
  </cellXfs>
  <cellStyles count="158">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161925</xdr:colOff>
      <xdr:row>11</xdr:row>
      <xdr:rowOff>0</xdr:rowOff>
    </xdr:from>
    <xdr:to>
      <xdr:col>5</xdr:col>
      <xdr:colOff>0</xdr:colOff>
      <xdr:row>15</xdr:row>
      <xdr:rowOff>91440</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72050" y="1781175"/>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3"/>
  <sheetViews>
    <sheetView tabSelected="1" workbookViewId="0">
      <selection activeCell="C3" sqref="C3"/>
    </sheetView>
  </sheetViews>
  <sheetFormatPr defaultColWidth="10.42578125" defaultRowHeight="12.75"/>
  <cols>
    <col min="1" max="1" width="5.28515625" style="1" customWidth="1"/>
    <col min="2" max="2" width="15.85546875" style="1" customWidth="1"/>
    <col min="3" max="3" width="51" style="1" customWidth="1"/>
    <col min="4" max="4" width="12.42578125" style="1" customWidth="1"/>
    <col min="5" max="5" width="15.5703125" style="6" customWidth="1"/>
    <col min="6" max="16384" width="10.42578125" style="1"/>
  </cols>
  <sheetData>
    <row r="1" spans="2:5">
      <c r="B1" s="95" t="s">
        <v>35</v>
      </c>
      <c r="C1" s="95"/>
      <c r="D1" s="95"/>
      <c r="E1" s="95"/>
    </row>
    <row r="2" spans="2:5">
      <c r="B2" s="1" t="s">
        <v>10</v>
      </c>
      <c r="C2" s="7">
        <v>45174</v>
      </c>
      <c r="D2" s="20"/>
      <c r="E2" s="20"/>
    </row>
    <row r="5" spans="2:5">
      <c r="B5" s="20" t="s">
        <v>11</v>
      </c>
      <c r="C5" s="20" t="s">
        <v>1</v>
      </c>
      <c r="D5" s="20" t="s">
        <v>12</v>
      </c>
      <c r="E5" s="3" t="s">
        <v>13</v>
      </c>
    </row>
    <row r="6" spans="2:5">
      <c r="B6" s="2">
        <v>1</v>
      </c>
      <c r="C6" s="59" t="s">
        <v>17</v>
      </c>
      <c r="D6" s="1" t="s">
        <v>28</v>
      </c>
      <c r="E6" s="4" t="s">
        <v>79</v>
      </c>
    </row>
    <row r="7" spans="2:5">
      <c r="B7" s="2">
        <v>2</v>
      </c>
      <c r="C7" s="59" t="s">
        <v>36</v>
      </c>
      <c r="D7" s="1" t="s">
        <v>28</v>
      </c>
      <c r="E7" s="4" t="str">
        <f>E6</f>
        <v>August 2023</v>
      </c>
    </row>
    <row r="8" spans="2:5">
      <c r="B8" s="2">
        <v>3</v>
      </c>
      <c r="C8" s="59" t="s">
        <v>26</v>
      </c>
      <c r="D8" s="1" t="s">
        <v>27</v>
      </c>
      <c r="E8" s="6" t="s">
        <v>77</v>
      </c>
    </row>
    <row r="9" spans="2:5">
      <c r="B9" s="2"/>
      <c r="C9" s="12"/>
    </row>
    <row r="11" spans="2:5">
      <c r="B11" s="5" t="s">
        <v>14</v>
      </c>
    </row>
    <row r="13" spans="2:5">
      <c r="C13" s="60"/>
    </row>
    <row r="14" spans="2:5">
      <c r="B14" s="20" t="s">
        <v>2</v>
      </c>
      <c r="E14" s="7"/>
    </row>
    <row r="15" spans="2:5">
      <c r="B15" s="1" t="s">
        <v>15</v>
      </c>
      <c r="C15" s="8" t="s">
        <v>9</v>
      </c>
    </row>
    <row r="19" spans="2:10" s="9" customFormat="1" ht="33.75" customHeight="1">
      <c r="B19" s="93" t="s">
        <v>16</v>
      </c>
      <c r="C19" s="93"/>
      <c r="D19" s="93"/>
      <c r="E19" s="93"/>
      <c r="F19" s="10"/>
      <c r="G19" s="10"/>
      <c r="H19" s="10"/>
      <c r="I19" s="10"/>
      <c r="J19" s="10"/>
    </row>
    <row r="20" spans="2:10" s="9" customFormat="1" ht="11.25" customHeight="1">
      <c r="B20" s="19"/>
      <c r="C20" s="19"/>
      <c r="D20" s="19"/>
      <c r="E20" s="19"/>
      <c r="F20" s="11"/>
      <c r="G20" s="11"/>
      <c r="H20" s="11"/>
      <c r="I20" s="11"/>
      <c r="J20" s="11"/>
    </row>
    <row r="21" spans="2:10" s="9" customFormat="1" ht="67.5" customHeight="1">
      <c r="B21" s="94" t="s">
        <v>7</v>
      </c>
      <c r="C21" s="94"/>
      <c r="D21" s="94"/>
      <c r="E21" s="94"/>
      <c r="F21" s="11"/>
      <c r="G21" s="11"/>
      <c r="H21" s="11"/>
      <c r="I21" s="11"/>
      <c r="J21" s="11"/>
    </row>
    <row r="22" spans="2:10" s="9" customFormat="1" ht="11.25" customHeight="1">
      <c r="B22" s="19"/>
      <c r="C22" s="19"/>
      <c r="D22" s="19"/>
      <c r="E22" s="19"/>
      <c r="F22" s="11"/>
      <c r="G22" s="11"/>
      <c r="H22" s="11"/>
      <c r="I22" s="11"/>
      <c r="J22" s="11"/>
    </row>
    <row r="23" spans="2:10" s="9" customFormat="1" ht="11.25">
      <c r="B23" s="94" t="s">
        <v>78</v>
      </c>
      <c r="C23" s="94"/>
      <c r="D23" s="94"/>
      <c r="E23" s="94"/>
    </row>
  </sheetData>
  <mergeCells count="4">
    <mergeCell ref="B19:E19"/>
    <mergeCell ref="B21:E21"/>
    <mergeCell ref="B23:E23"/>
    <mergeCell ref="B1:E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1"/>
  <sheetViews>
    <sheetView showWhiteSpace="0" zoomScaleNormal="100" zoomScaleSheetLayoutView="100" workbookViewId="0">
      <pane xSplit="1" ySplit="9" topLeftCell="B21" activePane="bottomRight" state="frozen"/>
      <selection pane="topRight" activeCell="B1" sqref="B1"/>
      <selection pane="bottomLeft" activeCell="A10" sqref="A10"/>
      <selection pane="bottomRight" activeCell="G45" sqref="G45"/>
    </sheetView>
  </sheetViews>
  <sheetFormatPr defaultColWidth="9.140625" defaultRowHeight="12"/>
  <cols>
    <col min="1" max="1" width="8.7109375" style="32" customWidth="1"/>
    <col min="2" max="4" width="9.7109375" style="32" customWidth="1"/>
    <col min="5" max="5" width="2.140625" style="32" customWidth="1"/>
    <col min="6" max="7" width="9.7109375" style="32" customWidth="1"/>
    <col min="8" max="8" width="2.140625" style="32" customWidth="1"/>
    <col min="9" max="10" width="9.7109375" style="32" customWidth="1"/>
    <col min="11" max="11" width="2.140625" style="32" customWidth="1"/>
    <col min="12" max="12" width="9.7109375" style="32" customWidth="1"/>
    <col min="13" max="13" width="2.140625" style="32" customWidth="1"/>
    <col min="14" max="14" width="9.7109375" style="32" customWidth="1"/>
    <col min="15" max="15" width="2.7109375" style="32" customWidth="1"/>
    <col min="16" max="18" width="9.7109375" style="74" customWidth="1"/>
    <col min="19" max="19" width="9.85546875" style="74" customWidth="1"/>
    <col min="20" max="20" width="9.7109375" style="74" customWidth="1"/>
    <col min="21" max="21" width="1.7109375" style="74" customWidth="1"/>
    <col min="22" max="24" width="9.7109375" style="74" customWidth="1"/>
    <col min="25" max="25" width="9.85546875" style="74" customWidth="1"/>
    <col min="26" max="26" width="9.7109375" style="74" customWidth="1"/>
    <col min="27" max="27" width="2.7109375" style="32" customWidth="1"/>
    <col min="28" max="16384" width="9.140625" style="32"/>
  </cols>
  <sheetData>
    <row r="1" spans="1:31" s="24" customFormat="1" ht="12.75">
      <c r="A1" s="14" t="s">
        <v>18</v>
      </c>
      <c r="B1" s="23" t="s">
        <v>22</v>
      </c>
      <c r="P1" s="68"/>
      <c r="Q1" s="68"/>
      <c r="R1" s="68"/>
      <c r="S1" s="68"/>
      <c r="T1" s="68"/>
      <c r="U1" s="68"/>
      <c r="V1" s="68"/>
      <c r="W1" s="68"/>
      <c r="X1" s="68"/>
      <c r="Y1" s="68"/>
      <c r="Z1" s="68"/>
    </row>
    <row r="2" spans="1:31" s="24" customFormat="1" ht="12.75">
      <c r="A2" s="14" t="s">
        <v>19</v>
      </c>
      <c r="B2" s="23" t="s">
        <v>25</v>
      </c>
      <c r="P2" s="68"/>
      <c r="Q2" s="68"/>
      <c r="R2" s="68"/>
      <c r="S2" s="68"/>
      <c r="T2" s="68"/>
      <c r="U2" s="68"/>
      <c r="V2" s="68"/>
      <c r="W2" s="68"/>
      <c r="X2" s="68"/>
      <c r="Y2" s="68"/>
      <c r="Z2" s="68"/>
    </row>
    <row r="3" spans="1:31" s="24" customFormat="1" ht="12.75">
      <c r="A3" s="15" t="s">
        <v>20</v>
      </c>
      <c r="B3" s="23" t="s">
        <v>34</v>
      </c>
      <c r="P3" s="68"/>
      <c r="Q3" s="68"/>
      <c r="R3" s="68"/>
      <c r="S3" s="68"/>
      <c r="T3" s="68"/>
      <c r="U3" s="68"/>
      <c r="V3" s="68"/>
      <c r="W3" s="68"/>
      <c r="X3" s="68"/>
      <c r="Y3" s="68"/>
      <c r="Z3" s="68"/>
    </row>
    <row r="4" spans="1:31" s="26" customFormat="1" ht="11.25">
      <c r="A4" s="16" t="s">
        <v>3</v>
      </c>
      <c r="B4" s="25" t="s">
        <v>8</v>
      </c>
      <c r="P4" s="69"/>
      <c r="Q4" s="69"/>
      <c r="R4" s="69"/>
      <c r="S4" s="69"/>
      <c r="T4" s="69"/>
      <c r="U4" s="69"/>
      <c r="V4" s="69"/>
      <c r="W4" s="69"/>
      <c r="X4" s="69"/>
      <c r="Y4" s="69"/>
      <c r="Z4" s="69"/>
    </row>
    <row r="5" spans="1:31" s="26" customFormat="1" ht="11.25">
      <c r="A5" s="17" t="s">
        <v>21</v>
      </c>
      <c r="B5" s="27" t="s">
        <v>6</v>
      </c>
      <c r="C5" s="27"/>
      <c r="P5" s="69"/>
      <c r="Q5" s="69"/>
      <c r="R5" s="69"/>
      <c r="S5" s="69"/>
      <c r="T5" s="69"/>
      <c r="U5" s="69"/>
      <c r="V5" s="69"/>
      <c r="W5" s="69"/>
      <c r="X5" s="69"/>
      <c r="Y5" s="69"/>
      <c r="Z5" s="69"/>
    </row>
    <row r="6" spans="1:31" s="26" customFormat="1">
      <c r="A6" s="17"/>
      <c r="B6" s="27"/>
      <c r="C6" s="27"/>
      <c r="P6" s="70"/>
      <c r="Q6" s="70"/>
      <c r="R6" s="70"/>
      <c r="S6" s="70"/>
      <c r="T6" s="70"/>
      <c r="U6" s="69"/>
      <c r="V6" s="69"/>
      <c r="W6" s="69"/>
      <c r="X6" s="69"/>
      <c r="Y6" s="69"/>
      <c r="Z6" s="69"/>
    </row>
    <row r="7" spans="1:31" s="28" customFormat="1">
      <c r="C7" s="34"/>
      <c r="P7" s="98" t="s">
        <v>56</v>
      </c>
      <c r="Q7" s="98"/>
      <c r="R7" s="98"/>
      <c r="S7" s="98"/>
      <c r="T7" s="98"/>
      <c r="U7" s="70"/>
      <c r="V7" s="98" t="s">
        <v>64</v>
      </c>
      <c r="W7" s="98"/>
      <c r="X7" s="98"/>
      <c r="Y7" s="98"/>
      <c r="Z7" s="98"/>
    </row>
    <row r="8" spans="1:31" s="28" customFormat="1">
      <c r="A8" s="29"/>
      <c r="B8" s="96" t="s">
        <v>59</v>
      </c>
      <c r="C8" s="96"/>
      <c r="D8" s="96"/>
      <c r="E8" s="96"/>
      <c r="F8" s="96"/>
      <c r="G8" s="96"/>
      <c r="H8" s="96"/>
      <c r="I8" s="96"/>
      <c r="J8" s="96"/>
      <c r="K8" s="36"/>
      <c r="L8" s="37" t="s">
        <v>4</v>
      </c>
      <c r="M8" s="62"/>
      <c r="N8" s="37" t="s">
        <v>5</v>
      </c>
      <c r="P8" s="97" t="s">
        <v>59</v>
      </c>
      <c r="Q8" s="97"/>
      <c r="R8" s="97"/>
      <c r="S8" s="65"/>
      <c r="T8" s="65"/>
      <c r="U8" s="70"/>
      <c r="V8" s="99" t="s">
        <v>59</v>
      </c>
      <c r="W8" s="99"/>
      <c r="X8" s="99"/>
      <c r="Y8" s="65"/>
      <c r="Z8" s="65"/>
    </row>
    <row r="9" spans="1:31" s="40" customFormat="1" ht="24.75" thickBot="1">
      <c r="A9" s="30"/>
      <c r="B9" s="38" t="s">
        <v>23</v>
      </c>
      <c r="C9" s="38" t="s">
        <v>24</v>
      </c>
      <c r="D9" s="38" t="s">
        <v>0</v>
      </c>
      <c r="E9" s="38"/>
      <c r="F9" s="39" t="s">
        <v>60</v>
      </c>
      <c r="G9" s="39" t="s">
        <v>61</v>
      </c>
      <c r="H9" s="38"/>
      <c r="I9" s="39" t="s">
        <v>62</v>
      </c>
      <c r="J9" s="39" t="s">
        <v>63</v>
      </c>
      <c r="K9" s="38"/>
      <c r="L9" s="39"/>
      <c r="M9" s="38"/>
      <c r="N9" s="38"/>
      <c r="P9" s="71" t="s">
        <v>23</v>
      </c>
      <c r="Q9" s="71" t="s">
        <v>24</v>
      </c>
      <c r="R9" s="71" t="s">
        <v>0</v>
      </c>
      <c r="S9" s="72" t="s">
        <v>4</v>
      </c>
      <c r="T9" s="72" t="s">
        <v>5</v>
      </c>
      <c r="U9" s="73"/>
      <c r="V9" s="71" t="s">
        <v>23</v>
      </c>
      <c r="W9" s="71" t="s">
        <v>24</v>
      </c>
      <c r="X9" s="71" t="s">
        <v>0</v>
      </c>
      <c r="Y9" s="72" t="s">
        <v>4</v>
      </c>
      <c r="Z9" s="72" t="s">
        <v>5</v>
      </c>
    </row>
    <row r="10" spans="1:31" ht="12.75" thickTop="1">
      <c r="A10" s="31">
        <v>2012</v>
      </c>
      <c r="B10" s="41">
        <v>1040.4191000000001</v>
      </c>
      <c r="C10" s="41">
        <v>332.6721</v>
      </c>
      <c r="D10" s="41">
        <v>1373.0911999999998</v>
      </c>
      <c r="F10" s="42">
        <v>921.04000000000008</v>
      </c>
      <c r="G10" s="42">
        <v>452.05110000000002</v>
      </c>
      <c r="I10" s="42">
        <v>1304.7793000000001</v>
      </c>
      <c r="J10" s="42">
        <v>68.311800000000005</v>
      </c>
      <c r="L10" s="43">
        <v>21.883199999999999</v>
      </c>
      <c r="N10" s="41">
        <v>1394.9743999999998</v>
      </c>
      <c r="O10" s="41"/>
      <c r="P10" s="63" t="s">
        <v>55</v>
      </c>
      <c r="Q10" s="63" t="s">
        <v>55</v>
      </c>
      <c r="R10" s="63" t="s">
        <v>55</v>
      </c>
      <c r="S10" s="63" t="s">
        <v>55</v>
      </c>
      <c r="T10" s="63" t="s">
        <v>55</v>
      </c>
      <c r="V10" s="63" t="s">
        <v>55</v>
      </c>
      <c r="W10" s="63" t="s">
        <v>55</v>
      </c>
      <c r="X10" s="63" t="s">
        <v>55</v>
      </c>
      <c r="Y10" s="63" t="s">
        <v>55</v>
      </c>
      <c r="Z10" s="63" t="s">
        <v>55</v>
      </c>
      <c r="AB10" s="41"/>
      <c r="AC10" s="41"/>
      <c r="AD10" s="41"/>
      <c r="AE10" s="41"/>
    </row>
    <row r="11" spans="1:31">
      <c r="A11" s="31">
        <v>2013</v>
      </c>
      <c r="B11" s="41">
        <v>1051.4863999999998</v>
      </c>
      <c r="C11" s="41">
        <v>332.20690000000002</v>
      </c>
      <c r="D11" s="41">
        <v>1383.6933000000001</v>
      </c>
      <c r="F11" s="42">
        <v>850.89049999999997</v>
      </c>
      <c r="G11" s="42">
        <v>532.80259999999998</v>
      </c>
      <c r="I11" s="42">
        <v>1222.0338999999999</v>
      </c>
      <c r="J11" s="42">
        <v>161.6592</v>
      </c>
      <c r="L11" s="43">
        <v>41.056699999999999</v>
      </c>
      <c r="N11" s="41">
        <v>1424.7500000000002</v>
      </c>
      <c r="O11" s="41"/>
      <c r="P11" s="64">
        <f t="shared" ref="P11:P17" si="0">B11/B10-1</f>
        <v>1.0637347968717403E-2</v>
      </c>
      <c r="Q11" s="64">
        <f t="shared" ref="Q11:Q17" si="1">C11/C10-1</f>
        <v>-1.3983739544133345E-3</v>
      </c>
      <c r="R11" s="64">
        <f t="shared" ref="R11:R17" si="2">D11/D10-1</f>
        <v>7.7213370823441263E-3</v>
      </c>
      <c r="S11" s="64">
        <f t="shared" ref="S11:S17" si="3">L11/L10-1</f>
        <v>0.87617441690429199</v>
      </c>
      <c r="T11" s="64">
        <f t="shared" ref="T11:T17" si="4">N11/N10-1</f>
        <v>2.1344907834867977E-2</v>
      </c>
      <c r="V11" s="63" t="s">
        <v>55</v>
      </c>
      <c r="W11" s="63" t="s">
        <v>55</v>
      </c>
      <c r="X11" s="63" t="s">
        <v>55</v>
      </c>
      <c r="Y11" s="63" t="s">
        <v>55</v>
      </c>
      <c r="Z11" s="63" t="s">
        <v>55</v>
      </c>
      <c r="AB11" s="41"/>
      <c r="AC11" s="41"/>
      <c r="AD11" s="41"/>
      <c r="AE11" s="41"/>
    </row>
    <row r="12" spans="1:31">
      <c r="A12" s="31">
        <v>2014</v>
      </c>
      <c r="B12" s="41">
        <v>1127.0879</v>
      </c>
      <c r="C12" s="41">
        <v>314.91429999999997</v>
      </c>
      <c r="D12" s="41">
        <v>1442.0021999999999</v>
      </c>
      <c r="F12" s="42">
        <v>938.35309999999981</v>
      </c>
      <c r="G12" s="42">
        <v>503.64910000000003</v>
      </c>
      <c r="I12" s="42">
        <v>1291.8516</v>
      </c>
      <c r="J12" s="42">
        <v>150.15060000000003</v>
      </c>
      <c r="L12" s="43">
        <v>39.642799999999987</v>
      </c>
      <c r="N12" s="41">
        <v>1481.645</v>
      </c>
      <c r="O12" s="41"/>
      <c r="P12" s="64">
        <f t="shared" si="0"/>
        <v>7.1899646062945077E-2</v>
      </c>
      <c r="Q12" s="64">
        <f t="shared" si="1"/>
        <v>-5.2053705085595925E-2</v>
      </c>
      <c r="R12" s="64">
        <f t="shared" si="2"/>
        <v>4.2140046497298078E-2</v>
      </c>
      <c r="S12" s="64">
        <f t="shared" si="3"/>
        <v>-3.4437740977721343E-2</v>
      </c>
      <c r="T12" s="64">
        <f t="shared" si="4"/>
        <v>3.9933321635374552E-2</v>
      </c>
      <c r="V12" s="63" t="s">
        <v>55</v>
      </c>
      <c r="W12" s="63" t="s">
        <v>55</v>
      </c>
      <c r="X12" s="63" t="s">
        <v>55</v>
      </c>
      <c r="Y12" s="63" t="s">
        <v>55</v>
      </c>
      <c r="Z12" s="63" t="s">
        <v>55</v>
      </c>
      <c r="AB12" s="41"/>
      <c r="AC12" s="41"/>
      <c r="AD12" s="41"/>
      <c r="AE12" s="41"/>
    </row>
    <row r="13" spans="1:31">
      <c r="A13" s="31">
        <v>2015</v>
      </c>
      <c r="B13" s="41">
        <v>1233.7467000000001</v>
      </c>
      <c r="C13" s="41">
        <v>259.1995</v>
      </c>
      <c r="D13" s="41">
        <v>1492.9462000000001</v>
      </c>
      <c r="F13" s="42">
        <v>1066.6999000000001</v>
      </c>
      <c r="G13" s="42">
        <v>426.24620000000004</v>
      </c>
      <c r="I13" s="42">
        <v>1378.7388000000001</v>
      </c>
      <c r="J13" s="42">
        <v>114.2073</v>
      </c>
      <c r="L13" s="43">
        <v>21.462500000000002</v>
      </c>
      <c r="N13" s="41">
        <v>1514.4087000000002</v>
      </c>
      <c r="O13" s="41"/>
      <c r="P13" s="64">
        <f t="shared" si="0"/>
        <v>9.4632193283239241E-2</v>
      </c>
      <c r="Q13" s="64">
        <f t="shared" si="1"/>
        <v>-0.17692051456539115</v>
      </c>
      <c r="R13" s="64">
        <f t="shared" si="2"/>
        <v>3.5328656225351196E-2</v>
      </c>
      <c r="S13" s="64">
        <f t="shared" si="3"/>
        <v>-0.45860282321127643</v>
      </c>
      <c r="T13" s="64">
        <f t="shared" si="4"/>
        <v>2.2113056771358996E-2</v>
      </c>
      <c r="V13" s="63" t="s">
        <v>55</v>
      </c>
      <c r="W13" s="63" t="s">
        <v>55</v>
      </c>
      <c r="X13" s="63" t="s">
        <v>55</v>
      </c>
      <c r="Y13" s="63" t="s">
        <v>55</v>
      </c>
      <c r="Z13" s="63" t="s">
        <v>55</v>
      </c>
      <c r="AB13" s="41"/>
      <c r="AC13" s="41"/>
      <c r="AD13" s="41"/>
      <c r="AE13" s="41"/>
    </row>
    <row r="14" spans="1:31">
      <c r="A14" s="31">
        <v>2016</v>
      </c>
      <c r="B14" s="41">
        <v>1288.9133000000002</v>
      </c>
      <c r="C14" s="41">
        <v>236.54130000000001</v>
      </c>
      <c r="D14" s="41">
        <v>1525.4546</v>
      </c>
      <c r="F14" s="42">
        <v>1114.4065000000001</v>
      </c>
      <c r="G14" s="42">
        <v>411.04780000000005</v>
      </c>
      <c r="I14" s="42">
        <v>1408.9475</v>
      </c>
      <c r="J14" s="42">
        <v>116.50680000000001</v>
      </c>
      <c r="L14" s="43">
        <v>24.519600000000001</v>
      </c>
      <c r="N14" s="41">
        <v>1549.9742000000001</v>
      </c>
      <c r="O14" s="41"/>
      <c r="P14" s="64">
        <f t="shared" si="0"/>
        <v>4.47146890038288E-2</v>
      </c>
      <c r="Q14" s="64">
        <f t="shared" si="1"/>
        <v>-8.7416063688394385E-2</v>
      </c>
      <c r="R14" s="64">
        <f t="shared" si="2"/>
        <v>2.1774662744042494E-2</v>
      </c>
      <c r="S14" s="64">
        <f t="shared" si="3"/>
        <v>0.14243913803145003</v>
      </c>
      <c r="T14" s="64">
        <f t="shared" si="4"/>
        <v>2.3484743583419565E-2</v>
      </c>
      <c r="V14" s="63" t="s">
        <v>55</v>
      </c>
      <c r="W14" s="63" t="s">
        <v>55</v>
      </c>
      <c r="X14" s="63" t="s">
        <v>55</v>
      </c>
      <c r="Y14" s="63" t="s">
        <v>55</v>
      </c>
      <c r="Z14" s="63" t="s">
        <v>55</v>
      </c>
      <c r="AB14" s="41"/>
      <c r="AC14" s="41"/>
      <c r="AD14" s="41"/>
      <c r="AE14" s="41"/>
    </row>
    <row r="15" spans="1:31">
      <c r="A15" s="31">
        <v>2017</v>
      </c>
      <c r="B15" s="41">
        <v>1364.3411999999998</v>
      </c>
      <c r="C15" s="41">
        <v>283.4477</v>
      </c>
      <c r="D15" s="41">
        <v>1647.7889</v>
      </c>
      <c r="F15" s="42">
        <v>1229.2953000000002</v>
      </c>
      <c r="G15" s="42">
        <v>418.4941</v>
      </c>
      <c r="I15" s="42">
        <v>1373.3776000000003</v>
      </c>
      <c r="J15" s="42">
        <v>274.41180000000003</v>
      </c>
      <c r="L15" s="43">
        <v>29.541900000000002</v>
      </c>
      <c r="N15" s="41">
        <v>1677.3308</v>
      </c>
      <c r="O15" s="41"/>
      <c r="P15" s="64">
        <f t="shared" si="0"/>
        <v>5.8520538192909921E-2</v>
      </c>
      <c r="Q15" s="64">
        <f t="shared" si="1"/>
        <v>0.19830110006159596</v>
      </c>
      <c r="R15" s="64">
        <f t="shared" si="2"/>
        <v>8.0195307025197504E-2</v>
      </c>
      <c r="S15" s="64">
        <f t="shared" si="3"/>
        <v>0.20482797435520972</v>
      </c>
      <c r="T15" s="64">
        <f t="shared" si="4"/>
        <v>8.2166916068667328E-2</v>
      </c>
      <c r="V15" s="63" t="s">
        <v>55</v>
      </c>
      <c r="W15" s="63" t="s">
        <v>55</v>
      </c>
      <c r="X15" s="63" t="s">
        <v>55</v>
      </c>
      <c r="Y15" s="63" t="s">
        <v>55</v>
      </c>
      <c r="Z15" s="63" t="s">
        <v>55</v>
      </c>
      <c r="AB15" s="41"/>
      <c r="AC15" s="41"/>
      <c r="AD15" s="41"/>
      <c r="AE15" s="41"/>
    </row>
    <row r="16" spans="1:31">
      <c r="A16" s="31">
        <v>2018</v>
      </c>
      <c r="B16" s="41">
        <v>1163.7861000000003</v>
      </c>
      <c r="C16" s="41">
        <v>171.90530000000001</v>
      </c>
      <c r="D16" s="41">
        <v>1335.6913999999999</v>
      </c>
      <c r="F16" s="42">
        <v>995.67290000000003</v>
      </c>
      <c r="G16" s="42">
        <v>340.01819999999998</v>
      </c>
      <c r="I16" s="42">
        <v>1079.2948000000001</v>
      </c>
      <c r="J16" s="42">
        <v>256.3963</v>
      </c>
      <c r="L16" s="43">
        <v>42.721100000000014</v>
      </c>
      <c r="N16" s="41">
        <v>1378.4124999999999</v>
      </c>
      <c r="O16" s="41"/>
      <c r="P16" s="64">
        <f t="shared" si="0"/>
        <v>-0.14699775979791541</v>
      </c>
      <c r="Q16" s="64">
        <f t="shared" si="1"/>
        <v>-0.39352021554593664</v>
      </c>
      <c r="R16" s="64">
        <f t="shared" si="2"/>
        <v>-0.18940381258788674</v>
      </c>
      <c r="S16" s="64">
        <f t="shared" si="3"/>
        <v>0.4461189023048624</v>
      </c>
      <c r="T16" s="64">
        <f t="shared" si="4"/>
        <v>-0.17821070238500358</v>
      </c>
      <c r="V16" s="63" t="s">
        <v>55</v>
      </c>
      <c r="W16" s="63" t="s">
        <v>55</v>
      </c>
      <c r="X16" s="63" t="s">
        <v>55</v>
      </c>
      <c r="Y16" s="63" t="s">
        <v>55</v>
      </c>
      <c r="Z16" s="63" t="s">
        <v>55</v>
      </c>
      <c r="AB16" s="41"/>
      <c r="AC16" s="41"/>
      <c r="AD16" s="41"/>
      <c r="AE16" s="41"/>
    </row>
    <row r="17" spans="1:31">
      <c r="A17" s="31">
        <v>2019</v>
      </c>
      <c r="B17" s="41">
        <v>1138.4948000000002</v>
      </c>
      <c r="C17" s="41">
        <v>278.07560000000001</v>
      </c>
      <c r="D17" s="41">
        <v>1416.5703999999998</v>
      </c>
      <c r="E17" s="41"/>
      <c r="F17" s="41">
        <v>1150.3662999999999</v>
      </c>
      <c r="G17" s="41">
        <v>266.20429999999999</v>
      </c>
      <c r="H17" s="41"/>
      <c r="I17" s="41">
        <v>1261.7281</v>
      </c>
      <c r="J17" s="41">
        <v>154.8425</v>
      </c>
      <c r="K17" s="41"/>
      <c r="L17" s="41">
        <v>0.78580000000000005</v>
      </c>
      <c r="M17" s="41"/>
      <c r="N17" s="41">
        <v>1417.3561999999999</v>
      </c>
      <c r="O17" s="41"/>
      <c r="P17" s="64">
        <f t="shared" si="0"/>
        <v>-2.1731914481535775E-2</v>
      </c>
      <c r="Q17" s="64">
        <f t="shared" si="1"/>
        <v>0.61760923019825453</v>
      </c>
      <c r="R17" s="64">
        <f t="shared" si="2"/>
        <v>6.0552160476589068E-2</v>
      </c>
      <c r="S17" s="64">
        <f t="shared" si="3"/>
        <v>-0.98160627886454233</v>
      </c>
      <c r="T17" s="64">
        <f t="shared" si="4"/>
        <v>2.8252573159341043E-2</v>
      </c>
      <c r="V17" s="63" t="s">
        <v>55</v>
      </c>
      <c r="W17" s="63" t="s">
        <v>55</v>
      </c>
      <c r="X17" s="63" t="s">
        <v>55</v>
      </c>
      <c r="Y17" s="63" t="s">
        <v>55</v>
      </c>
      <c r="Z17" s="63" t="s">
        <v>55</v>
      </c>
      <c r="AB17" s="41"/>
      <c r="AC17" s="41"/>
      <c r="AD17" s="41"/>
      <c r="AE17" s="41"/>
    </row>
    <row r="18" spans="1:31">
      <c r="A18" s="31">
        <v>2020</v>
      </c>
      <c r="B18" s="41">
        <v>1849.6134999999999</v>
      </c>
      <c r="C18" s="41">
        <v>423.50170000000003</v>
      </c>
      <c r="D18" s="41">
        <v>2273.1152000000002</v>
      </c>
      <c r="E18" s="41"/>
      <c r="F18" s="41">
        <v>2002.6116999999999</v>
      </c>
      <c r="G18" s="41">
        <v>270.50360000000001</v>
      </c>
      <c r="H18" s="41"/>
      <c r="I18" s="41">
        <v>2065.3521000000001</v>
      </c>
      <c r="J18" s="41">
        <v>207.76319999999998</v>
      </c>
      <c r="K18" s="41"/>
      <c r="L18" s="41">
        <v>1.7893999999999999</v>
      </c>
      <c r="M18" s="41"/>
      <c r="N18" s="41">
        <v>2274.9046000000003</v>
      </c>
      <c r="O18" s="41"/>
      <c r="P18" s="64">
        <f t="shared" ref="P18:R18" si="5">B18/B17-1</f>
        <v>0.62461304171086218</v>
      </c>
      <c r="Q18" s="64">
        <f t="shared" si="5"/>
        <v>0.52297324900135078</v>
      </c>
      <c r="R18" s="64">
        <f t="shared" si="5"/>
        <v>0.60466094731331421</v>
      </c>
      <c r="S18" s="64">
        <f>L18/L17-1</f>
        <v>1.277169763298549</v>
      </c>
      <c r="T18" s="64">
        <f>N18/N17-1</f>
        <v>0.60503379460999307</v>
      </c>
      <c r="V18" s="63" t="s">
        <v>55</v>
      </c>
      <c r="W18" s="63" t="s">
        <v>55</v>
      </c>
      <c r="X18" s="63" t="s">
        <v>55</v>
      </c>
      <c r="Y18" s="63" t="s">
        <v>55</v>
      </c>
      <c r="Z18" s="63" t="s">
        <v>55</v>
      </c>
      <c r="AB18" s="41"/>
      <c r="AC18" s="41"/>
      <c r="AD18" s="41"/>
      <c r="AE18" s="41"/>
    </row>
    <row r="19" spans="1:31">
      <c r="A19" s="31">
        <v>2021</v>
      </c>
      <c r="B19" s="41">
        <v>1474.1349000000002</v>
      </c>
      <c r="C19" s="41">
        <v>486.66899999999998</v>
      </c>
      <c r="D19" s="41">
        <v>1960.8039000000003</v>
      </c>
      <c r="E19" s="41"/>
      <c r="F19" s="41">
        <v>1703.2296000000001</v>
      </c>
      <c r="G19" s="41">
        <v>257.57439999999997</v>
      </c>
      <c r="H19" s="41"/>
      <c r="I19" s="41">
        <v>1685.1804</v>
      </c>
      <c r="J19" s="41">
        <v>275.62360000000001</v>
      </c>
      <c r="K19" s="41"/>
      <c r="L19" s="41">
        <v>0.78520000000000001</v>
      </c>
      <c r="M19" s="41"/>
      <c r="N19" s="41">
        <v>1961.5891000000004</v>
      </c>
      <c r="O19" s="41"/>
      <c r="P19" s="64">
        <f>B19/B18-1</f>
        <v>-0.20300381674333567</v>
      </c>
      <c r="Q19" s="64">
        <f>C19/C18-1</f>
        <v>0.14915477316856096</v>
      </c>
      <c r="R19" s="64">
        <f>D19/D18-1</f>
        <v>-0.13739352057476006</v>
      </c>
      <c r="S19" s="64">
        <f>L19/L18-1</f>
        <v>-0.56119369621102044</v>
      </c>
      <c r="T19" s="64">
        <f>N19/N18-1</f>
        <v>-0.13772687434892872</v>
      </c>
      <c r="V19" s="63" t="s">
        <v>55</v>
      </c>
      <c r="W19" s="63" t="s">
        <v>55</v>
      </c>
      <c r="X19" s="63" t="s">
        <v>55</v>
      </c>
      <c r="Y19" s="63" t="s">
        <v>55</v>
      </c>
      <c r="Z19" s="63" t="s">
        <v>55</v>
      </c>
      <c r="AB19" s="41"/>
      <c r="AC19" s="41"/>
      <c r="AD19" s="41"/>
      <c r="AE19" s="41"/>
    </row>
    <row r="20" spans="1:31">
      <c r="A20" s="31">
        <v>2022</v>
      </c>
      <c r="B20" s="41">
        <v>1248.9983000000002</v>
      </c>
      <c r="C20" s="41">
        <v>112.0394</v>
      </c>
      <c r="D20" s="41">
        <v>1361.0376999999999</v>
      </c>
      <c r="E20" s="41"/>
      <c r="F20" s="41">
        <v>1170.5506999999998</v>
      </c>
      <c r="G20" s="41">
        <v>190.48729999999998</v>
      </c>
      <c r="H20" s="41"/>
      <c r="I20" s="41">
        <v>1060.4406999999999</v>
      </c>
      <c r="J20" s="41">
        <v>300.59730000000002</v>
      </c>
      <c r="K20" s="41"/>
      <c r="L20" s="41">
        <v>8.7441999999999993</v>
      </c>
      <c r="M20" s="41"/>
      <c r="N20" s="41">
        <v>1369.7819</v>
      </c>
      <c r="O20" s="41"/>
      <c r="P20" s="64">
        <f t="shared" ref="P20" si="6">B20/B19-1</f>
        <v>-0.15272455729797862</v>
      </c>
      <c r="Q20" s="64">
        <f t="shared" ref="Q20" si="7">C20/C19-1</f>
        <v>-0.76978315857389723</v>
      </c>
      <c r="R20" s="64">
        <f t="shared" ref="R20" si="8">D20/D19-1</f>
        <v>-0.30587770658758906</v>
      </c>
      <c r="S20" s="64">
        <f t="shared" ref="S20" si="9">L20/L19-1</f>
        <v>10.136271013754456</v>
      </c>
      <c r="T20" s="64">
        <f t="shared" ref="T20" si="10">N20/N19-1</f>
        <v>-0.30169784283568879</v>
      </c>
      <c r="V20" s="63" t="s">
        <v>55</v>
      </c>
      <c r="W20" s="63" t="s">
        <v>55</v>
      </c>
      <c r="X20" s="63" t="s">
        <v>55</v>
      </c>
      <c r="Y20" s="63" t="s">
        <v>55</v>
      </c>
      <c r="Z20" s="63" t="s">
        <v>55</v>
      </c>
      <c r="AB20" s="41"/>
      <c r="AC20" s="41"/>
      <c r="AD20" s="41"/>
      <c r="AE20" s="41"/>
    </row>
    <row r="21" spans="1:31">
      <c r="A21" s="31"/>
      <c r="B21" s="41"/>
      <c r="C21" s="41"/>
      <c r="D21" s="41"/>
      <c r="E21" s="41"/>
      <c r="F21" s="41"/>
      <c r="G21" s="41"/>
      <c r="H21" s="41"/>
      <c r="I21" s="41"/>
      <c r="J21" s="41"/>
      <c r="K21" s="41"/>
      <c r="L21" s="41"/>
      <c r="M21" s="41"/>
      <c r="N21" s="41"/>
      <c r="O21" s="41"/>
      <c r="P21" s="64"/>
      <c r="Q21" s="64"/>
      <c r="R21" s="64"/>
      <c r="S21" s="64"/>
      <c r="T21" s="64"/>
      <c r="V21" s="63"/>
      <c r="W21" s="63"/>
      <c r="X21" s="63"/>
      <c r="Y21" s="63"/>
      <c r="Z21" s="63"/>
      <c r="AB21" s="41"/>
      <c r="AC21" s="41"/>
      <c r="AD21" s="41"/>
      <c r="AE21" s="41"/>
    </row>
    <row r="22" spans="1:31">
      <c r="A22" s="75" t="s">
        <v>67</v>
      </c>
      <c r="B22" s="76">
        <v>960.18150000000003</v>
      </c>
      <c r="C22" s="76">
        <v>88.787700000000001</v>
      </c>
      <c r="D22" s="76">
        <v>1048.9691999999998</v>
      </c>
      <c r="E22" s="76"/>
      <c r="F22" s="76">
        <v>897.21280000000002</v>
      </c>
      <c r="G22" s="76">
        <v>151.75649999999999</v>
      </c>
      <c r="H22" s="76"/>
      <c r="I22" s="76">
        <v>802.43269999999995</v>
      </c>
      <c r="J22" s="76">
        <v>246.53660000000002</v>
      </c>
      <c r="K22" s="76"/>
      <c r="L22" s="76">
        <v>3.1631999999999998</v>
      </c>
      <c r="M22" s="76"/>
      <c r="N22" s="76">
        <v>1052.1324</v>
      </c>
      <c r="O22" s="76"/>
      <c r="P22" s="77"/>
      <c r="Q22" s="77"/>
      <c r="R22" s="77"/>
      <c r="S22" s="77"/>
      <c r="T22" s="77"/>
      <c r="U22" s="78"/>
      <c r="V22" s="79"/>
      <c r="W22" s="79"/>
      <c r="X22" s="79"/>
      <c r="Y22" s="79"/>
      <c r="Z22" s="79"/>
      <c r="AB22" s="41"/>
      <c r="AC22" s="41"/>
      <c r="AD22" s="41"/>
      <c r="AE22" s="41"/>
    </row>
    <row r="23" spans="1:31">
      <c r="A23" s="75" t="s">
        <v>73</v>
      </c>
      <c r="B23" s="76">
        <v>900.44326999999998</v>
      </c>
      <c r="C23" s="76">
        <v>113.52951</v>
      </c>
      <c r="D23" s="76">
        <v>1013.9727799999999</v>
      </c>
      <c r="E23" s="76"/>
      <c r="F23" s="76">
        <v>893.5514300000001</v>
      </c>
      <c r="G23" s="76">
        <v>24.259634999999999</v>
      </c>
      <c r="H23" s="76"/>
      <c r="I23" s="76">
        <v>768.51864499999999</v>
      </c>
      <c r="J23" s="76">
        <v>149.29242000000002</v>
      </c>
      <c r="K23" s="76"/>
      <c r="L23" s="76">
        <v>2.8361900000000007</v>
      </c>
      <c r="M23" s="76"/>
      <c r="N23" s="76">
        <v>1016.80897</v>
      </c>
      <c r="O23" s="76"/>
      <c r="P23" s="77">
        <f>B23/B22-1</f>
        <v>-6.2215560287299909E-2</v>
      </c>
      <c r="Q23" s="77">
        <f>C23/C22-1</f>
        <v>0.27866258502022245</v>
      </c>
      <c r="R23" s="77">
        <f>D23/D22-1</f>
        <v>-3.3362676425580329E-2</v>
      </c>
      <c r="S23" s="77">
        <f>L23/L22-1</f>
        <v>-0.10337948912493655</v>
      </c>
      <c r="T23" s="77">
        <f>N23/N22-1</f>
        <v>-3.3573179573217149E-2</v>
      </c>
      <c r="U23" s="78"/>
      <c r="V23" s="79" t="s">
        <v>55</v>
      </c>
      <c r="W23" s="79" t="s">
        <v>55</v>
      </c>
      <c r="X23" s="79" t="s">
        <v>55</v>
      </c>
      <c r="Y23" s="79" t="s">
        <v>55</v>
      </c>
      <c r="Z23" s="79" t="s">
        <v>55</v>
      </c>
      <c r="AB23" s="41"/>
      <c r="AC23" s="41"/>
      <c r="AD23" s="41"/>
      <c r="AE23" s="41"/>
    </row>
    <row r="24" spans="1:31">
      <c r="A24" s="31"/>
      <c r="B24" s="41"/>
      <c r="C24" s="41"/>
      <c r="D24" s="41"/>
      <c r="F24" s="42"/>
      <c r="G24" s="42"/>
      <c r="I24" s="42"/>
      <c r="J24" s="42"/>
      <c r="L24" s="43"/>
      <c r="N24" s="41"/>
      <c r="O24" s="41"/>
      <c r="P24" s="63"/>
      <c r="AB24" s="41"/>
      <c r="AC24" s="41"/>
      <c r="AD24" s="41"/>
      <c r="AE24" s="41"/>
    </row>
    <row r="25" spans="1:31">
      <c r="A25" s="31" t="s">
        <v>30</v>
      </c>
      <c r="B25" s="41">
        <v>383.72320000000002</v>
      </c>
      <c r="C25" s="41">
        <v>144.45260000000002</v>
      </c>
      <c r="D25" s="41">
        <v>528.17579999999998</v>
      </c>
      <c r="E25" s="41"/>
      <c r="F25" s="41">
        <v>471.37720000000002</v>
      </c>
      <c r="G25" s="41">
        <v>56.7986</v>
      </c>
      <c r="H25" s="41"/>
      <c r="I25" s="41">
        <v>428.8922</v>
      </c>
      <c r="J25" s="41">
        <v>99.283600000000007</v>
      </c>
      <c r="K25" s="41"/>
      <c r="L25" s="41">
        <v>3.5000000000000003E-2</v>
      </c>
      <c r="M25" s="41"/>
      <c r="N25" s="41">
        <v>528.21079999999995</v>
      </c>
      <c r="O25" s="41"/>
      <c r="P25" s="63" t="s">
        <v>55</v>
      </c>
      <c r="Q25" s="63" t="s">
        <v>55</v>
      </c>
      <c r="R25" s="63" t="s">
        <v>55</v>
      </c>
      <c r="S25" s="63" t="s">
        <v>55</v>
      </c>
      <c r="T25" s="63" t="s">
        <v>55</v>
      </c>
      <c r="V25" s="63" t="s">
        <v>55</v>
      </c>
      <c r="W25" s="63" t="s">
        <v>55</v>
      </c>
      <c r="X25" s="63" t="s">
        <v>55</v>
      </c>
      <c r="Y25" s="63" t="s">
        <v>55</v>
      </c>
      <c r="Z25" s="63" t="s">
        <v>55</v>
      </c>
      <c r="AB25" s="41"/>
      <c r="AC25" s="41"/>
      <c r="AD25" s="41"/>
      <c r="AE25" s="41"/>
    </row>
    <row r="26" spans="1:31">
      <c r="A26" s="31" t="s">
        <v>31</v>
      </c>
      <c r="B26" s="41">
        <v>330.5797</v>
      </c>
      <c r="C26" s="41">
        <v>110.3605</v>
      </c>
      <c r="D26" s="41">
        <v>440.9402</v>
      </c>
      <c r="E26" s="41"/>
      <c r="F26" s="41">
        <v>371.57479999999998</v>
      </c>
      <c r="G26" s="41">
        <v>69.365299999999991</v>
      </c>
      <c r="H26" s="41"/>
      <c r="I26" s="41">
        <v>391.75479999999993</v>
      </c>
      <c r="J26" s="41">
        <v>49.185300000000005</v>
      </c>
      <c r="K26" s="41"/>
      <c r="L26" s="41">
        <v>0.2</v>
      </c>
      <c r="M26" s="41"/>
      <c r="N26" s="41">
        <v>441.14019999999999</v>
      </c>
      <c r="O26" s="41"/>
      <c r="P26" s="63" t="s">
        <v>55</v>
      </c>
      <c r="Q26" s="63" t="s">
        <v>55</v>
      </c>
      <c r="R26" s="63" t="s">
        <v>55</v>
      </c>
      <c r="S26" s="63" t="s">
        <v>55</v>
      </c>
      <c r="T26" s="63" t="s">
        <v>55</v>
      </c>
      <c r="V26" s="64">
        <f t="shared" ref="V26:V30" si="11">B26/B25-1</f>
        <v>-0.13849436260304304</v>
      </c>
      <c r="W26" s="64">
        <f t="shared" ref="W26:W30" si="12">C26/C25-1</f>
        <v>-0.23600890534334451</v>
      </c>
      <c r="X26" s="64">
        <f t="shared" ref="X26:X30" si="13">D26/D25-1</f>
        <v>-0.16516394730693829</v>
      </c>
      <c r="Y26" s="64">
        <f t="shared" ref="Y26" si="14">L26/L25-1</f>
        <v>4.7142857142857144</v>
      </c>
      <c r="Z26" s="64">
        <f t="shared" ref="Z26:Z30" si="15">N26/N25-1</f>
        <v>-0.16484062802199417</v>
      </c>
      <c r="AB26" s="41"/>
      <c r="AC26" s="41"/>
      <c r="AD26" s="41"/>
      <c r="AE26" s="41"/>
    </row>
    <row r="27" spans="1:31">
      <c r="A27" s="31" t="s">
        <v>32</v>
      </c>
      <c r="B27" s="41">
        <v>305.56610000000001</v>
      </c>
      <c r="C27" s="41">
        <v>74.727800000000002</v>
      </c>
      <c r="D27" s="41">
        <v>380.29390000000006</v>
      </c>
      <c r="E27" s="41"/>
      <c r="F27" s="41">
        <v>343.24119999999999</v>
      </c>
      <c r="G27" s="41">
        <v>37.052800000000005</v>
      </c>
      <c r="H27" s="41"/>
      <c r="I27" s="41">
        <v>320.43239999999997</v>
      </c>
      <c r="J27" s="41">
        <v>59.861599999999996</v>
      </c>
      <c r="K27" s="41"/>
      <c r="L27" s="41">
        <v>0.20499999999999999</v>
      </c>
      <c r="M27" s="41"/>
      <c r="N27" s="41">
        <v>380.49890000000005</v>
      </c>
      <c r="O27" s="41"/>
      <c r="P27" s="63" t="s">
        <v>55</v>
      </c>
      <c r="Q27" s="63" t="s">
        <v>55</v>
      </c>
      <c r="R27" s="63" t="s">
        <v>55</v>
      </c>
      <c r="S27" s="63" t="s">
        <v>55</v>
      </c>
      <c r="T27" s="63" t="s">
        <v>55</v>
      </c>
      <c r="V27" s="64">
        <f t="shared" si="11"/>
        <v>-7.5665868170368578E-2</v>
      </c>
      <c r="W27" s="64">
        <f t="shared" si="12"/>
        <v>-0.32287548534122257</v>
      </c>
      <c r="X27" s="64">
        <f t="shared" si="13"/>
        <v>-0.13753860500811665</v>
      </c>
      <c r="Y27" s="64" t="s">
        <v>55</v>
      </c>
      <c r="Z27" s="64">
        <f t="shared" si="15"/>
        <v>-0.1374649147821938</v>
      </c>
      <c r="AB27" s="41"/>
      <c r="AC27" s="41"/>
      <c r="AD27" s="41"/>
      <c r="AE27" s="41"/>
    </row>
    <row r="28" spans="1:31">
      <c r="A28" s="31" t="s">
        <v>68</v>
      </c>
      <c r="B28" s="41">
        <v>482.54840000000002</v>
      </c>
      <c r="C28" s="41">
        <v>49.0672</v>
      </c>
      <c r="D28" s="41">
        <v>531.61559999999997</v>
      </c>
      <c r="F28" s="42">
        <v>452.50990000000002</v>
      </c>
      <c r="G28" s="42">
        <v>79.105800000000002</v>
      </c>
      <c r="I28" s="42">
        <v>415.08600000000001</v>
      </c>
      <c r="J28" s="42">
        <v>116.52969999999999</v>
      </c>
      <c r="L28" s="43">
        <v>0.4879</v>
      </c>
      <c r="N28" s="41">
        <v>532.10349999999994</v>
      </c>
      <c r="O28" s="41"/>
      <c r="P28" s="63" t="s">
        <v>55</v>
      </c>
      <c r="Q28" s="63" t="s">
        <v>55</v>
      </c>
      <c r="R28" s="63" t="s">
        <v>55</v>
      </c>
      <c r="S28" s="63" t="s">
        <v>55</v>
      </c>
      <c r="T28" s="63" t="s">
        <v>55</v>
      </c>
      <c r="V28" s="64">
        <f t="shared" si="11"/>
        <v>0.57919481251356086</v>
      </c>
      <c r="W28" s="64">
        <f t="shared" si="12"/>
        <v>-0.34338760140135272</v>
      </c>
      <c r="X28" s="64">
        <f t="shared" si="13"/>
        <v>0.39790725015573458</v>
      </c>
      <c r="Y28" s="64">
        <f>L28/L27-1</f>
        <v>1.3800000000000003</v>
      </c>
      <c r="Z28" s="64">
        <f t="shared" si="15"/>
        <v>0.39843636867281318</v>
      </c>
      <c r="AB28" s="41"/>
      <c r="AC28" s="41"/>
      <c r="AD28" s="41"/>
      <c r="AE28" s="41"/>
    </row>
    <row r="29" spans="1:31">
      <c r="A29" s="31" t="s">
        <v>69</v>
      </c>
      <c r="B29" s="41">
        <v>282.6712</v>
      </c>
      <c r="C29" s="41">
        <v>26.027200000000001</v>
      </c>
      <c r="D29" s="41">
        <v>308.69839999999999</v>
      </c>
      <c r="F29" s="42">
        <v>260.27140000000003</v>
      </c>
      <c r="G29" s="42">
        <v>48.427</v>
      </c>
      <c r="I29" s="42">
        <v>236.41060000000002</v>
      </c>
      <c r="J29" s="42">
        <v>72.287800000000004</v>
      </c>
      <c r="L29" s="43">
        <v>0.65649999999999997</v>
      </c>
      <c r="N29" s="41">
        <v>309.35489999999999</v>
      </c>
      <c r="O29" s="41"/>
      <c r="P29" s="64">
        <f t="shared" ref="P29:R30" si="16">B29/B25-1</f>
        <v>-0.26334607863168036</v>
      </c>
      <c r="Q29" s="64">
        <f t="shared" si="16"/>
        <v>-0.81982186544236657</v>
      </c>
      <c r="R29" s="64">
        <f t="shared" si="16"/>
        <v>-0.41553853849419076</v>
      </c>
      <c r="S29" s="64">
        <f t="shared" ref="S29:S30" si="17">L29/L25-1</f>
        <v>17.757142857142856</v>
      </c>
      <c r="T29" s="64">
        <f t="shared" ref="T29:T30" si="18">N29/N25-1</f>
        <v>-0.41433439073945477</v>
      </c>
      <c r="V29" s="64">
        <f t="shared" si="11"/>
        <v>-0.41421171430679282</v>
      </c>
      <c r="W29" s="64">
        <f t="shared" si="12"/>
        <v>-0.46956011347702742</v>
      </c>
      <c r="X29" s="64">
        <f t="shared" si="13"/>
        <v>-0.41932027577821263</v>
      </c>
      <c r="Y29" s="64" t="s">
        <v>55</v>
      </c>
      <c r="Z29" s="64">
        <f t="shared" si="15"/>
        <v>-0.41861893409834738</v>
      </c>
      <c r="AB29" s="41"/>
      <c r="AC29" s="41"/>
      <c r="AD29" s="41"/>
      <c r="AE29" s="41"/>
    </row>
    <row r="30" spans="1:31">
      <c r="A30" s="31" t="s">
        <v>70</v>
      </c>
      <c r="B30" s="41">
        <v>277.86799999999999</v>
      </c>
      <c r="C30" s="41">
        <v>21.035699999999999</v>
      </c>
      <c r="D30" s="41">
        <v>298.90370000000001</v>
      </c>
      <c r="F30" s="42">
        <v>260.31180000000001</v>
      </c>
      <c r="G30" s="42">
        <v>38.591999999999999</v>
      </c>
      <c r="I30" s="42">
        <v>233.88470000000001</v>
      </c>
      <c r="J30" s="42">
        <v>65.019099999999995</v>
      </c>
      <c r="L30" s="43">
        <v>4.9588000000000001</v>
      </c>
      <c r="N30" s="41">
        <v>303.86250000000001</v>
      </c>
      <c r="O30" s="41"/>
      <c r="P30" s="64">
        <f t="shared" si="16"/>
        <v>-0.15945231966754159</v>
      </c>
      <c r="Q30" s="64">
        <f t="shared" si="16"/>
        <v>-0.80939104117868266</v>
      </c>
      <c r="R30" s="64">
        <f t="shared" si="16"/>
        <v>-0.32212191131586543</v>
      </c>
      <c r="S30" s="64">
        <f t="shared" si="17"/>
        <v>23.794</v>
      </c>
      <c r="T30" s="64">
        <f t="shared" si="18"/>
        <v>-0.3111883704999</v>
      </c>
      <c r="V30" s="64">
        <f t="shared" si="11"/>
        <v>-1.6992180314089333E-2</v>
      </c>
      <c r="W30" s="64">
        <f t="shared" si="12"/>
        <v>-0.19178013770209634</v>
      </c>
      <c r="X30" s="64">
        <f t="shared" si="13"/>
        <v>-3.1729027426122047E-2</v>
      </c>
      <c r="Y30" s="64" t="s">
        <v>55</v>
      </c>
      <c r="Z30" s="64">
        <f t="shared" si="15"/>
        <v>-1.7754365616966084E-2</v>
      </c>
      <c r="AB30" s="41"/>
      <c r="AC30" s="41"/>
      <c r="AD30" s="41"/>
      <c r="AE30" s="41"/>
    </row>
    <row r="31" spans="1:31">
      <c r="A31" s="31" t="s">
        <v>71</v>
      </c>
      <c r="B31" s="41">
        <v>205.91069999999996</v>
      </c>
      <c r="C31" s="41">
        <v>15.909299999999998</v>
      </c>
      <c r="D31" s="41">
        <v>221.82</v>
      </c>
      <c r="F31" s="42">
        <v>197.45759999999999</v>
      </c>
      <c r="G31" s="42">
        <v>24.362499999999997</v>
      </c>
      <c r="I31" s="42">
        <v>175.05939999999998</v>
      </c>
      <c r="J31" s="42">
        <v>46.760700000000007</v>
      </c>
      <c r="L31" s="43">
        <v>2.641</v>
      </c>
      <c r="N31" s="41">
        <v>224.46099999999998</v>
      </c>
      <c r="O31" s="41"/>
      <c r="P31" s="64">
        <f t="shared" ref="P31:P33" si="19">B31/B27-1</f>
        <v>-0.32613369087735855</v>
      </c>
      <c r="Q31" s="64">
        <f t="shared" ref="Q31:Q33" si="20">C31/C27-1</f>
        <v>-0.787103327008155</v>
      </c>
      <c r="R31" s="64">
        <f t="shared" ref="R31:R33" si="21">D31/D27-1</f>
        <v>-0.41671428334769511</v>
      </c>
      <c r="S31" s="64">
        <f t="shared" ref="S31:S33" si="22">L31/L27-1</f>
        <v>11.882926829268294</v>
      </c>
      <c r="T31" s="64">
        <f t="shared" ref="T31:T33" si="23">N31/N27-1</f>
        <v>-0.41008765071331366</v>
      </c>
      <c r="V31" s="64">
        <f t="shared" ref="V31:V33" si="24">B31/B30-1</f>
        <v>-0.25896216908748049</v>
      </c>
      <c r="W31" s="64">
        <f t="shared" ref="W31:W33" si="25">C31/C30-1</f>
        <v>-0.24369999572155909</v>
      </c>
      <c r="X31" s="64">
        <f t="shared" ref="X31:X33" si="26">D31/D30-1</f>
        <v>-0.25788807565781224</v>
      </c>
      <c r="Y31" s="64">
        <f>L31/L30-1</f>
        <v>-0.46741147051706056</v>
      </c>
      <c r="Z31" s="64">
        <f t="shared" ref="Z31:Z33" si="27">N31/N30-1</f>
        <v>-0.2613073347319923</v>
      </c>
      <c r="AB31" s="41"/>
      <c r="AC31" s="41"/>
      <c r="AD31" s="41"/>
      <c r="AE31" s="41"/>
    </row>
    <row r="32" spans="1:31">
      <c r="A32" s="31" t="s">
        <v>75</v>
      </c>
      <c r="B32" s="41">
        <v>412.49450000000002</v>
      </c>
      <c r="C32" s="41">
        <v>40.2423</v>
      </c>
      <c r="D32" s="41">
        <v>452.73680000000002</v>
      </c>
      <c r="F32" s="42">
        <v>392.17400000000004</v>
      </c>
      <c r="G32" s="42">
        <v>60.562800000000003</v>
      </c>
      <c r="I32" s="42">
        <v>406.72580000000005</v>
      </c>
      <c r="J32" s="42">
        <v>46.011000000000003</v>
      </c>
      <c r="L32" s="43">
        <v>1.6674000000000002</v>
      </c>
      <c r="N32" s="41">
        <v>454.4042</v>
      </c>
      <c r="P32" s="64">
        <f t="shared" si="19"/>
        <v>-0.14517486743298702</v>
      </c>
      <c r="Q32" s="64">
        <f t="shared" si="20"/>
        <v>-0.17985334398539143</v>
      </c>
      <c r="R32" s="64">
        <f t="shared" si="21"/>
        <v>-0.1483756308129407</v>
      </c>
      <c r="S32" s="64">
        <f t="shared" si="22"/>
        <v>2.4175035868005743</v>
      </c>
      <c r="T32" s="64">
        <f t="shared" si="23"/>
        <v>-0.14602290719756583</v>
      </c>
      <c r="V32" s="64">
        <f t="shared" si="24"/>
        <v>1.0032688927773061</v>
      </c>
      <c r="W32" s="64">
        <f t="shared" si="25"/>
        <v>1.529482755369501</v>
      </c>
      <c r="X32" s="64">
        <f t="shared" si="26"/>
        <v>1.0410098277882969</v>
      </c>
      <c r="Y32" s="64">
        <f>L32/L31-1</f>
        <v>-0.36864823930329416</v>
      </c>
      <c r="Z32" s="64">
        <f t="shared" si="27"/>
        <v>1.0244238420037335</v>
      </c>
      <c r="AB32" s="41"/>
      <c r="AC32" s="41"/>
      <c r="AD32" s="41"/>
      <c r="AE32" s="41"/>
    </row>
    <row r="33" spans="1:31">
      <c r="A33" s="31" t="s">
        <v>76</v>
      </c>
      <c r="B33" s="41">
        <v>333.76420000000002</v>
      </c>
      <c r="C33" s="41">
        <v>56.096299999999999</v>
      </c>
      <c r="D33" s="41">
        <v>389.8605</v>
      </c>
      <c r="F33" s="42">
        <v>358.33750000000003</v>
      </c>
      <c r="G33" s="42">
        <v>31.523099999999999</v>
      </c>
      <c r="I33" s="42">
        <v>326.66060000000004</v>
      </c>
      <c r="J33" s="42">
        <v>63.2</v>
      </c>
      <c r="L33" s="43">
        <v>0.50250000000000006</v>
      </c>
      <c r="N33" s="41">
        <v>390.363</v>
      </c>
      <c r="P33" s="64">
        <f t="shared" si="19"/>
        <v>0.18075063890484788</v>
      </c>
      <c r="Q33" s="64">
        <f t="shared" si="20"/>
        <v>1.1552952296059504</v>
      </c>
      <c r="R33" s="64">
        <f t="shared" si="21"/>
        <v>0.26291713854040055</v>
      </c>
      <c r="S33" s="64">
        <f t="shared" si="22"/>
        <v>-0.23457730388423448</v>
      </c>
      <c r="T33" s="64">
        <f t="shared" si="23"/>
        <v>0.26186137669065546</v>
      </c>
      <c r="V33" s="64">
        <f t="shared" si="24"/>
        <v>-0.19086387818504247</v>
      </c>
      <c r="W33" s="64">
        <f t="shared" si="25"/>
        <v>0.39396356570076763</v>
      </c>
      <c r="X33" s="64">
        <f t="shared" si="26"/>
        <v>-0.13888047094912548</v>
      </c>
      <c r="Y33" s="64" t="s">
        <v>55</v>
      </c>
      <c r="Z33" s="64">
        <f t="shared" si="27"/>
        <v>-0.14093443678557549</v>
      </c>
      <c r="AB33" s="41"/>
      <c r="AC33" s="41"/>
      <c r="AD33" s="41"/>
      <c r="AE33" s="41"/>
    </row>
    <row r="34" spans="1:31">
      <c r="A34" s="33"/>
      <c r="F34" s="28"/>
      <c r="G34" s="28"/>
      <c r="I34" s="28"/>
      <c r="J34" s="28"/>
      <c r="L34" s="28"/>
      <c r="N34" s="41"/>
      <c r="O34" s="44"/>
      <c r="P34" s="63"/>
      <c r="AB34" s="41"/>
      <c r="AC34" s="41"/>
      <c r="AD34" s="41"/>
      <c r="AE34" s="41"/>
    </row>
    <row r="35" spans="1:31">
      <c r="A35" s="18">
        <v>44804</v>
      </c>
      <c r="B35" s="42">
        <v>101.2204</v>
      </c>
      <c r="C35" s="42">
        <v>11.9299</v>
      </c>
      <c r="D35" s="45">
        <v>113.1503</v>
      </c>
      <c r="F35" s="45">
        <v>96.418899999999994</v>
      </c>
      <c r="G35" s="45">
        <v>16.731400000000001</v>
      </c>
      <c r="I35" s="46">
        <v>97.586199999999991</v>
      </c>
      <c r="J35" s="46">
        <v>15.5641</v>
      </c>
      <c r="L35" s="46">
        <v>1.7687999999999999</v>
      </c>
      <c r="N35" s="41">
        <v>114.9191</v>
      </c>
      <c r="O35" s="44"/>
      <c r="P35" s="63" t="s">
        <v>55</v>
      </c>
      <c r="Q35" s="63" t="s">
        <v>55</v>
      </c>
      <c r="R35" s="63" t="s">
        <v>55</v>
      </c>
      <c r="S35" s="63" t="s">
        <v>55</v>
      </c>
      <c r="T35" s="63" t="s">
        <v>55</v>
      </c>
      <c r="V35" s="63" t="s">
        <v>55</v>
      </c>
      <c r="W35" s="63" t="s">
        <v>55</v>
      </c>
      <c r="X35" s="63" t="s">
        <v>55</v>
      </c>
      <c r="Y35" s="63" t="s">
        <v>55</v>
      </c>
      <c r="Z35" s="63" t="s">
        <v>55</v>
      </c>
      <c r="AB35" s="41"/>
      <c r="AC35" s="41"/>
      <c r="AD35" s="41"/>
      <c r="AE35" s="41"/>
    </row>
    <row r="36" spans="1:31">
      <c r="A36" s="18">
        <v>44834</v>
      </c>
      <c r="B36" s="42">
        <v>82.906099999999995</v>
      </c>
      <c r="C36" s="42">
        <v>7.3423999999999996</v>
      </c>
      <c r="D36" s="45">
        <v>90.248499999999993</v>
      </c>
      <c r="F36" s="45">
        <v>75.880300000000005</v>
      </c>
      <c r="G36" s="45">
        <v>14.3683</v>
      </c>
      <c r="I36" s="46">
        <v>82.948600000000013</v>
      </c>
      <c r="J36" s="46">
        <v>7.3</v>
      </c>
      <c r="L36" s="46">
        <v>2.94</v>
      </c>
      <c r="N36" s="41">
        <v>93.188499999999991</v>
      </c>
      <c r="O36" s="44"/>
      <c r="P36" s="63" t="s">
        <v>55</v>
      </c>
      <c r="Q36" s="63" t="s">
        <v>55</v>
      </c>
      <c r="R36" s="63" t="s">
        <v>55</v>
      </c>
      <c r="S36" s="63" t="s">
        <v>55</v>
      </c>
      <c r="T36" s="63" t="s">
        <v>55</v>
      </c>
      <c r="V36" s="64">
        <f t="shared" ref="V36:V41" si="28">B36/B35-1</f>
        <v>-0.18093487083631365</v>
      </c>
      <c r="W36" s="64">
        <f t="shared" ref="W36:W41" si="29">C36/C35-1</f>
        <v>-0.38453800953905737</v>
      </c>
      <c r="X36" s="64">
        <f t="shared" ref="X36:X41" si="30">D36/D35-1</f>
        <v>-0.20240158444122558</v>
      </c>
      <c r="Y36" s="64">
        <f t="shared" ref="Y36:Y41" si="31">IFERROR(L36/L35-1,"n/a")</f>
        <v>0.6621438263229309</v>
      </c>
      <c r="Z36" s="64">
        <f t="shared" ref="Z36:Z41" si="32">N36/N35-1</f>
        <v>-0.18909476318558016</v>
      </c>
      <c r="AB36" s="41"/>
      <c r="AC36" s="41"/>
      <c r="AD36" s="41"/>
      <c r="AE36" s="41"/>
    </row>
    <row r="37" spans="1:31">
      <c r="A37" s="18">
        <v>44865</v>
      </c>
      <c r="B37" s="42">
        <v>87.649299999999997</v>
      </c>
      <c r="C37" s="42">
        <v>3.2343000000000002</v>
      </c>
      <c r="D37" s="45">
        <v>90.883600000000001</v>
      </c>
      <c r="F37" s="45">
        <v>83.142300000000006</v>
      </c>
      <c r="G37" s="45">
        <v>7.7413999999999996</v>
      </c>
      <c r="I37" s="46">
        <v>60.722999999999999</v>
      </c>
      <c r="J37" s="46">
        <v>30.160700000000002</v>
      </c>
      <c r="L37" s="46">
        <v>0.17499999999999999</v>
      </c>
      <c r="N37" s="41">
        <v>91.058599999999998</v>
      </c>
      <c r="O37" s="44"/>
      <c r="P37" s="63" t="s">
        <v>55</v>
      </c>
      <c r="Q37" s="63" t="s">
        <v>55</v>
      </c>
      <c r="R37" s="63" t="s">
        <v>55</v>
      </c>
      <c r="S37" s="63" t="s">
        <v>55</v>
      </c>
      <c r="T37" s="63" t="s">
        <v>55</v>
      </c>
      <c r="V37" s="64">
        <f t="shared" si="28"/>
        <v>5.7211713010260956E-2</v>
      </c>
      <c r="W37" s="64">
        <f t="shared" si="29"/>
        <v>-0.55950370451078668</v>
      </c>
      <c r="X37" s="64">
        <f t="shared" si="30"/>
        <v>7.037236075945863E-3</v>
      </c>
      <c r="Y37" s="64">
        <f t="shared" si="31"/>
        <v>-0.94047619047619047</v>
      </c>
      <c r="Z37" s="64">
        <f t="shared" si="32"/>
        <v>-2.285582448478074E-2</v>
      </c>
      <c r="AB37" s="41"/>
      <c r="AC37" s="41"/>
      <c r="AD37" s="41"/>
      <c r="AE37" s="41"/>
    </row>
    <row r="38" spans="1:31">
      <c r="A38" s="18">
        <v>44895</v>
      </c>
      <c r="B38" s="42">
        <v>107.63749999999999</v>
      </c>
      <c r="C38" s="42">
        <v>10.442899999999998</v>
      </c>
      <c r="D38" s="45">
        <v>118.0804</v>
      </c>
      <c r="F38" s="45">
        <v>104.38380000000001</v>
      </c>
      <c r="G38" s="45">
        <v>13.6966</v>
      </c>
      <c r="I38" s="46">
        <v>105.93040000000001</v>
      </c>
      <c r="J38" s="46">
        <v>12.15</v>
      </c>
      <c r="L38" s="46">
        <v>1.91</v>
      </c>
      <c r="N38" s="41">
        <v>119.99039999999999</v>
      </c>
      <c r="O38" s="44"/>
      <c r="P38" s="63" t="s">
        <v>55</v>
      </c>
      <c r="Q38" s="63" t="s">
        <v>55</v>
      </c>
      <c r="R38" s="63" t="s">
        <v>55</v>
      </c>
      <c r="S38" s="63" t="s">
        <v>55</v>
      </c>
      <c r="T38" s="63" t="s">
        <v>55</v>
      </c>
      <c r="V38" s="64">
        <f t="shared" si="28"/>
        <v>0.22804745730998421</v>
      </c>
      <c r="W38" s="64">
        <f t="shared" si="29"/>
        <v>2.2287975759824374</v>
      </c>
      <c r="X38" s="64">
        <f t="shared" si="30"/>
        <v>0.29924870933809844</v>
      </c>
      <c r="Y38" s="64">
        <f t="shared" si="31"/>
        <v>9.9142857142857146</v>
      </c>
      <c r="Z38" s="64">
        <f t="shared" si="32"/>
        <v>0.31772726573876597</v>
      </c>
      <c r="AB38" s="41"/>
      <c r="AC38" s="41"/>
      <c r="AD38" s="41"/>
      <c r="AE38" s="41"/>
    </row>
    <row r="39" spans="1:31">
      <c r="A39" s="18">
        <v>44926</v>
      </c>
      <c r="B39" s="42">
        <v>10.623899999999999</v>
      </c>
      <c r="C39" s="42">
        <v>2.2321</v>
      </c>
      <c r="D39" s="45">
        <v>12.855999999999998</v>
      </c>
      <c r="F39" s="45">
        <v>9.9314999999999998</v>
      </c>
      <c r="G39" s="45">
        <v>2.9245000000000001</v>
      </c>
      <c r="I39" s="46">
        <v>8.4059999999999988</v>
      </c>
      <c r="J39" s="46">
        <v>4.45</v>
      </c>
      <c r="L39" s="46">
        <v>0.55600000000000005</v>
      </c>
      <c r="N39" s="41">
        <v>13.411999999999999</v>
      </c>
      <c r="O39" s="44"/>
      <c r="P39" s="63" t="s">
        <v>55</v>
      </c>
      <c r="Q39" s="63" t="s">
        <v>55</v>
      </c>
      <c r="R39" s="63" t="s">
        <v>55</v>
      </c>
      <c r="S39" s="63" t="s">
        <v>55</v>
      </c>
      <c r="T39" s="63" t="s">
        <v>55</v>
      </c>
      <c r="V39" s="64">
        <f t="shared" si="28"/>
        <v>-0.9012992683776565</v>
      </c>
      <c r="W39" s="64">
        <f t="shared" si="29"/>
        <v>-0.78625669114901031</v>
      </c>
      <c r="X39" s="64">
        <f t="shared" si="30"/>
        <v>-0.89112503006426136</v>
      </c>
      <c r="Y39" s="64">
        <f t="shared" si="31"/>
        <v>-0.70890052356020938</v>
      </c>
      <c r="Z39" s="64">
        <f t="shared" si="32"/>
        <v>-0.88822439128463615</v>
      </c>
    </row>
    <row r="40" spans="1:31">
      <c r="A40" s="18">
        <v>44957</v>
      </c>
      <c r="B40" s="42">
        <v>153.32258000000002</v>
      </c>
      <c r="C40" s="42">
        <v>21.82498</v>
      </c>
      <c r="D40" s="45">
        <v>175.14756000000003</v>
      </c>
      <c r="F40" s="45">
        <v>136.1482</v>
      </c>
      <c r="G40" s="45">
        <v>5.789936</v>
      </c>
      <c r="I40" s="46">
        <v>110.005326</v>
      </c>
      <c r="J40" s="46">
        <v>31.932810000000003</v>
      </c>
      <c r="L40" s="46">
        <v>0.40100000000000002</v>
      </c>
      <c r="N40" s="41">
        <v>175.54856000000004</v>
      </c>
      <c r="O40" s="44"/>
      <c r="P40" s="63" t="s">
        <v>55</v>
      </c>
      <c r="Q40" s="63" t="s">
        <v>55</v>
      </c>
      <c r="R40" s="63" t="s">
        <v>55</v>
      </c>
      <c r="S40" s="63" t="s">
        <v>55</v>
      </c>
      <c r="T40" s="63" t="s">
        <v>55</v>
      </c>
      <c r="V40" s="64">
        <f t="shared" si="28"/>
        <v>13.431854592004822</v>
      </c>
      <c r="W40" s="64">
        <f t="shared" si="29"/>
        <v>8.7777787733524484</v>
      </c>
      <c r="X40" s="64">
        <f t="shared" si="30"/>
        <v>12.623799004355947</v>
      </c>
      <c r="Y40" s="64">
        <f t="shared" si="31"/>
        <v>-0.27877697841726623</v>
      </c>
      <c r="Z40" s="64">
        <f t="shared" si="32"/>
        <v>12.088917387414259</v>
      </c>
    </row>
    <row r="41" spans="1:31">
      <c r="A41" s="18">
        <v>44985</v>
      </c>
      <c r="B41" s="42">
        <v>156.28182999999999</v>
      </c>
      <c r="C41" s="42">
        <v>13.86481</v>
      </c>
      <c r="D41" s="45">
        <v>170.14663999999999</v>
      </c>
      <c r="F41" s="45">
        <v>159.09625</v>
      </c>
      <c r="G41" s="45">
        <v>1.6900390000000001</v>
      </c>
      <c r="I41" s="46">
        <v>157.23678900000002</v>
      </c>
      <c r="J41" s="46">
        <v>3.5495000000000001</v>
      </c>
      <c r="L41" s="46">
        <v>1.1665000000000001</v>
      </c>
      <c r="N41" s="41">
        <v>171.31314</v>
      </c>
      <c r="O41" s="44"/>
      <c r="P41" s="63" t="s">
        <v>55</v>
      </c>
      <c r="Q41" s="63" t="s">
        <v>55</v>
      </c>
      <c r="R41" s="63" t="s">
        <v>55</v>
      </c>
      <c r="S41" s="63" t="s">
        <v>55</v>
      </c>
      <c r="T41" s="63" t="s">
        <v>55</v>
      </c>
      <c r="V41" s="64">
        <f t="shared" si="28"/>
        <v>1.9300810095942644E-2</v>
      </c>
      <c r="W41" s="64">
        <f t="shared" si="29"/>
        <v>-0.36472748199540161</v>
      </c>
      <c r="X41" s="64">
        <f t="shared" si="30"/>
        <v>-2.8552610153404601E-2</v>
      </c>
      <c r="Y41" s="64">
        <f t="shared" si="31"/>
        <v>1.908977556109726</v>
      </c>
      <c r="Z41" s="64">
        <f t="shared" si="32"/>
        <v>-2.4126771532617663E-2</v>
      </c>
    </row>
    <row r="42" spans="1:31">
      <c r="A42" s="18">
        <v>45016</v>
      </c>
      <c r="B42" s="42">
        <v>103.39514</v>
      </c>
      <c r="C42" s="42">
        <v>4.55246</v>
      </c>
      <c r="D42" s="45">
        <v>107.94759999999999</v>
      </c>
      <c r="F42" s="45">
        <v>96.929560000000009</v>
      </c>
      <c r="G42" s="45">
        <v>2.541804</v>
      </c>
      <c r="I42" s="46">
        <v>88.942634000000012</v>
      </c>
      <c r="J42" s="46">
        <v>10.528729999999999</v>
      </c>
      <c r="L42" s="46">
        <v>9.9900000000000003E-2</v>
      </c>
      <c r="N42" s="41">
        <v>108.0475</v>
      </c>
      <c r="O42" s="44"/>
      <c r="P42" s="63" t="s">
        <v>55</v>
      </c>
      <c r="Q42" s="63" t="s">
        <v>55</v>
      </c>
      <c r="R42" s="63" t="s">
        <v>55</v>
      </c>
      <c r="S42" s="63" t="s">
        <v>55</v>
      </c>
      <c r="T42" s="63" t="s">
        <v>55</v>
      </c>
      <c r="V42" s="64">
        <f t="shared" ref="V42:V44" si="33">B42/B41-1</f>
        <v>-0.33840587866164606</v>
      </c>
      <c r="W42" s="64">
        <f t="shared" ref="W42:W44" si="34">C42/C41-1</f>
        <v>-0.6716536324695398</v>
      </c>
      <c r="X42" s="64">
        <f t="shared" ref="X42:X44" si="35">D42/D41-1</f>
        <v>-0.36556137693932711</v>
      </c>
      <c r="Y42" s="64">
        <f t="shared" ref="Y42:Y44" si="36">IFERROR(L42/L41-1,"n/a")</f>
        <v>-0.91435919417059575</v>
      </c>
      <c r="Z42" s="64">
        <f t="shared" ref="Z42:Z44" si="37">N42/N41-1</f>
        <v>-0.36929823363228298</v>
      </c>
    </row>
    <row r="43" spans="1:31">
      <c r="A43" s="18">
        <v>45046</v>
      </c>
      <c r="B43" s="42">
        <v>73.151640000000015</v>
      </c>
      <c r="C43" s="42">
        <v>19.22372</v>
      </c>
      <c r="D43" s="45">
        <v>92.375360000000015</v>
      </c>
      <c r="F43" s="45">
        <v>84.334789999999998</v>
      </c>
      <c r="G43" s="45">
        <v>1.074057</v>
      </c>
      <c r="I43" s="46">
        <v>61.558847</v>
      </c>
      <c r="J43" s="46">
        <v>23.85</v>
      </c>
      <c r="L43" s="46">
        <v>4.512E-2</v>
      </c>
      <c r="N43" s="41">
        <v>92.420480000000012</v>
      </c>
      <c r="O43" s="44"/>
      <c r="P43" s="63" t="s">
        <v>55</v>
      </c>
      <c r="Q43" s="63" t="s">
        <v>55</v>
      </c>
      <c r="R43" s="63" t="s">
        <v>55</v>
      </c>
      <c r="S43" s="63" t="s">
        <v>55</v>
      </c>
      <c r="T43" s="63" t="s">
        <v>55</v>
      </c>
      <c r="V43" s="64">
        <f t="shared" si="33"/>
        <v>-0.29250407707751047</v>
      </c>
      <c r="W43" s="64">
        <f t="shared" si="34"/>
        <v>3.222710358795025</v>
      </c>
      <c r="X43" s="64">
        <f t="shared" si="35"/>
        <v>-0.14425739896023604</v>
      </c>
      <c r="Y43" s="64">
        <f t="shared" si="36"/>
        <v>-0.54834834834834834</v>
      </c>
      <c r="Z43" s="64">
        <f t="shared" si="37"/>
        <v>-0.14463101876489493</v>
      </c>
    </row>
    <row r="44" spans="1:31">
      <c r="A44" s="18">
        <v>45077</v>
      </c>
      <c r="B44" s="42">
        <v>159.62528</v>
      </c>
      <c r="C44" s="42">
        <v>21.71461</v>
      </c>
      <c r="D44" s="45">
        <v>181.33989</v>
      </c>
      <c r="F44" s="45">
        <v>177.33717999999999</v>
      </c>
      <c r="G44" s="45">
        <v>1.0302709999999999</v>
      </c>
      <c r="I44" s="46">
        <v>162.76745099999999</v>
      </c>
      <c r="J44" s="46">
        <v>15.6</v>
      </c>
      <c r="L44" s="46">
        <v>7.6599999999999988E-2</v>
      </c>
      <c r="N44" s="41">
        <v>181.41649000000001</v>
      </c>
      <c r="O44" s="44"/>
      <c r="P44" s="63" t="s">
        <v>55</v>
      </c>
      <c r="Q44" s="63" t="s">
        <v>55</v>
      </c>
      <c r="R44" s="63" t="s">
        <v>55</v>
      </c>
      <c r="S44" s="63" t="s">
        <v>55</v>
      </c>
      <c r="T44" s="63" t="s">
        <v>55</v>
      </c>
      <c r="V44" s="64">
        <f t="shared" si="33"/>
        <v>1.182114850740188</v>
      </c>
      <c r="W44" s="64">
        <f t="shared" si="34"/>
        <v>0.12957377656353719</v>
      </c>
      <c r="X44" s="64">
        <f t="shared" si="35"/>
        <v>0.96307640912035386</v>
      </c>
      <c r="Y44" s="64">
        <f t="shared" si="36"/>
        <v>0.69769503546099254</v>
      </c>
      <c r="Z44" s="64">
        <f t="shared" si="37"/>
        <v>0.96294684901008942</v>
      </c>
    </row>
    <row r="45" spans="1:31">
      <c r="A45" s="18">
        <v>45107</v>
      </c>
      <c r="B45" s="42">
        <v>100.98734999999999</v>
      </c>
      <c r="C45" s="42">
        <v>15.157950000000001</v>
      </c>
      <c r="D45" s="45">
        <v>116.14529999999999</v>
      </c>
      <c r="F45" s="45">
        <v>96.665500000000009</v>
      </c>
      <c r="G45" s="45">
        <v>5.0079799999999999</v>
      </c>
      <c r="I45" s="46">
        <v>77.923479999999998</v>
      </c>
      <c r="J45" s="46">
        <v>23.75</v>
      </c>
      <c r="L45" s="46">
        <v>0.38074999999999998</v>
      </c>
      <c r="N45" s="41">
        <v>116.52605</v>
      </c>
      <c r="O45" s="44"/>
      <c r="P45" s="63" t="s">
        <v>55</v>
      </c>
      <c r="Q45" s="63" t="s">
        <v>55</v>
      </c>
      <c r="R45" s="63" t="s">
        <v>55</v>
      </c>
      <c r="S45" s="63" t="s">
        <v>55</v>
      </c>
      <c r="T45" s="63" t="s">
        <v>55</v>
      </c>
      <c r="V45" s="64">
        <f t="shared" ref="V45:V46" si="38">B45/B44-1</f>
        <v>-0.36734739008758521</v>
      </c>
      <c r="W45" s="64">
        <f t="shared" ref="W45:W46" si="39">C45/C44-1</f>
        <v>-0.30194693802928074</v>
      </c>
      <c r="X45" s="64">
        <f t="shared" ref="X45:X46" si="40">D45/D44-1</f>
        <v>-0.35951598955971575</v>
      </c>
      <c r="Y45" s="64">
        <f t="shared" ref="Y45:Y46" si="41">IFERROR(L45/L44-1,"n/a")</f>
        <v>3.9706266318537864</v>
      </c>
      <c r="Z45" s="64">
        <f t="shared" ref="Z45:Z46" si="42">N45/N44-1</f>
        <v>-0.35768766113819095</v>
      </c>
    </row>
    <row r="46" spans="1:31">
      <c r="A46" s="18">
        <v>45138</v>
      </c>
      <c r="B46" s="42">
        <v>89.054259999999985</v>
      </c>
      <c r="C46" s="42">
        <v>6.7261099999999994</v>
      </c>
      <c r="D46" s="45">
        <v>95.780369999999991</v>
      </c>
      <c r="F46" s="45">
        <v>74.191689999999994</v>
      </c>
      <c r="G46" s="45">
        <v>5.4438680000000002</v>
      </c>
      <c r="I46" s="46">
        <v>50.629178000000003</v>
      </c>
      <c r="J46" s="46">
        <v>29.00638</v>
      </c>
      <c r="L46" s="46">
        <v>2.0219999999999998E-2</v>
      </c>
      <c r="N46" s="41">
        <v>95.800589999999985</v>
      </c>
      <c r="O46" s="44"/>
      <c r="P46" s="63" t="s">
        <v>55</v>
      </c>
      <c r="Q46" s="63" t="s">
        <v>55</v>
      </c>
      <c r="R46" s="63" t="s">
        <v>55</v>
      </c>
      <c r="S46" s="63" t="s">
        <v>55</v>
      </c>
      <c r="T46" s="63" t="s">
        <v>55</v>
      </c>
      <c r="V46" s="64">
        <f t="shared" si="38"/>
        <v>-0.11816420571487429</v>
      </c>
      <c r="W46" s="64">
        <f t="shared" si="39"/>
        <v>-0.55626519417203524</v>
      </c>
      <c r="X46" s="64">
        <f t="shared" si="40"/>
        <v>-0.17534011277253581</v>
      </c>
      <c r="Y46" s="64">
        <f t="shared" si="41"/>
        <v>-0.94689428759028238</v>
      </c>
      <c r="Z46" s="64">
        <f t="shared" si="42"/>
        <v>-0.17786117353158382</v>
      </c>
    </row>
    <row r="47" spans="1:31">
      <c r="A47" s="18">
        <v>45169</v>
      </c>
      <c r="B47" s="42">
        <v>64.625189999999989</v>
      </c>
      <c r="C47" s="42">
        <v>10.464870000000001</v>
      </c>
      <c r="D47" s="45">
        <v>75.090059999999994</v>
      </c>
      <c r="F47" s="45">
        <v>68.84826000000001</v>
      </c>
      <c r="G47" s="45">
        <v>1.6816800000000001</v>
      </c>
      <c r="I47" s="46">
        <v>59.454940000000008</v>
      </c>
      <c r="J47" s="46">
        <v>11.075000000000001</v>
      </c>
      <c r="L47" s="46">
        <v>0.64610000000000001</v>
      </c>
      <c r="N47" s="41">
        <v>75.736159999999998</v>
      </c>
      <c r="O47" s="44"/>
      <c r="P47" s="64">
        <f t="shared" ref="P47" si="43">B47/B35-1</f>
        <v>-0.36153986745754818</v>
      </c>
      <c r="Q47" s="64">
        <f t="shared" ref="Q47" si="44">C47/C35-1</f>
        <v>-0.12280320874441519</v>
      </c>
      <c r="R47" s="64">
        <f t="shared" ref="R47" si="45">D47/D35-1</f>
        <v>-0.3363688828045529</v>
      </c>
      <c r="S47" s="64">
        <f t="shared" ref="S47" si="46">IFERROR(L47/L35-1,"n/a")</f>
        <v>-0.63472410673903212</v>
      </c>
      <c r="T47" s="64">
        <f t="shared" ref="T47" si="47">N47/N35-1</f>
        <v>-0.34096107609614068</v>
      </c>
      <c r="V47" s="64">
        <f t="shared" ref="V47" si="48">B47/B46-1</f>
        <v>-0.27431669186853047</v>
      </c>
      <c r="W47" s="64">
        <f t="shared" ref="W47" si="49">C47/C46-1</f>
        <v>0.5558576948637477</v>
      </c>
      <c r="X47" s="64">
        <f t="shared" ref="X47" si="50">D47/D46-1</f>
        <v>-0.21601827180245803</v>
      </c>
      <c r="Y47" s="64">
        <f t="shared" ref="Y47" si="51">IFERROR(L47/L46-1,"n/a")</f>
        <v>30.953511374876364</v>
      </c>
      <c r="Z47" s="64">
        <f t="shared" ref="Z47" si="52">N47/N46-1</f>
        <v>-0.20943952432860791</v>
      </c>
    </row>
    <row r="48" spans="1:31">
      <c r="B48" s="66"/>
      <c r="C48" s="66"/>
      <c r="D48" s="66"/>
      <c r="E48" s="66"/>
      <c r="F48" s="66"/>
      <c r="G48" s="66"/>
      <c r="H48" s="66"/>
      <c r="I48" s="66"/>
      <c r="J48" s="66"/>
      <c r="K48" s="66"/>
      <c r="L48" s="66"/>
      <c r="M48" s="66"/>
      <c r="N48" s="66"/>
      <c r="P48" s="64"/>
      <c r="Q48" s="64"/>
      <c r="R48" s="64"/>
      <c r="S48" s="64"/>
      <c r="T48" s="64"/>
      <c r="V48" s="64"/>
      <c r="W48" s="64"/>
      <c r="X48" s="64"/>
      <c r="Y48" s="64"/>
      <c r="Z48" s="64"/>
    </row>
    <row r="49" spans="2:14">
      <c r="B49" s="41"/>
      <c r="C49" s="41"/>
      <c r="D49" s="41"/>
      <c r="E49" s="41"/>
      <c r="F49" s="41"/>
      <c r="G49" s="41"/>
      <c r="H49" s="41"/>
      <c r="I49" s="41"/>
      <c r="J49" s="41"/>
      <c r="K49" s="41"/>
      <c r="L49" s="41"/>
      <c r="M49" s="41"/>
      <c r="N49" s="41"/>
    </row>
    <row r="50" spans="2:14">
      <c r="B50" s="41"/>
      <c r="C50" s="41"/>
      <c r="D50" s="41"/>
      <c r="E50" s="41"/>
      <c r="F50" s="41"/>
      <c r="G50" s="41"/>
      <c r="H50" s="41"/>
      <c r="I50" s="41"/>
      <c r="J50" s="41"/>
      <c r="K50" s="41"/>
      <c r="L50" s="41"/>
      <c r="M50" s="41"/>
      <c r="N50" s="41"/>
    </row>
    <row r="51" spans="2:14">
      <c r="B51" s="47"/>
      <c r="C51" s="47"/>
      <c r="D51" s="47"/>
      <c r="E51" s="61"/>
      <c r="F51" s="47"/>
      <c r="G51" s="47"/>
      <c r="H51" s="61"/>
      <c r="I51" s="47"/>
      <c r="J51" s="47"/>
      <c r="K51" s="61"/>
      <c r="L51" s="47"/>
      <c r="M51" s="61"/>
      <c r="N51" s="47"/>
    </row>
  </sheetData>
  <mergeCells count="5">
    <mergeCell ref="B8:J8"/>
    <mergeCell ref="P8:R8"/>
    <mergeCell ref="P7:T7"/>
    <mergeCell ref="V7:Z7"/>
    <mergeCell ref="V8:X8"/>
  </mergeCells>
  <phoneticPr fontId="50" type="noConversion"/>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colBreaks count="1" manualBreakCount="1">
    <brk id="12"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50"/>
  <sheetViews>
    <sheetView zoomScaleNormal="100" workbookViewId="0">
      <pane xSplit="1" ySplit="9" topLeftCell="B18" activePane="bottomRight" state="frozen"/>
      <selection pane="topRight" activeCell="B1" sqref="B1"/>
      <selection pane="bottomLeft" activeCell="A10" sqref="A10"/>
      <selection pane="bottomRight" activeCell="A35" sqref="A35:N47"/>
    </sheetView>
  </sheetViews>
  <sheetFormatPr defaultColWidth="9.140625" defaultRowHeight="12"/>
  <cols>
    <col min="1" max="1" width="8.7109375" style="32" customWidth="1"/>
    <col min="2" max="4" width="9.7109375" style="32" customWidth="1"/>
    <col min="5" max="5" width="1.7109375" style="32" customWidth="1"/>
    <col min="6" max="8" width="9.7109375" style="32" customWidth="1"/>
    <col min="9" max="9" width="1.7109375" style="32" customWidth="1"/>
    <col min="10" max="12" width="9.7109375" style="32" customWidth="1"/>
    <col min="13" max="13" width="1.7109375" style="32" customWidth="1"/>
    <col min="14" max="14" width="9.140625" style="35"/>
    <col min="15" max="15" width="1.7109375" style="35" customWidth="1"/>
    <col min="16" max="27" width="5.7109375" style="32" customWidth="1"/>
    <col min="28" max="28" width="1.7109375" style="32" customWidth="1"/>
    <col min="29" max="31" width="9.7109375" style="32" customWidth="1"/>
    <col min="32" max="32" width="2.7109375" style="35" customWidth="1"/>
    <col min="33" max="35" width="11.28515625" style="80" customWidth="1"/>
    <col min="36" max="36" width="1.7109375" style="80" customWidth="1"/>
    <col min="37" max="39" width="11.28515625" style="80" customWidth="1"/>
    <col min="40" max="40" width="2.7109375" style="22" customWidth="1"/>
    <col min="41" max="16384" width="9.140625" style="35"/>
  </cols>
  <sheetData>
    <row r="1" spans="1:40" s="51" customFormat="1" ht="12.75">
      <c r="A1" s="14" t="s">
        <v>18</v>
      </c>
      <c r="B1" s="23" t="s">
        <v>22</v>
      </c>
      <c r="C1" s="23"/>
      <c r="D1" s="23"/>
      <c r="E1" s="23"/>
      <c r="F1" s="23"/>
      <c r="G1" s="23"/>
      <c r="H1" s="23"/>
      <c r="I1" s="23"/>
      <c r="J1" s="23"/>
      <c r="K1" s="23"/>
      <c r="L1" s="23"/>
      <c r="M1" s="23"/>
      <c r="P1" s="23"/>
      <c r="Q1" s="23"/>
      <c r="R1" s="23"/>
      <c r="S1" s="23"/>
      <c r="T1" s="23"/>
      <c r="U1" s="23"/>
      <c r="V1" s="23"/>
      <c r="W1" s="23"/>
      <c r="X1" s="23"/>
      <c r="Y1" s="23"/>
      <c r="Z1" s="23"/>
      <c r="AA1" s="23"/>
      <c r="AB1" s="23"/>
      <c r="AC1" s="23"/>
      <c r="AD1" s="23"/>
      <c r="AE1" s="23"/>
      <c r="AG1" s="68"/>
      <c r="AH1" s="68"/>
      <c r="AI1" s="68"/>
      <c r="AJ1" s="68"/>
      <c r="AK1" s="68"/>
      <c r="AL1" s="68"/>
      <c r="AM1" s="68"/>
      <c r="AN1" s="53"/>
    </row>
    <row r="2" spans="1:40" s="51" customFormat="1" ht="12.75">
      <c r="A2" s="14" t="s">
        <v>19</v>
      </c>
      <c r="B2" s="23" t="s">
        <v>37</v>
      </c>
      <c r="C2" s="23"/>
      <c r="D2" s="23"/>
      <c r="E2" s="23"/>
      <c r="F2" s="23"/>
      <c r="G2" s="23"/>
      <c r="H2" s="23"/>
      <c r="I2" s="23"/>
      <c r="J2" s="23"/>
      <c r="K2" s="23"/>
      <c r="L2" s="23"/>
      <c r="M2" s="23"/>
      <c r="P2" s="23"/>
      <c r="Q2" s="23"/>
      <c r="R2" s="23"/>
      <c r="S2" s="23"/>
      <c r="T2" s="23"/>
      <c r="U2" s="23"/>
      <c r="V2" s="23"/>
      <c r="W2" s="23"/>
      <c r="X2" s="23"/>
      <c r="Y2" s="23"/>
      <c r="Z2" s="23"/>
      <c r="AA2" s="23"/>
      <c r="AB2" s="23"/>
      <c r="AC2" s="23"/>
      <c r="AD2" s="23"/>
      <c r="AE2" s="23"/>
      <c r="AG2" s="68"/>
      <c r="AH2" s="68"/>
      <c r="AI2" s="68"/>
      <c r="AJ2" s="68"/>
      <c r="AK2" s="68"/>
      <c r="AL2" s="68"/>
      <c r="AM2" s="68"/>
      <c r="AN2" s="53"/>
    </row>
    <row r="3" spans="1:40" s="51" customFormat="1" ht="12.75">
      <c r="A3" s="15" t="s">
        <v>20</v>
      </c>
      <c r="B3" s="23" t="s">
        <v>34</v>
      </c>
      <c r="C3" s="23"/>
      <c r="D3" s="23"/>
      <c r="E3" s="23"/>
      <c r="F3" s="23"/>
      <c r="G3" s="23"/>
      <c r="H3" s="23"/>
      <c r="I3" s="23"/>
      <c r="J3" s="23"/>
      <c r="K3" s="23"/>
      <c r="L3" s="23"/>
      <c r="M3" s="23"/>
      <c r="P3" s="23"/>
      <c r="Q3" s="23"/>
      <c r="R3" s="23"/>
      <c r="S3" s="23"/>
      <c r="T3" s="23"/>
      <c r="U3" s="23"/>
      <c r="V3" s="23"/>
      <c r="W3" s="23"/>
      <c r="X3" s="23"/>
      <c r="Y3" s="23"/>
      <c r="Z3" s="23"/>
      <c r="AA3" s="23"/>
      <c r="AB3" s="23"/>
      <c r="AC3" s="23"/>
      <c r="AD3" s="23"/>
      <c r="AE3" s="23"/>
      <c r="AG3" s="68"/>
      <c r="AH3" s="68"/>
      <c r="AI3" s="68"/>
      <c r="AJ3" s="68"/>
      <c r="AK3" s="68"/>
      <c r="AL3" s="68"/>
      <c r="AM3" s="68"/>
      <c r="AN3" s="53"/>
    </row>
    <row r="4" spans="1:40" s="52" customFormat="1" ht="11.25">
      <c r="A4" s="16" t="s">
        <v>3</v>
      </c>
      <c r="B4" s="25" t="s">
        <v>38</v>
      </c>
      <c r="C4" s="25"/>
      <c r="D4" s="25"/>
      <c r="E4" s="25"/>
      <c r="F4" s="25"/>
      <c r="G4" s="25"/>
      <c r="H4" s="25"/>
      <c r="I4" s="25"/>
      <c r="J4" s="25"/>
      <c r="K4" s="25"/>
      <c r="L4" s="25"/>
      <c r="M4" s="25"/>
      <c r="P4" s="25"/>
      <c r="Q4" s="25"/>
      <c r="R4" s="25"/>
      <c r="S4" s="25"/>
      <c r="T4" s="25"/>
      <c r="U4" s="25"/>
      <c r="V4" s="25"/>
      <c r="W4" s="25"/>
      <c r="X4" s="25"/>
      <c r="Y4" s="25"/>
      <c r="Z4" s="25"/>
      <c r="AA4" s="25"/>
      <c r="AB4" s="25"/>
      <c r="AC4" s="25"/>
      <c r="AD4" s="25"/>
      <c r="AE4" s="25"/>
      <c r="AG4" s="69"/>
      <c r="AH4" s="69"/>
      <c r="AI4" s="69"/>
      <c r="AJ4" s="69"/>
      <c r="AK4" s="69"/>
      <c r="AL4" s="69"/>
      <c r="AM4" s="69"/>
      <c r="AN4" s="54"/>
    </row>
    <row r="5" spans="1:40" s="52" customFormat="1" ht="11.25">
      <c r="A5" s="17" t="s">
        <v>21</v>
      </c>
      <c r="B5" s="27" t="s">
        <v>74</v>
      </c>
      <c r="C5" s="27"/>
      <c r="D5" s="27"/>
      <c r="E5" s="27"/>
      <c r="F5" s="27"/>
      <c r="G5" s="27"/>
      <c r="H5" s="27"/>
      <c r="I5" s="27"/>
      <c r="J5" s="27"/>
      <c r="K5" s="27"/>
      <c r="L5" s="27"/>
      <c r="M5" s="27"/>
      <c r="P5" s="27"/>
      <c r="Q5" s="27"/>
      <c r="R5" s="27"/>
      <c r="S5" s="27"/>
      <c r="T5" s="27"/>
      <c r="U5" s="27"/>
      <c r="V5" s="27"/>
      <c r="W5" s="27"/>
      <c r="X5" s="27"/>
      <c r="Y5" s="27"/>
      <c r="Z5" s="27"/>
      <c r="AA5" s="27"/>
      <c r="AB5" s="27"/>
      <c r="AC5" s="27"/>
      <c r="AD5" s="27"/>
      <c r="AE5" s="27"/>
      <c r="AG5" s="69"/>
      <c r="AH5" s="69"/>
      <c r="AI5" s="69"/>
      <c r="AJ5" s="69"/>
      <c r="AK5" s="69"/>
      <c r="AL5" s="69"/>
      <c r="AM5" s="69"/>
      <c r="AN5" s="54"/>
    </row>
    <row r="6" spans="1:40">
      <c r="A6" s="28"/>
      <c r="B6" s="28"/>
      <c r="C6" s="28"/>
      <c r="D6" s="28"/>
      <c r="E6" s="28"/>
      <c r="F6" s="28"/>
      <c r="G6" s="28"/>
      <c r="H6" s="28"/>
      <c r="I6" s="28"/>
      <c r="J6" s="28"/>
      <c r="K6" s="28"/>
      <c r="L6" s="28"/>
      <c r="M6" s="28"/>
      <c r="P6" s="28"/>
      <c r="Q6" s="28"/>
      <c r="R6" s="28"/>
      <c r="S6" s="28"/>
      <c r="T6" s="28"/>
      <c r="U6" s="28"/>
      <c r="V6" s="28"/>
      <c r="W6" s="28"/>
      <c r="X6" s="28"/>
      <c r="Y6" s="28"/>
      <c r="Z6" s="28"/>
      <c r="AA6" s="28"/>
      <c r="AB6" s="28"/>
      <c r="AC6" s="28"/>
      <c r="AD6" s="28"/>
      <c r="AE6" s="28"/>
      <c r="AG6" s="70"/>
      <c r="AH6" s="70"/>
      <c r="AI6" s="70"/>
      <c r="AJ6" s="70"/>
      <c r="AK6" s="70"/>
      <c r="AL6" s="70"/>
      <c r="AM6" s="70"/>
      <c r="AN6" s="55"/>
    </row>
    <row r="7" spans="1:40">
      <c r="A7" s="29"/>
      <c r="B7" s="35"/>
      <c r="C7" s="35"/>
      <c r="D7" s="35"/>
      <c r="E7" s="35"/>
      <c r="F7" s="35"/>
      <c r="G7" s="35"/>
      <c r="H7" s="35"/>
      <c r="I7" s="35"/>
      <c r="J7" s="35"/>
      <c r="K7" s="35"/>
      <c r="L7" s="35"/>
      <c r="M7" s="35"/>
      <c r="P7" s="35"/>
      <c r="Q7" s="35"/>
      <c r="R7" s="35"/>
      <c r="S7" s="35"/>
      <c r="T7" s="35"/>
      <c r="U7" s="35"/>
      <c r="V7" s="35"/>
      <c r="W7" s="35"/>
      <c r="X7" s="35"/>
      <c r="Y7" s="35"/>
      <c r="Z7" s="35"/>
      <c r="AA7" s="35"/>
      <c r="AB7" s="35"/>
      <c r="AC7" s="35"/>
      <c r="AD7" s="35"/>
      <c r="AE7" s="35"/>
      <c r="AG7" s="70"/>
      <c r="AH7" s="70"/>
      <c r="AI7" s="70"/>
      <c r="AJ7" s="70"/>
      <c r="AK7" s="70"/>
      <c r="AL7" s="70"/>
      <c r="AM7" s="70"/>
      <c r="AN7" s="55"/>
    </row>
    <row r="8" spans="1:40">
      <c r="A8" s="29"/>
      <c r="B8" s="96" t="s">
        <v>39</v>
      </c>
      <c r="C8" s="96"/>
      <c r="D8" s="96"/>
      <c r="E8" s="49"/>
      <c r="F8" s="96" t="s">
        <v>40</v>
      </c>
      <c r="G8" s="96"/>
      <c r="H8" s="96"/>
      <c r="I8" s="49"/>
      <c r="J8" s="96" t="s">
        <v>54</v>
      </c>
      <c r="K8" s="96"/>
      <c r="L8" s="96"/>
      <c r="M8" s="49"/>
      <c r="N8" s="36" t="s">
        <v>4</v>
      </c>
      <c r="P8" s="96" t="s">
        <v>53</v>
      </c>
      <c r="Q8" s="96"/>
      <c r="R8" s="96"/>
      <c r="S8" s="96"/>
      <c r="T8" s="96"/>
      <c r="U8" s="96"/>
      <c r="V8" s="96"/>
      <c r="W8" s="96"/>
      <c r="X8" s="96"/>
      <c r="Y8" s="96"/>
      <c r="Z8" s="96"/>
      <c r="AA8" s="96"/>
      <c r="AB8" s="49"/>
      <c r="AC8" s="96" t="s">
        <v>41</v>
      </c>
      <c r="AD8" s="96"/>
      <c r="AE8" s="96"/>
      <c r="AG8" s="98" t="s">
        <v>57</v>
      </c>
      <c r="AH8" s="98"/>
      <c r="AI8" s="98"/>
      <c r="AK8" s="98" t="s">
        <v>65</v>
      </c>
      <c r="AL8" s="98"/>
      <c r="AM8" s="98"/>
    </row>
    <row r="9" spans="1:40" ht="24.75" thickBot="1">
      <c r="A9" s="30"/>
      <c r="B9" s="38" t="s">
        <v>23</v>
      </c>
      <c r="C9" s="38" t="s">
        <v>24</v>
      </c>
      <c r="D9" s="38" t="s">
        <v>0</v>
      </c>
      <c r="E9" s="58"/>
      <c r="F9" s="38" t="s">
        <v>23</v>
      </c>
      <c r="G9" s="38" t="s">
        <v>24</v>
      </c>
      <c r="H9" s="38" t="s">
        <v>0</v>
      </c>
      <c r="I9" s="58"/>
      <c r="J9" s="38" t="s">
        <v>23</v>
      </c>
      <c r="K9" s="38" t="s">
        <v>24</v>
      </c>
      <c r="L9" s="38" t="s">
        <v>0</v>
      </c>
      <c r="M9" s="58"/>
      <c r="N9" s="50" t="s">
        <v>0</v>
      </c>
      <c r="P9" s="38" t="s">
        <v>42</v>
      </c>
      <c r="Q9" s="38" t="s">
        <v>43</v>
      </c>
      <c r="R9" s="38" t="s">
        <v>44</v>
      </c>
      <c r="S9" s="38" t="s">
        <v>45</v>
      </c>
      <c r="T9" s="38" t="s">
        <v>46</v>
      </c>
      <c r="U9" s="38" t="s">
        <v>47</v>
      </c>
      <c r="V9" s="38" t="s">
        <v>48</v>
      </c>
      <c r="W9" s="38" t="s">
        <v>49</v>
      </c>
      <c r="X9" s="38" t="s">
        <v>50</v>
      </c>
      <c r="Y9" s="38" t="s">
        <v>51</v>
      </c>
      <c r="Z9" s="38" t="s">
        <v>52</v>
      </c>
      <c r="AA9" s="38" t="s">
        <v>0</v>
      </c>
      <c r="AB9" s="58"/>
      <c r="AC9" s="38" t="s">
        <v>23</v>
      </c>
      <c r="AD9" s="38" t="s">
        <v>24</v>
      </c>
      <c r="AE9" s="38" t="s">
        <v>0</v>
      </c>
      <c r="AG9" s="71" t="s">
        <v>23</v>
      </c>
      <c r="AH9" s="71" t="s">
        <v>24</v>
      </c>
      <c r="AI9" s="71" t="s">
        <v>0</v>
      </c>
      <c r="AJ9" s="81"/>
      <c r="AK9" s="71" t="s">
        <v>23</v>
      </c>
      <c r="AL9" s="71" t="s">
        <v>24</v>
      </c>
      <c r="AM9" s="71" t="s">
        <v>0</v>
      </c>
      <c r="AN9" s="48"/>
    </row>
    <row r="10" spans="1:40" ht="12.75" thickTop="1">
      <c r="A10" s="31">
        <v>2012</v>
      </c>
      <c r="B10" s="41">
        <v>11.893284288646701</v>
      </c>
      <c r="C10" s="41">
        <v>6.2709923304088804</v>
      </c>
      <c r="D10" s="41">
        <v>18.164276619055581</v>
      </c>
      <c r="E10" s="41"/>
      <c r="F10" s="41">
        <v>2.04186775107737</v>
      </c>
      <c r="G10" s="41">
        <v>2.4090697184145</v>
      </c>
      <c r="H10" s="41">
        <v>4.45093746949187</v>
      </c>
      <c r="I10" s="41"/>
      <c r="J10" s="41">
        <v>13.93515203972407</v>
      </c>
      <c r="K10" s="41">
        <v>8.6800620488233804</v>
      </c>
      <c r="L10" s="41">
        <v>22.61521408854745</v>
      </c>
      <c r="M10" s="41"/>
      <c r="N10" s="41">
        <v>1.2552264558481672</v>
      </c>
      <c r="P10" s="41">
        <v>0.51416390000000001</v>
      </c>
      <c r="Q10" s="41">
        <v>1.423280667</v>
      </c>
      <c r="R10" s="41">
        <v>6.3032715860000001</v>
      </c>
      <c r="S10" s="41">
        <v>5.6944933969999996</v>
      </c>
      <c r="T10" s="41">
        <v>1.96321914808039</v>
      </c>
      <c r="U10" s="41">
        <v>2.5107841172826197</v>
      </c>
      <c r="V10" s="41">
        <v>1.20924576881219</v>
      </c>
      <c r="W10" s="41">
        <v>0.11375623957035799</v>
      </c>
      <c r="X10" s="41">
        <v>2.9639271815458099E-2</v>
      </c>
      <c r="Y10" s="41">
        <v>6.9695172775697201E-2</v>
      </c>
      <c r="Z10" s="41">
        <v>2.7837223304866501</v>
      </c>
      <c r="AA10" s="41">
        <v>22.615271598823366</v>
      </c>
      <c r="AB10" s="41"/>
      <c r="AC10" s="41">
        <v>3.39444331869143</v>
      </c>
      <c r="AD10" s="41">
        <v>1.6319358012276399</v>
      </c>
      <c r="AE10" s="41">
        <v>5.0263791199190697</v>
      </c>
      <c r="AG10" s="82" t="s">
        <v>55</v>
      </c>
      <c r="AH10" s="82" t="s">
        <v>55</v>
      </c>
      <c r="AI10" s="82" t="s">
        <v>55</v>
      </c>
      <c r="AK10" s="82" t="s">
        <v>55</v>
      </c>
      <c r="AL10" s="82" t="s">
        <v>55</v>
      </c>
      <c r="AM10" s="82" t="s">
        <v>55</v>
      </c>
    </row>
    <row r="11" spans="1:40">
      <c r="A11" s="31">
        <v>2013</v>
      </c>
      <c r="B11" s="41">
        <v>12.850981659963599</v>
      </c>
      <c r="C11" s="41">
        <v>6.8007544223517904</v>
      </c>
      <c r="D11" s="41">
        <v>19.651736082315388</v>
      </c>
      <c r="E11" s="41"/>
      <c r="F11" s="41">
        <v>2.0550702557787197</v>
      </c>
      <c r="G11" s="41">
        <v>2.9910899154386801</v>
      </c>
      <c r="H11" s="41">
        <v>5.0461601712173998</v>
      </c>
      <c r="I11" s="41"/>
      <c r="J11" s="41">
        <v>14.906051915742319</v>
      </c>
      <c r="K11" s="41">
        <v>9.7918443377904705</v>
      </c>
      <c r="L11" s="41">
        <v>24.69789625353279</v>
      </c>
      <c r="M11" s="41"/>
      <c r="N11" s="41">
        <v>1.3995580462848198</v>
      </c>
      <c r="P11" s="41">
        <v>0.42935691818043797</v>
      </c>
      <c r="Q11" s="41">
        <v>1.6705674004735001</v>
      </c>
      <c r="R11" s="41">
        <v>6.2274961625036598</v>
      </c>
      <c r="S11" s="41">
        <v>6.5786314345847794</v>
      </c>
      <c r="T11" s="41">
        <v>2.7552513544960497</v>
      </c>
      <c r="U11" s="41">
        <v>2.4327247063949802</v>
      </c>
      <c r="V11" s="41">
        <v>1.3526198340298801</v>
      </c>
      <c r="W11" s="41">
        <v>0.12842476878370498</v>
      </c>
      <c r="X11" s="41">
        <v>9.4487098198565711E-2</v>
      </c>
      <c r="Y11" s="41">
        <v>4.4448950597609498E-2</v>
      </c>
      <c r="Z11" s="41">
        <v>2.9838876252896802</v>
      </c>
      <c r="AA11" s="41">
        <v>24.697896253532846</v>
      </c>
      <c r="AB11" s="41"/>
      <c r="AC11" s="41">
        <v>3.24768618864438</v>
      </c>
      <c r="AD11" s="41">
        <v>1.6813876219160899</v>
      </c>
      <c r="AE11" s="41">
        <v>4.9290738105604701</v>
      </c>
      <c r="AG11" s="83">
        <f t="shared" ref="AG11:AG17" si="0">J11/J10-1</f>
        <v>6.9672714962173643E-2</v>
      </c>
      <c r="AH11" s="83">
        <f t="shared" ref="AH11:AH17" si="1">K11/K10-1</f>
        <v>0.12808460155164414</v>
      </c>
      <c r="AI11" s="83">
        <f t="shared" ref="AI11:AI17" si="2">L11/L10-1</f>
        <v>9.2092082649795959E-2</v>
      </c>
      <c r="AK11" s="82" t="s">
        <v>55</v>
      </c>
      <c r="AL11" s="82" t="s">
        <v>55</v>
      </c>
      <c r="AM11" s="82" t="s">
        <v>55</v>
      </c>
    </row>
    <row r="12" spans="1:40">
      <c r="A12" s="31">
        <v>2014</v>
      </c>
      <c r="B12" s="41">
        <v>13.227856619533702</v>
      </c>
      <c r="C12" s="41">
        <v>8.0508777510090006</v>
      </c>
      <c r="D12" s="41">
        <v>21.278734370542701</v>
      </c>
      <c r="E12" s="41"/>
      <c r="F12" s="41">
        <v>2.1265592036201499</v>
      </c>
      <c r="G12" s="41">
        <v>3.2809005028949598</v>
      </c>
      <c r="H12" s="41">
        <v>5.4074597065151098</v>
      </c>
      <c r="I12" s="41"/>
      <c r="J12" s="41">
        <v>15.354415823153852</v>
      </c>
      <c r="K12" s="41">
        <v>11.331778253903961</v>
      </c>
      <c r="L12" s="41">
        <v>26.686194077057809</v>
      </c>
      <c r="M12" s="41"/>
      <c r="N12" s="41">
        <v>1.3359293823448801</v>
      </c>
      <c r="P12" s="41">
        <v>0.34749983131134898</v>
      </c>
      <c r="Q12" s="41">
        <v>1.7812947640376502</v>
      </c>
      <c r="R12" s="41">
        <v>6.26065116248067</v>
      </c>
      <c r="S12" s="41">
        <v>6.9649700653241995</v>
      </c>
      <c r="T12" s="41">
        <v>3.02898714586214</v>
      </c>
      <c r="U12" s="41">
        <v>2.8196428552537998</v>
      </c>
      <c r="V12" s="41">
        <v>1.41297615200246</v>
      </c>
      <c r="W12" s="41">
        <v>4.9819788471666598E-2</v>
      </c>
      <c r="X12" s="41">
        <v>7.0502156865833304E-2</v>
      </c>
      <c r="Y12" s="41">
        <v>5.8972067679682501E-2</v>
      </c>
      <c r="Z12" s="41">
        <v>3.8908780877683702</v>
      </c>
      <c r="AA12" s="41">
        <v>26.68619407705782</v>
      </c>
      <c r="AB12" s="41"/>
      <c r="AC12" s="41">
        <v>3.1164810624231301</v>
      </c>
      <c r="AD12" s="41">
        <v>1.8118473941159101</v>
      </c>
      <c r="AE12" s="41">
        <v>4.9283284565390399</v>
      </c>
      <c r="AG12" s="83">
        <f t="shared" si="0"/>
        <v>3.0079320127552656E-2</v>
      </c>
      <c r="AH12" s="83">
        <f t="shared" si="1"/>
        <v>0.15726699312102999</v>
      </c>
      <c r="AI12" s="83">
        <f t="shared" si="2"/>
        <v>8.0504744335891054E-2</v>
      </c>
      <c r="AK12" s="82" t="s">
        <v>55</v>
      </c>
      <c r="AL12" s="82" t="s">
        <v>55</v>
      </c>
      <c r="AM12" s="82" t="s">
        <v>55</v>
      </c>
    </row>
    <row r="13" spans="1:40">
      <c r="A13" s="31">
        <v>2015</v>
      </c>
      <c r="B13" s="41">
        <v>14.047106241936701</v>
      </c>
      <c r="C13" s="41">
        <v>8.0155277616451901</v>
      </c>
      <c r="D13" s="41">
        <v>22.062634003581891</v>
      </c>
      <c r="E13" s="41"/>
      <c r="F13" s="41">
        <v>2.3599977345355101</v>
      </c>
      <c r="G13" s="41">
        <v>3.51718068932432</v>
      </c>
      <c r="H13" s="41">
        <v>5.8771784238598297</v>
      </c>
      <c r="I13" s="41"/>
      <c r="J13" s="41">
        <v>16.407103976472211</v>
      </c>
      <c r="K13" s="41">
        <v>11.53270845096951</v>
      </c>
      <c r="L13" s="41">
        <v>27.939812427441723</v>
      </c>
      <c r="M13" s="41"/>
      <c r="N13" s="41">
        <v>1.189786495462974</v>
      </c>
      <c r="P13" s="41">
        <v>0.28227902032436503</v>
      </c>
      <c r="Q13" s="41">
        <v>1.9551350501690399</v>
      </c>
      <c r="R13" s="41">
        <v>5.8818809324014198</v>
      </c>
      <c r="S13" s="41">
        <v>8.2878089735774196</v>
      </c>
      <c r="T13" s="41">
        <v>3.6015421002042398</v>
      </c>
      <c r="U13" s="41">
        <v>3.2195693425904297</v>
      </c>
      <c r="V13" s="41">
        <v>1.44160719947793</v>
      </c>
      <c r="W13" s="41">
        <v>0.12371869427436499</v>
      </c>
      <c r="X13" s="41">
        <v>2.9002926234245999E-2</v>
      </c>
      <c r="Y13" s="41">
        <v>0.31296518735666601</v>
      </c>
      <c r="Z13" s="41">
        <v>2.8043030008316201</v>
      </c>
      <c r="AA13" s="41">
        <v>27.939812427441741</v>
      </c>
      <c r="AB13" s="41"/>
      <c r="AC13" s="41">
        <v>2.8039982994838</v>
      </c>
      <c r="AD13" s="41">
        <v>1.8274329579125701</v>
      </c>
      <c r="AE13" s="41">
        <v>4.6314312573963701</v>
      </c>
      <c r="AG13" s="83">
        <f t="shared" si="0"/>
        <v>6.8559309936816026E-2</v>
      </c>
      <c r="AH13" s="83">
        <f t="shared" si="1"/>
        <v>1.7731568034904388E-2</v>
      </c>
      <c r="AI13" s="83">
        <f t="shared" si="2"/>
        <v>4.6976288442031944E-2</v>
      </c>
      <c r="AK13" s="82" t="s">
        <v>55</v>
      </c>
      <c r="AL13" s="82" t="s">
        <v>55</v>
      </c>
      <c r="AM13" s="82" t="s">
        <v>55</v>
      </c>
    </row>
    <row r="14" spans="1:40">
      <c r="A14" s="31">
        <v>2016</v>
      </c>
      <c r="B14" s="41">
        <v>16.118168311760702</v>
      </c>
      <c r="C14" s="41">
        <v>7.9895509575507093</v>
      </c>
      <c r="D14" s="41">
        <v>24.10771926931141</v>
      </c>
      <c r="E14" s="41"/>
      <c r="F14" s="41">
        <v>2.3765293108562999</v>
      </c>
      <c r="G14" s="41">
        <v>3.5358769923528501</v>
      </c>
      <c r="H14" s="41">
        <v>5.9124063032091501</v>
      </c>
      <c r="I14" s="41"/>
      <c r="J14" s="41">
        <v>18.494697622617</v>
      </c>
      <c r="K14" s="41">
        <v>11.525427949903559</v>
      </c>
      <c r="L14" s="41">
        <v>30.020125572520559</v>
      </c>
      <c r="M14" s="41"/>
      <c r="N14" s="41">
        <v>1.13085183773988</v>
      </c>
      <c r="P14" s="41">
        <v>0.26518263265480102</v>
      </c>
      <c r="Q14" s="41">
        <v>2.3550726247282099</v>
      </c>
      <c r="R14" s="41">
        <v>6.6612103395275701</v>
      </c>
      <c r="S14" s="41">
        <v>9.2132320257064215</v>
      </c>
      <c r="T14" s="41">
        <v>3.3007654149487999</v>
      </c>
      <c r="U14" s="41">
        <v>3.4927269954659099</v>
      </c>
      <c r="V14" s="41">
        <v>1.7136102819714201</v>
      </c>
      <c r="W14" s="41">
        <v>9.5588421849920599E-2</v>
      </c>
      <c r="X14" s="41">
        <v>7.9768362125079303E-2</v>
      </c>
      <c r="Y14" s="41">
        <v>0.49547888148055502</v>
      </c>
      <c r="Z14" s="41">
        <v>2.3474895920618599</v>
      </c>
      <c r="AA14" s="41">
        <v>30.020125572520545</v>
      </c>
      <c r="AB14" s="41"/>
      <c r="AC14" s="41">
        <v>3.21575043678174</v>
      </c>
      <c r="AD14" s="41">
        <v>1.98457173482948</v>
      </c>
      <c r="AE14" s="41">
        <v>5.2003221716112202</v>
      </c>
      <c r="AG14" s="83">
        <f t="shared" si="0"/>
        <v>0.1272371802566985</v>
      </c>
      <c r="AH14" s="83">
        <f t="shared" si="1"/>
        <v>-6.3129152158003521E-4</v>
      </c>
      <c r="AI14" s="83">
        <f t="shared" si="2"/>
        <v>7.4456947428738207E-2</v>
      </c>
      <c r="AK14" s="82" t="s">
        <v>55</v>
      </c>
      <c r="AL14" s="82" t="s">
        <v>55</v>
      </c>
      <c r="AM14" s="82" t="s">
        <v>55</v>
      </c>
    </row>
    <row r="15" spans="1:40">
      <c r="A15" s="31">
        <v>2017</v>
      </c>
      <c r="B15" s="41">
        <v>16.750944231875401</v>
      </c>
      <c r="C15" s="41">
        <v>7.7379116618958097</v>
      </c>
      <c r="D15" s="41">
        <v>24.488855893771209</v>
      </c>
      <c r="E15" s="41"/>
      <c r="F15" s="41">
        <v>2.4156788917894003</v>
      </c>
      <c r="G15" s="41">
        <v>4.0327230261406699</v>
      </c>
      <c r="H15" s="41">
        <v>6.4484019179300702</v>
      </c>
      <c r="I15" s="41"/>
      <c r="J15" s="41">
        <v>19.166623123664802</v>
      </c>
      <c r="K15" s="41">
        <v>11.77063468803648</v>
      </c>
      <c r="L15" s="41">
        <v>30.937257811701279</v>
      </c>
      <c r="M15" s="41"/>
      <c r="N15" s="41">
        <v>1.2367120514003922</v>
      </c>
      <c r="P15" s="41">
        <v>0.43128190670968097</v>
      </c>
      <c r="Q15" s="41">
        <v>1.4353925761556499</v>
      </c>
      <c r="R15" s="41">
        <v>6.5481931245556497</v>
      </c>
      <c r="S15" s="41">
        <v>10.7517555162439</v>
      </c>
      <c r="T15" s="41">
        <v>3.8211972085669297</v>
      </c>
      <c r="U15" s="41">
        <v>3.4914577636530999</v>
      </c>
      <c r="V15" s="41">
        <v>1.66864057717625</v>
      </c>
      <c r="W15" s="41">
        <v>0.15549317353685199</v>
      </c>
      <c r="X15" s="41">
        <v>2.3042148525378399E-2</v>
      </c>
      <c r="Y15" s="41">
        <v>0.25651038938565701</v>
      </c>
      <c r="Z15" s="41">
        <v>2.3542934271923097</v>
      </c>
      <c r="AA15" s="41">
        <v>30.937257811701354</v>
      </c>
      <c r="AB15" s="41"/>
      <c r="AC15" s="41">
        <v>3.3629686290439</v>
      </c>
      <c r="AD15" s="41">
        <v>2.0314505589460898</v>
      </c>
      <c r="AE15" s="41">
        <v>5.3944191879899899</v>
      </c>
      <c r="AG15" s="83">
        <f t="shared" si="0"/>
        <v>3.6330710280232381E-2</v>
      </c>
      <c r="AH15" s="83">
        <f t="shared" si="1"/>
        <v>2.1275282722579725E-2</v>
      </c>
      <c r="AI15" s="83">
        <f t="shared" si="2"/>
        <v>3.0550579709107906E-2</v>
      </c>
      <c r="AK15" s="82" t="s">
        <v>55</v>
      </c>
      <c r="AL15" s="82" t="s">
        <v>55</v>
      </c>
      <c r="AM15" s="82" t="s">
        <v>55</v>
      </c>
    </row>
    <row r="16" spans="1:40">
      <c r="A16" s="31">
        <v>2018</v>
      </c>
      <c r="B16" s="41">
        <v>17.771477958170898</v>
      </c>
      <c r="C16" s="41">
        <v>6.97794098270486</v>
      </c>
      <c r="D16" s="41">
        <v>24.749418940875756</v>
      </c>
      <c r="E16" s="41"/>
      <c r="F16" s="41">
        <v>2.6783824885005898</v>
      </c>
      <c r="G16" s="41">
        <v>4.1009376483161706</v>
      </c>
      <c r="H16" s="41">
        <v>6.7793201368167608</v>
      </c>
      <c r="I16" s="41"/>
      <c r="J16" s="41">
        <v>20.449860446671487</v>
      </c>
      <c r="K16" s="41">
        <v>11.078878631021031</v>
      </c>
      <c r="L16" s="41">
        <v>31.528739077692517</v>
      </c>
      <c r="M16" s="41"/>
      <c r="N16" s="41">
        <v>1.2996330361700299</v>
      </c>
      <c r="P16" s="41">
        <v>0.36281386479067701</v>
      </c>
      <c r="Q16" s="41">
        <v>1.4862252150615101</v>
      </c>
      <c r="R16" s="41">
        <v>6.1895771458028204</v>
      </c>
      <c r="S16" s="41">
        <v>12.411244221016501</v>
      </c>
      <c r="T16" s="41">
        <v>4.24327798119175</v>
      </c>
      <c r="U16" s="41">
        <v>3.1125132094307499</v>
      </c>
      <c r="V16" s="41">
        <v>1.4725018160218302</v>
      </c>
      <c r="W16" s="41">
        <v>9.8572741127489996E-2</v>
      </c>
      <c r="X16" s="41">
        <v>5.78454794060956E-2</v>
      </c>
      <c r="Y16" s="41">
        <v>9.2312460183266887E-2</v>
      </c>
      <c r="Z16" s="41">
        <v>2.0018549436598403</v>
      </c>
      <c r="AA16" s="41">
        <v>31.528739077692524</v>
      </c>
      <c r="AB16" s="41"/>
      <c r="AC16" s="41">
        <v>3.7673926231910699</v>
      </c>
      <c r="AD16" s="41">
        <v>2.0040566075330601</v>
      </c>
      <c r="AE16" s="41">
        <v>5.7714492307241301</v>
      </c>
      <c r="AG16" s="83">
        <f t="shared" si="0"/>
        <v>6.6951664606076822E-2</v>
      </c>
      <c r="AH16" s="83">
        <f t="shared" si="1"/>
        <v>-5.8769647971365746E-2</v>
      </c>
      <c r="AI16" s="83">
        <f t="shared" si="2"/>
        <v>1.9118736042841089E-2</v>
      </c>
      <c r="AK16" s="82" t="s">
        <v>55</v>
      </c>
      <c r="AL16" s="82" t="s">
        <v>55</v>
      </c>
      <c r="AM16" s="82" t="s">
        <v>55</v>
      </c>
    </row>
    <row r="17" spans="1:40">
      <c r="A17" s="31">
        <v>2019</v>
      </c>
      <c r="B17" s="41">
        <v>19.279481752344001</v>
      </c>
      <c r="C17" s="41">
        <v>7.3997613895076908</v>
      </c>
      <c r="D17" s="41">
        <v>26.679243141851693</v>
      </c>
      <c r="E17" s="41"/>
      <c r="F17" s="41">
        <v>2.9578236009365804</v>
      </c>
      <c r="G17" s="41">
        <v>4.6197522218437594</v>
      </c>
      <c r="H17" s="41">
        <v>7.5775758227803394</v>
      </c>
      <c r="I17" s="41"/>
      <c r="J17" s="41">
        <v>22.237305353280583</v>
      </c>
      <c r="K17" s="41">
        <v>12.019513611351449</v>
      </c>
      <c r="L17" s="41">
        <v>34.256818964632032</v>
      </c>
      <c r="M17" s="41"/>
      <c r="N17" s="41">
        <v>1.334316356212337</v>
      </c>
      <c r="P17" s="41">
        <v>0.32654958198436501</v>
      </c>
      <c r="Q17" s="41">
        <v>1.4992221002036099</v>
      </c>
      <c r="R17" s="41">
        <v>7.1254521474837595</v>
      </c>
      <c r="S17" s="41">
        <v>13.2860815236089</v>
      </c>
      <c r="T17" s="41">
        <v>4.4819795483756701</v>
      </c>
      <c r="U17" s="41">
        <v>3.3059193362912302</v>
      </c>
      <c r="V17" s="41">
        <v>1.40793544359412</v>
      </c>
      <c r="W17" s="41">
        <v>0.140204503801587</v>
      </c>
      <c r="X17" s="41">
        <v>3.6133399345238001E-2</v>
      </c>
      <c r="Y17" s="41">
        <v>0.52886888821825306</v>
      </c>
      <c r="Z17" s="41">
        <v>2.1184724917253499</v>
      </c>
      <c r="AA17" s="41">
        <v>34.256818964632082</v>
      </c>
      <c r="AB17" s="41"/>
      <c r="AC17" s="41">
        <v>4.2283000308057499</v>
      </c>
      <c r="AD17" s="41">
        <v>2.3104099216924601</v>
      </c>
      <c r="AE17" s="41">
        <v>6.53870995249821</v>
      </c>
      <c r="AG17" s="83">
        <f t="shared" si="0"/>
        <v>8.74062153759112E-2</v>
      </c>
      <c r="AH17" s="83">
        <f t="shared" si="1"/>
        <v>8.4903446608452393E-2</v>
      </c>
      <c r="AI17" s="83">
        <f t="shared" si="2"/>
        <v>8.6526767855099829E-2</v>
      </c>
      <c r="AK17" s="82" t="s">
        <v>55</v>
      </c>
      <c r="AL17" s="82" t="s">
        <v>55</v>
      </c>
      <c r="AM17" s="82" t="s">
        <v>55</v>
      </c>
    </row>
    <row r="18" spans="1:40">
      <c r="A18" s="31">
        <v>2020</v>
      </c>
      <c r="B18" s="41">
        <v>21.148140152583501</v>
      </c>
      <c r="C18" s="41">
        <v>8.4742929908701896</v>
      </c>
      <c r="D18" s="41">
        <v>29.622433143453691</v>
      </c>
      <c r="E18" s="41"/>
      <c r="F18" s="41">
        <v>3.2632574010398403</v>
      </c>
      <c r="G18" s="41">
        <v>6.0633201806347001</v>
      </c>
      <c r="H18" s="41">
        <v>9.32657758167454</v>
      </c>
      <c r="I18" s="41"/>
      <c r="J18" s="41">
        <v>24.411397553623342</v>
      </c>
      <c r="K18" s="41">
        <v>14.537613171504891</v>
      </c>
      <c r="L18" s="41">
        <v>38.949010725128232</v>
      </c>
      <c r="M18" s="41"/>
      <c r="N18" s="41">
        <v>2.060391687875724</v>
      </c>
      <c r="P18" s="41">
        <v>0.38014484102343798</v>
      </c>
      <c r="Q18" s="41">
        <v>1.6651396477122899</v>
      </c>
      <c r="R18" s="41">
        <v>7.5871939575226399</v>
      </c>
      <c r="S18" s="41">
        <v>14.778919107364901</v>
      </c>
      <c r="T18" s="41">
        <v>6.3853131898701099</v>
      </c>
      <c r="U18" s="41">
        <v>3.5072578327068702</v>
      </c>
      <c r="V18" s="41">
        <v>1.5845576567495601</v>
      </c>
      <c r="W18" s="41">
        <v>7.2446170127667908E-2</v>
      </c>
      <c r="X18" s="41">
        <v>6.9075433047430801E-2</v>
      </c>
      <c r="Y18" s="41">
        <v>7.8799964379446599E-2</v>
      </c>
      <c r="Z18" s="41">
        <v>2.8401629246237898</v>
      </c>
      <c r="AA18" s="41">
        <v>38.949010725128147</v>
      </c>
      <c r="AB18" s="41"/>
      <c r="AC18" s="41">
        <v>4.8096375668666402</v>
      </c>
      <c r="AD18" s="41">
        <v>2.7653655015645398</v>
      </c>
      <c r="AE18" s="41">
        <v>7.5750030684311795</v>
      </c>
      <c r="AG18" s="83">
        <f t="shared" ref="AG18" si="3">J18/J17-1</f>
        <v>9.7767790017868395E-2</v>
      </c>
      <c r="AH18" s="83">
        <f t="shared" ref="AH18" si="4">K18/K17-1</f>
        <v>0.20950095333103169</v>
      </c>
      <c r="AI18" s="83">
        <f>L18/L17-1</f>
        <v>0.1369710294858546</v>
      </c>
      <c r="AK18" s="82" t="s">
        <v>55</v>
      </c>
      <c r="AL18" s="82" t="s">
        <v>55</v>
      </c>
      <c r="AM18" s="82" t="s">
        <v>55</v>
      </c>
    </row>
    <row r="19" spans="1:40">
      <c r="A19" s="31">
        <v>2021</v>
      </c>
      <c r="B19" s="41">
        <v>20.443621739589297</v>
      </c>
      <c r="C19" s="41">
        <v>6.4408561408287293</v>
      </c>
      <c r="D19" s="41">
        <v>26.884477880418025</v>
      </c>
      <c r="E19" s="41"/>
      <c r="F19" s="41">
        <v>3.5804025840304701</v>
      </c>
      <c r="G19" s="41">
        <v>6.5250570795385707</v>
      </c>
      <c r="H19" s="41">
        <v>10.105459663569041</v>
      </c>
      <c r="I19" s="41"/>
      <c r="J19" s="41">
        <v>24.024024323619766</v>
      </c>
      <c r="K19" s="41">
        <v>12.9659132203673</v>
      </c>
      <c r="L19" s="41">
        <v>36.989937543987068</v>
      </c>
      <c r="M19" s="41"/>
      <c r="N19" s="41">
        <v>2.2218913296176939</v>
      </c>
      <c r="P19" s="41">
        <v>0.29653124339273801</v>
      </c>
      <c r="Q19" s="41">
        <v>1.4874245799816599</v>
      </c>
      <c r="R19" s="41">
        <v>7.6318529632334098</v>
      </c>
      <c r="S19" s="41">
        <v>14.608215537011899</v>
      </c>
      <c r="T19" s="41">
        <v>5.67936152086678</v>
      </c>
      <c r="U19" s="41">
        <v>3.5205990665520202</v>
      </c>
      <c r="V19" s="41">
        <v>1.28865849163325</v>
      </c>
      <c r="W19" s="41">
        <v>7.1123523103174602E-2</v>
      </c>
      <c r="X19" s="41">
        <v>1.66051884920634E-2</v>
      </c>
      <c r="Y19" s="41">
        <v>3.0028305777777702E-2</v>
      </c>
      <c r="Z19" s="41">
        <v>2.35953712394222</v>
      </c>
      <c r="AA19" s="41">
        <v>36.98993754398699</v>
      </c>
      <c r="AB19" s="41"/>
      <c r="AC19" s="41">
        <v>5.4499366763334507</v>
      </c>
      <c r="AD19" s="41">
        <v>2.7529707132959098</v>
      </c>
      <c r="AE19" s="41">
        <v>8.2029073896293596</v>
      </c>
      <c r="AG19" s="83">
        <f t="shared" ref="AG19:AG20" si="5">J19/J18-1</f>
        <v>-1.5868539650491176E-2</v>
      </c>
      <c r="AH19" s="83">
        <f t="shared" ref="AH19:AH20" si="6">K19/K18-1</f>
        <v>-0.10811265457374208</v>
      </c>
      <c r="AI19" s="83">
        <f>L19/L18-1</f>
        <v>-5.029840667756047E-2</v>
      </c>
      <c r="AK19" s="82" t="s">
        <v>55</v>
      </c>
      <c r="AL19" s="82" t="s">
        <v>55</v>
      </c>
      <c r="AM19" s="82" t="s">
        <v>55</v>
      </c>
    </row>
    <row r="20" spans="1:40">
      <c r="A20" s="31">
        <v>2022</v>
      </c>
      <c r="B20" s="41">
        <v>22.463481908953202</v>
      </c>
      <c r="C20" s="41">
        <v>5.6955631047619493</v>
      </c>
      <c r="D20" s="41">
        <v>28.159045013715151</v>
      </c>
      <c r="E20" s="41"/>
      <c r="F20" s="41">
        <v>3.5423374833960501</v>
      </c>
      <c r="G20" s="41">
        <v>6.5731576603616695</v>
      </c>
      <c r="H20" s="41">
        <v>10.11549514375772</v>
      </c>
      <c r="I20" s="41"/>
      <c r="J20" s="41">
        <v>26.005819392349252</v>
      </c>
      <c r="K20" s="41">
        <v>12.268720765123618</v>
      </c>
      <c r="L20" s="41">
        <v>38.27454015747287</v>
      </c>
      <c r="M20" s="41"/>
      <c r="N20" s="41">
        <v>1.950391382683818</v>
      </c>
      <c r="P20" s="41">
        <v>0.29088694585948199</v>
      </c>
      <c r="Q20" s="41">
        <v>1.3987078785309099</v>
      </c>
      <c r="R20" s="41">
        <v>9.3492704806230602</v>
      </c>
      <c r="S20" s="41">
        <v>14.9669540873358</v>
      </c>
      <c r="T20" s="41">
        <v>4.6106827640180397</v>
      </c>
      <c r="U20" s="41">
        <v>4.0335373188224297</v>
      </c>
      <c r="V20" s="41">
        <v>1.3541677353683601</v>
      </c>
      <c r="W20" s="41">
        <v>0.177224977436055</v>
      </c>
      <c r="X20" s="41">
        <v>1.8860521912350499E-2</v>
      </c>
      <c r="Y20" s="41">
        <v>3.1683421195219101E-2</v>
      </c>
      <c r="Z20" s="41">
        <v>2.0425640263711502</v>
      </c>
      <c r="AA20" s="41">
        <v>38.274540157472856</v>
      </c>
      <c r="AB20" s="41"/>
      <c r="AC20" s="41">
        <v>6.2528552013904699</v>
      </c>
      <c r="AD20" s="41">
        <v>2.5822197528544999</v>
      </c>
      <c r="AE20" s="41">
        <v>8.8350749542449698</v>
      </c>
      <c r="AG20" s="83">
        <f t="shared" si="5"/>
        <v>8.2492218707131304E-2</v>
      </c>
      <c r="AH20" s="83">
        <f t="shared" si="6"/>
        <v>-5.3771180123935114E-2</v>
      </c>
      <c r="AI20" s="83">
        <f>L20/L19-1</f>
        <v>3.472843423858718E-2</v>
      </c>
      <c r="AK20" s="82" t="s">
        <v>55</v>
      </c>
      <c r="AL20" s="82" t="s">
        <v>55</v>
      </c>
      <c r="AM20" s="82" t="s">
        <v>55</v>
      </c>
    </row>
    <row r="21" spans="1:40">
      <c r="A21" s="31"/>
      <c r="B21" s="41"/>
      <c r="C21" s="41"/>
      <c r="D21" s="41"/>
      <c r="E21" s="41"/>
      <c r="F21" s="41"/>
      <c r="G21" s="41"/>
      <c r="H21" s="41"/>
      <c r="I21" s="41"/>
      <c r="J21" s="41"/>
      <c r="K21" s="41"/>
      <c r="L21" s="41"/>
      <c r="M21" s="41"/>
      <c r="N21" s="41"/>
      <c r="P21" s="41"/>
      <c r="Q21" s="41"/>
      <c r="R21" s="41"/>
      <c r="S21" s="41"/>
      <c r="T21" s="41"/>
      <c r="U21" s="41"/>
      <c r="V21" s="41"/>
      <c r="W21" s="41"/>
      <c r="X21" s="41"/>
      <c r="Y21" s="41"/>
      <c r="Z21" s="41"/>
      <c r="AA21" s="41"/>
      <c r="AB21" s="41"/>
      <c r="AC21" s="41"/>
      <c r="AD21" s="41"/>
      <c r="AE21" s="41"/>
      <c r="AG21" s="83"/>
      <c r="AH21" s="83"/>
      <c r="AI21" s="83"/>
      <c r="AK21" s="82"/>
      <c r="AL21" s="82"/>
      <c r="AM21" s="82"/>
    </row>
    <row r="22" spans="1:40">
      <c r="A22" s="75" t="s">
        <v>67</v>
      </c>
      <c r="B22" s="76">
        <v>21.797994011976048</v>
      </c>
      <c r="C22" s="76">
        <v>6.3206826347305389</v>
      </c>
      <c r="D22" s="76">
        <v>28.118676646706586</v>
      </c>
      <c r="E22" s="76"/>
      <c r="F22" s="76">
        <v>3.3946347305389222</v>
      </c>
      <c r="G22" s="76">
        <v>7.1267724550898199</v>
      </c>
      <c r="H22" s="76">
        <v>10.521407185628743</v>
      </c>
      <c r="I22" s="76"/>
      <c r="J22" s="76">
        <v>25.19262874251497</v>
      </c>
      <c r="K22" s="76">
        <v>13.447455089820359</v>
      </c>
      <c r="L22" s="76">
        <v>38.640083832335328</v>
      </c>
      <c r="M22" s="76"/>
      <c r="N22" s="76">
        <v>2.0762934131736528</v>
      </c>
      <c r="O22" s="85"/>
      <c r="P22" s="86" t="s">
        <v>55</v>
      </c>
      <c r="Q22" s="86" t="s">
        <v>55</v>
      </c>
      <c r="R22" s="86" t="s">
        <v>55</v>
      </c>
      <c r="S22" s="86" t="s">
        <v>55</v>
      </c>
      <c r="T22" s="86" t="s">
        <v>55</v>
      </c>
      <c r="U22" s="86" t="s">
        <v>55</v>
      </c>
      <c r="V22" s="86" t="s">
        <v>55</v>
      </c>
      <c r="W22" s="86" t="s">
        <v>55</v>
      </c>
      <c r="X22" s="86" t="s">
        <v>55</v>
      </c>
      <c r="Y22" s="86" t="s">
        <v>55</v>
      </c>
      <c r="Z22" s="86" t="s">
        <v>55</v>
      </c>
      <c r="AA22" s="86" t="s">
        <v>55</v>
      </c>
      <c r="AB22" s="86"/>
      <c r="AC22" s="86" t="s">
        <v>55</v>
      </c>
      <c r="AD22" s="86" t="s">
        <v>55</v>
      </c>
      <c r="AE22" s="86" t="s">
        <v>55</v>
      </c>
      <c r="AF22" s="85"/>
      <c r="AG22" s="87"/>
      <c r="AH22" s="87"/>
      <c r="AI22" s="87"/>
      <c r="AJ22" s="88"/>
      <c r="AK22" s="89"/>
      <c r="AL22" s="89"/>
      <c r="AM22" s="89"/>
    </row>
    <row r="23" spans="1:40">
      <c r="A23" s="75" t="s">
        <v>73</v>
      </c>
      <c r="B23" s="76">
        <v>24.867101796407187</v>
      </c>
      <c r="C23" s="76">
        <v>5.9677544910179643</v>
      </c>
      <c r="D23" s="76">
        <v>30.834856287425151</v>
      </c>
      <c r="E23" s="76"/>
      <c r="F23" s="76">
        <v>3.1056946107784431</v>
      </c>
      <c r="G23" s="76">
        <v>6.6393293413173655</v>
      </c>
      <c r="H23" s="76">
        <v>9.7450239520958082</v>
      </c>
      <c r="I23" s="76"/>
      <c r="J23" s="76">
        <v>27.97279640718563</v>
      </c>
      <c r="K23" s="76">
        <v>12.607083832335331</v>
      </c>
      <c r="L23" s="76">
        <v>40.579880239520961</v>
      </c>
      <c r="M23" s="76"/>
      <c r="N23" s="76">
        <v>1.9942035928143713</v>
      </c>
      <c r="O23" s="85"/>
      <c r="P23" s="86" t="s">
        <v>55</v>
      </c>
      <c r="Q23" s="86" t="s">
        <v>55</v>
      </c>
      <c r="R23" s="86" t="s">
        <v>55</v>
      </c>
      <c r="S23" s="86" t="s">
        <v>55</v>
      </c>
      <c r="T23" s="86" t="s">
        <v>55</v>
      </c>
      <c r="U23" s="86" t="s">
        <v>55</v>
      </c>
      <c r="V23" s="86" t="s">
        <v>55</v>
      </c>
      <c r="W23" s="86" t="s">
        <v>55</v>
      </c>
      <c r="X23" s="86" t="s">
        <v>55</v>
      </c>
      <c r="Y23" s="86" t="s">
        <v>55</v>
      </c>
      <c r="Z23" s="86" t="s">
        <v>55</v>
      </c>
      <c r="AA23" s="86" t="s">
        <v>55</v>
      </c>
      <c r="AB23" s="86"/>
      <c r="AC23" s="86" t="s">
        <v>55</v>
      </c>
      <c r="AD23" s="86" t="s">
        <v>55</v>
      </c>
      <c r="AE23" s="86" t="s">
        <v>55</v>
      </c>
      <c r="AF23" s="85"/>
      <c r="AG23" s="87">
        <f t="shared" ref="AG23" si="7">J23/J22-1</f>
        <v>0.11035639405025099</v>
      </c>
      <c r="AH23" s="87">
        <f t="shared" ref="AH23" si="8">K23/K22-1</f>
        <v>-6.2492958844025726E-2</v>
      </c>
      <c r="AI23" s="87">
        <f t="shared" ref="AI23" si="9">L23/L22-1</f>
        <v>5.0201661456084734E-2</v>
      </c>
      <c r="AJ23" s="88"/>
      <c r="AK23" s="89" t="s">
        <v>55</v>
      </c>
      <c r="AL23" s="89" t="s">
        <v>55</v>
      </c>
      <c r="AM23" s="89" t="s">
        <v>55</v>
      </c>
    </row>
    <row r="24" spans="1:40">
      <c r="A24" s="31"/>
      <c r="B24" s="41"/>
      <c r="C24" s="41"/>
      <c r="D24" s="41"/>
      <c r="E24" s="41"/>
      <c r="F24" s="41"/>
      <c r="G24" s="41"/>
      <c r="H24" s="41"/>
      <c r="I24" s="41"/>
      <c r="J24" s="41"/>
      <c r="K24" s="41"/>
      <c r="L24" s="41"/>
      <c r="M24" s="41"/>
      <c r="P24" s="41"/>
      <c r="Q24" s="41"/>
      <c r="R24" s="41"/>
      <c r="S24" s="41"/>
      <c r="T24" s="41"/>
      <c r="U24" s="41"/>
      <c r="V24" s="41"/>
      <c r="W24" s="41"/>
      <c r="X24" s="41"/>
      <c r="Y24" s="41"/>
      <c r="Z24" s="41"/>
      <c r="AA24" s="41"/>
      <c r="AB24" s="41"/>
      <c r="AC24" s="41"/>
      <c r="AD24" s="41"/>
      <c r="AE24" s="41"/>
      <c r="AG24" s="83"/>
      <c r="AH24" s="83"/>
      <c r="AI24" s="83"/>
      <c r="AK24" s="82"/>
      <c r="AL24" s="82"/>
      <c r="AM24" s="82"/>
    </row>
    <row r="25" spans="1:40">
      <c r="A25" s="31" t="s">
        <v>30</v>
      </c>
      <c r="B25" s="41">
        <v>20.911665471956102</v>
      </c>
      <c r="C25" s="41">
        <v>6.5696323456528498</v>
      </c>
      <c r="D25" s="41">
        <v>27.481297817608951</v>
      </c>
      <c r="E25" s="41"/>
      <c r="F25" s="41">
        <v>3.6231308657341197</v>
      </c>
      <c r="G25" s="41">
        <v>6.9161761599879306</v>
      </c>
      <c r="H25" s="41">
        <v>10.539307025722049</v>
      </c>
      <c r="I25" s="41"/>
      <c r="J25" s="41">
        <v>24.534796337690221</v>
      </c>
      <c r="K25" s="41">
        <v>13.485808505640779</v>
      </c>
      <c r="L25" s="41">
        <v>38.020604843331</v>
      </c>
      <c r="M25" s="41"/>
      <c r="N25" s="41">
        <v>2.0648706085468156</v>
      </c>
      <c r="P25" s="41">
        <v>0.29065241085063398</v>
      </c>
      <c r="Q25" s="41">
        <v>1.36502761797476</v>
      </c>
      <c r="R25" s="41">
        <v>8.1869949072337995</v>
      </c>
      <c r="S25" s="41">
        <v>14.6921214016311</v>
      </c>
      <c r="T25" s="41">
        <v>5.6785075999833294</v>
      </c>
      <c r="U25" s="41">
        <v>3.7167288952515802</v>
      </c>
      <c r="V25" s="41">
        <v>1.3177916327733299</v>
      </c>
      <c r="W25" s="41">
        <v>7.3356871380952302E-2</v>
      </c>
      <c r="X25" s="41">
        <v>1.6694412698412601E-2</v>
      </c>
      <c r="Y25" s="41">
        <v>3.2407845777777701E-2</v>
      </c>
      <c r="Z25" s="41">
        <v>2.6503212477753904</v>
      </c>
      <c r="AA25" s="41">
        <v>38.020604843331064</v>
      </c>
      <c r="AB25" s="41"/>
      <c r="AC25" s="41">
        <v>5.6139685781206303</v>
      </c>
      <c r="AD25" s="41">
        <v>2.7773644038701502</v>
      </c>
      <c r="AE25" s="41">
        <v>8.3913329819907805</v>
      </c>
      <c r="AG25" s="82" t="s">
        <v>55</v>
      </c>
      <c r="AH25" s="82" t="s">
        <v>55</v>
      </c>
      <c r="AI25" s="82" t="s">
        <v>55</v>
      </c>
      <c r="AJ25" s="84"/>
      <c r="AK25" s="82" t="s">
        <v>55</v>
      </c>
      <c r="AL25" s="82" t="s">
        <v>55</v>
      </c>
      <c r="AM25" s="82" t="s">
        <v>55</v>
      </c>
    </row>
    <row r="26" spans="1:40">
      <c r="A26" s="31" t="s">
        <v>31</v>
      </c>
      <c r="B26" s="41">
        <v>18.307432473718897</v>
      </c>
      <c r="C26" s="41">
        <v>5.4026393117629601</v>
      </c>
      <c r="D26" s="41">
        <v>23.710071785481858</v>
      </c>
      <c r="E26" s="41"/>
      <c r="F26" s="41">
        <v>3.16628276736843</v>
      </c>
      <c r="G26" s="41">
        <v>5.9210502705542094</v>
      </c>
      <c r="H26" s="41">
        <v>9.0873330379226402</v>
      </c>
      <c r="I26" s="41"/>
      <c r="J26" s="41">
        <v>21.473715241087326</v>
      </c>
      <c r="K26" s="41">
        <v>11.323689582317169</v>
      </c>
      <c r="L26" s="41">
        <v>32.797404823404499</v>
      </c>
      <c r="M26" s="41"/>
      <c r="N26" s="41">
        <v>1.86634586128796</v>
      </c>
      <c r="P26" s="41">
        <v>0.23977094655328102</v>
      </c>
      <c r="Q26" s="41">
        <v>1.43419458223406</v>
      </c>
      <c r="R26" s="41">
        <v>7.2335768773415605</v>
      </c>
      <c r="S26" s="41">
        <v>12.566172834958401</v>
      </c>
      <c r="T26" s="41">
        <v>5.1338904904364</v>
      </c>
      <c r="U26" s="41">
        <v>3.2955837843675</v>
      </c>
      <c r="V26" s="41">
        <v>1.2000332544035899</v>
      </c>
      <c r="W26" s="41">
        <v>5.4593148031249997E-2</v>
      </c>
      <c r="X26" s="41">
        <v>1.6389359374999999E-2</v>
      </c>
      <c r="Y26" s="41">
        <v>1.8064146578124999E-2</v>
      </c>
      <c r="Z26" s="41">
        <v>1.6051353991253099</v>
      </c>
      <c r="AA26" s="41">
        <v>32.797404823404477</v>
      </c>
      <c r="AB26" s="41"/>
      <c r="AC26" s="41">
        <v>5.0084520024409303</v>
      </c>
      <c r="AD26" s="41">
        <v>2.5226153441756201</v>
      </c>
      <c r="AE26" s="41">
        <v>7.5310673466165508</v>
      </c>
      <c r="AG26" s="82" t="s">
        <v>55</v>
      </c>
      <c r="AH26" s="82" t="s">
        <v>55</v>
      </c>
      <c r="AI26" s="82" t="s">
        <v>55</v>
      </c>
      <c r="AJ26" s="84"/>
      <c r="AK26" s="83">
        <f t="shared" ref="AK26:AK30" si="10">J26/J25-1</f>
        <v>-0.12476488716152412</v>
      </c>
      <c r="AL26" s="83">
        <f t="shared" ref="AL26:AL30" si="11">K26/K25-1</f>
        <v>-0.1603254949393097</v>
      </c>
      <c r="AM26" s="83">
        <f t="shared" ref="AM26:AM30" si="12">L26/L25-1</f>
        <v>-0.13737814118027314</v>
      </c>
      <c r="AN26" s="56"/>
    </row>
    <row r="27" spans="1:40">
      <c r="A27" s="31" t="s">
        <v>32</v>
      </c>
      <c r="B27" s="41">
        <v>18.555634929997002</v>
      </c>
      <c r="C27" s="41">
        <v>5.1490213504518696</v>
      </c>
      <c r="D27" s="41">
        <v>23.704656280448873</v>
      </c>
      <c r="E27" s="41"/>
      <c r="F27" s="41">
        <v>3.0915322708288997</v>
      </c>
      <c r="G27" s="41">
        <v>5.7554537114098396</v>
      </c>
      <c r="H27" s="41">
        <v>8.8469859822387384</v>
      </c>
      <c r="I27" s="41"/>
      <c r="J27" s="41">
        <v>21.647167200825901</v>
      </c>
      <c r="K27" s="41">
        <v>10.90447506186171</v>
      </c>
      <c r="L27" s="41">
        <v>32.551642262687608</v>
      </c>
      <c r="M27" s="41"/>
      <c r="N27" s="41">
        <v>2.2036840920217098</v>
      </c>
      <c r="P27" s="41">
        <v>0.26626247239828099</v>
      </c>
      <c r="Q27" s="41">
        <v>1.33687427913875</v>
      </c>
      <c r="R27" s="41">
        <v>6.8436991794192101</v>
      </c>
      <c r="S27" s="41">
        <v>13.200331269869601</v>
      </c>
      <c r="T27" s="41">
        <v>5.1289062584537497</v>
      </c>
      <c r="U27" s="41">
        <v>3.3969301755988996</v>
      </c>
      <c r="V27" s="41">
        <v>1.2357979351075001</v>
      </c>
      <c r="W27" s="41">
        <v>6.7535252781249999E-2</v>
      </c>
      <c r="X27" s="41">
        <v>1.14340234375E-2</v>
      </c>
      <c r="Y27" s="41">
        <v>2.9956734968749999E-2</v>
      </c>
      <c r="Z27" s="41">
        <v>1.0339146815140601</v>
      </c>
      <c r="AA27" s="41">
        <v>32.551642262687551</v>
      </c>
      <c r="AB27" s="41"/>
      <c r="AC27" s="41">
        <v>4.9733353839899994</v>
      </c>
      <c r="AD27" s="41">
        <v>2.4212036424563999</v>
      </c>
      <c r="AE27" s="41">
        <v>7.3945390264463988</v>
      </c>
      <c r="AG27" s="82" t="s">
        <v>55</v>
      </c>
      <c r="AH27" s="82" t="s">
        <v>55</v>
      </c>
      <c r="AI27" s="82" t="s">
        <v>55</v>
      </c>
      <c r="AJ27" s="84"/>
      <c r="AK27" s="83">
        <f t="shared" si="10"/>
        <v>8.077408021444521E-3</v>
      </c>
      <c r="AL27" s="83">
        <f t="shared" si="11"/>
        <v>-3.7021018406411921E-2</v>
      </c>
      <c r="AM27" s="83">
        <f t="shared" si="12"/>
        <v>-7.4933538808995559E-3</v>
      </c>
      <c r="AN27" s="56"/>
    </row>
    <row r="28" spans="1:40">
      <c r="A28" s="31" t="s">
        <v>68</v>
      </c>
      <c r="B28" s="41">
        <v>22.6328958374467</v>
      </c>
      <c r="C28" s="41">
        <v>7.0885727584506402</v>
      </c>
      <c r="D28" s="41">
        <v>29.721468595897342</v>
      </c>
      <c r="E28" s="41"/>
      <c r="F28" s="41">
        <v>4.1076781188186997</v>
      </c>
      <c r="G28" s="41">
        <v>7.5165239751016104</v>
      </c>
      <c r="H28" s="41">
        <v>11.62420209392031</v>
      </c>
      <c r="I28" s="41"/>
      <c r="J28" s="41">
        <v>26.740573956265401</v>
      </c>
      <c r="K28" s="41">
        <v>14.605096733552251</v>
      </c>
      <c r="L28" s="41">
        <v>41.345670689817652</v>
      </c>
      <c r="M28" s="41"/>
      <c r="N28" s="41">
        <v>2.4629324598645117</v>
      </c>
      <c r="P28" s="41">
        <v>0.29354638630193503</v>
      </c>
      <c r="Q28" s="41">
        <v>1.5066933097887001</v>
      </c>
      <c r="R28" s="41">
        <v>9.3031324326745093</v>
      </c>
      <c r="S28" s="41">
        <v>15.637201827500299</v>
      </c>
      <c r="T28" s="41">
        <v>5.0943509141495102</v>
      </c>
      <c r="U28" s="41">
        <v>4.2711622069517698</v>
      </c>
      <c r="V28" s="41">
        <v>1.5255593964612899</v>
      </c>
      <c r="W28" s="41">
        <v>0.19945931477741899</v>
      </c>
      <c r="X28" s="41">
        <v>3.8234887096774098E-2</v>
      </c>
      <c r="Y28" s="41">
        <v>3.7343758064516099E-2</v>
      </c>
      <c r="Z28" s="41">
        <v>3.4389862560509599</v>
      </c>
      <c r="AA28" s="41">
        <v>41.345670689817688</v>
      </c>
      <c r="AB28" s="41"/>
      <c r="AC28" s="41">
        <v>6.1113289263453199</v>
      </c>
      <c r="AD28" s="41">
        <v>3.1455298181372497</v>
      </c>
      <c r="AE28" s="41">
        <v>9.2568587444825692</v>
      </c>
      <c r="AG28" s="82" t="s">
        <v>55</v>
      </c>
      <c r="AH28" s="82" t="s">
        <v>55</v>
      </c>
      <c r="AI28" s="82" t="s">
        <v>55</v>
      </c>
      <c r="AJ28" s="84"/>
      <c r="AK28" s="83">
        <f t="shared" si="10"/>
        <v>0.23529206885070719</v>
      </c>
      <c r="AL28" s="83">
        <f t="shared" si="11"/>
        <v>0.33936724607986202</v>
      </c>
      <c r="AM28" s="83">
        <f t="shared" si="12"/>
        <v>0.27015621381444777</v>
      </c>
      <c r="AN28" s="56"/>
    </row>
    <row r="29" spans="1:40">
      <c r="A29" s="31" t="s">
        <v>69</v>
      </c>
      <c r="B29" s="41">
        <v>22.624959909395901</v>
      </c>
      <c r="C29" s="41">
        <v>6.1436563976098295</v>
      </c>
      <c r="D29" s="41">
        <v>28.768616307005729</v>
      </c>
      <c r="E29" s="41"/>
      <c r="F29" s="41">
        <v>3.5969751906320901</v>
      </c>
      <c r="G29" s="41">
        <v>7.2049087744325799</v>
      </c>
      <c r="H29" s="41">
        <v>10.80188396506467</v>
      </c>
      <c r="I29" s="41"/>
      <c r="J29" s="41">
        <v>26.221935100027991</v>
      </c>
      <c r="K29" s="41">
        <v>13.348565172042409</v>
      </c>
      <c r="L29" s="41">
        <v>39.570500272070397</v>
      </c>
      <c r="M29" s="41"/>
      <c r="N29" s="41">
        <v>1.9941154437862834</v>
      </c>
      <c r="P29" s="41">
        <v>0.26962484136645104</v>
      </c>
      <c r="Q29" s="41">
        <v>1.44113219727612</v>
      </c>
      <c r="R29" s="41">
        <v>9.5251626645575804</v>
      </c>
      <c r="S29" s="41">
        <v>14.9860153968279</v>
      </c>
      <c r="T29" s="41">
        <v>4.8971441490779002</v>
      </c>
      <c r="U29" s="41">
        <v>4.2469464760895104</v>
      </c>
      <c r="V29" s="41">
        <v>1.5557078544158001</v>
      </c>
      <c r="W29" s="41">
        <v>0.21173798114370901</v>
      </c>
      <c r="X29" s="41">
        <v>1.79184838709677E-2</v>
      </c>
      <c r="Y29" s="41">
        <v>4.2780322580645097E-2</v>
      </c>
      <c r="Z29" s="41">
        <v>2.3763299048638702</v>
      </c>
      <c r="AA29" s="41">
        <v>39.570500272070454</v>
      </c>
      <c r="AB29" s="41"/>
      <c r="AC29" s="41">
        <v>6.1007790098246701</v>
      </c>
      <c r="AD29" s="41">
        <v>2.7377109539514497</v>
      </c>
      <c r="AE29" s="41">
        <v>8.8384899637761194</v>
      </c>
      <c r="AG29" s="83">
        <f t="shared" ref="AG29:AG30" si="13">J29/J25-1</f>
        <v>6.8765142335662999E-2</v>
      </c>
      <c r="AH29" s="83">
        <f t="shared" ref="AH29:AI29" si="14">K29/K25-1</f>
        <v>-1.017687100784237E-2</v>
      </c>
      <c r="AI29" s="83">
        <f t="shared" si="14"/>
        <v>4.0764617899319289E-2</v>
      </c>
      <c r="AJ29" s="84"/>
      <c r="AK29" s="83">
        <f t="shared" si="10"/>
        <v>-1.9395202851129945E-2</v>
      </c>
      <c r="AL29" s="83">
        <f t="shared" si="11"/>
        <v>-8.603377193820394E-2</v>
      </c>
      <c r="AM29" s="83">
        <f t="shared" si="12"/>
        <v>-4.2934856011041411E-2</v>
      </c>
      <c r="AN29" s="56"/>
    </row>
    <row r="30" spans="1:40">
      <c r="A30" s="31" t="s">
        <v>70</v>
      </c>
      <c r="B30" s="41">
        <v>21.943114136712897</v>
      </c>
      <c r="C30" s="41">
        <v>4.9278714979168701</v>
      </c>
      <c r="D30" s="41">
        <v>26.870985634629768</v>
      </c>
      <c r="E30" s="41"/>
      <c r="F30" s="41">
        <v>3.11876644003156</v>
      </c>
      <c r="G30" s="41">
        <v>5.8150904690695295</v>
      </c>
      <c r="H30" s="41">
        <v>8.93385690910109</v>
      </c>
      <c r="I30" s="41"/>
      <c r="J30" s="41">
        <v>25.061880576744457</v>
      </c>
      <c r="K30" s="41">
        <v>10.7429619669864</v>
      </c>
      <c r="L30" s="41">
        <v>35.804842543730857</v>
      </c>
      <c r="M30" s="41"/>
      <c r="N30" s="41">
        <v>1.72398578606625</v>
      </c>
      <c r="P30" s="41">
        <v>0.28992503309656203</v>
      </c>
      <c r="Q30" s="41">
        <v>1.3354297084023399</v>
      </c>
      <c r="R30" s="41">
        <v>8.9935130699568688</v>
      </c>
      <c r="S30" s="41">
        <v>14.443012765288699</v>
      </c>
      <c r="T30" s="41">
        <v>4.2106204679689005</v>
      </c>
      <c r="U30" s="41">
        <v>3.7753842148129602</v>
      </c>
      <c r="V30" s="41">
        <v>1.17165114851171</v>
      </c>
      <c r="W30" s="41">
        <v>0.18794142767187499</v>
      </c>
      <c r="X30" s="41">
        <v>8.8284062500000003E-3</v>
      </c>
      <c r="Y30" s="41">
        <v>3.0846898437499999E-2</v>
      </c>
      <c r="Z30" s="41">
        <v>1.3576894033334301</v>
      </c>
      <c r="AA30" s="41">
        <v>35.804842543730842</v>
      </c>
      <c r="AB30" s="41"/>
      <c r="AC30" s="41">
        <v>6.1180324195073403</v>
      </c>
      <c r="AD30" s="41">
        <v>2.2295667274301501</v>
      </c>
      <c r="AE30" s="41">
        <v>8.3475991469374904</v>
      </c>
      <c r="AG30" s="83">
        <f t="shared" si="13"/>
        <v>0.16709569328700113</v>
      </c>
      <c r="AH30" s="83">
        <f t="shared" ref="AH30:AI30" si="15">K30/K26-1</f>
        <v>-5.1284310745997597E-2</v>
      </c>
      <c r="AI30" s="83">
        <f t="shared" si="15"/>
        <v>9.1697429614315817E-2</v>
      </c>
      <c r="AJ30" s="84"/>
      <c r="AK30" s="83">
        <f t="shared" si="10"/>
        <v>-4.4239851820939591E-2</v>
      </c>
      <c r="AL30" s="83">
        <f t="shared" si="11"/>
        <v>-0.19519724940274885</v>
      </c>
      <c r="AM30" s="83">
        <f t="shared" si="12"/>
        <v>-9.516325804446335E-2</v>
      </c>
      <c r="AN30" s="57"/>
    </row>
    <row r="31" spans="1:40">
      <c r="A31" s="31" t="s">
        <v>71</v>
      </c>
      <c r="B31" s="41">
        <v>22.666469811005999</v>
      </c>
      <c r="C31" s="41">
        <v>4.6635612024257096</v>
      </c>
      <c r="D31" s="41">
        <v>27.330031013431707</v>
      </c>
      <c r="E31" s="41"/>
      <c r="F31" s="41">
        <v>3.36249446007047</v>
      </c>
      <c r="G31" s="41">
        <v>5.7931420993525293</v>
      </c>
      <c r="H31" s="41">
        <v>9.1556365594229998</v>
      </c>
      <c r="I31" s="41"/>
      <c r="J31" s="41">
        <v>26.028964271076468</v>
      </c>
      <c r="K31" s="41">
        <v>10.456703301778239</v>
      </c>
      <c r="L31" s="41">
        <v>36.485667572854709</v>
      </c>
      <c r="M31" s="41"/>
      <c r="N31" s="41">
        <v>1.6329551860166585</v>
      </c>
      <c r="P31" s="41">
        <v>0.31017151074777699</v>
      </c>
      <c r="Q31" s="41">
        <v>1.3149681704045999</v>
      </c>
      <c r="R31" s="41">
        <v>9.5829802877898409</v>
      </c>
      <c r="S31" s="41">
        <v>14.8208443021342</v>
      </c>
      <c r="T31" s="41">
        <v>4.25918999838761</v>
      </c>
      <c r="U31" s="41">
        <v>3.8519133163149197</v>
      </c>
      <c r="V31" s="41">
        <v>1.1725691828306302</v>
      </c>
      <c r="W31" s="41">
        <v>0.11049183521174601</v>
      </c>
      <c r="X31" s="41">
        <v>1.0912126984126899E-2</v>
      </c>
      <c r="Y31" s="41">
        <v>1.60419717460317E-2</v>
      </c>
      <c r="Z31" s="41">
        <v>1.03558487030317</v>
      </c>
      <c r="AA31" s="41">
        <v>36.485667572854652</v>
      </c>
      <c r="AB31" s="41"/>
      <c r="AC31" s="41">
        <v>6.6787601374285694</v>
      </c>
      <c r="AD31" s="41">
        <v>2.2330787228801499</v>
      </c>
      <c r="AE31" s="41">
        <v>8.9118388603087197</v>
      </c>
      <c r="AG31" s="83">
        <f t="shared" ref="AG31:AG32" si="16">J31/J27-1</f>
        <v>0.2024189599313202</v>
      </c>
      <c r="AH31" s="83">
        <f t="shared" ref="AH31:AH32" si="17">K31/K27-1</f>
        <v>-4.1063119273806015E-2</v>
      </c>
      <c r="AI31" s="83">
        <f t="shared" ref="AI31:AI32" si="18">L31/L27-1</f>
        <v>0.12085489507472524</v>
      </c>
      <c r="AJ31" s="84"/>
      <c r="AK31" s="83">
        <f t="shared" ref="AK31:AK32" si="19">J31/J30-1</f>
        <v>3.8587834275668476E-2</v>
      </c>
      <c r="AL31" s="83">
        <f t="shared" ref="AL31:AL32" si="20">K31/K30-1</f>
        <v>-2.664615830232353E-2</v>
      </c>
      <c r="AM31" s="83">
        <f t="shared" ref="AM31:AM32" si="21">L31/L30-1</f>
        <v>1.9014886835274192E-2</v>
      </c>
      <c r="AN31" s="57"/>
    </row>
    <row r="32" spans="1:40">
      <c r="A32" s="31" t="s">
        <v>75</v>
      </c>
      <c r="B32" s="41">
        <v>28.528526027771701</v>
      </c>
      <c r="C32" s="41">
        <v>6.1633666673766099</v>
      </c>
      <c r="D32" s="41">
        <v>34.691892695148312</v>
      </c>
      <c r="E32" s="41"/>
      <c r="F32" s="41">
        <v>3.8409624114472498</v>
      </c>
      <c r="G32" s="41">
        <v>7.5560027093998299</v>
      </c>
      <c r="H32" s="41">
        <v>11.39696512084708</v>
      </c>
      <c r="I32" s="41"/>
      <c r="J32" s="41">
        <v>32.369488439218948</v>
      </c>
      <c r="K32" s="41">
        <v>13.71936937677644</v>
      </c>
      <c r="L32" s="41">
        <v>46.088857815995389</v>
      </c>
      <c r="M32" s="41"/>
      <c r="N32" s="41">
        <v>2.1953506486733789</v>
      </c>
      <c r="P32" s="41">
        <v>0.34180639634129001</v>
      </c>
      <c r="Q32" s="41">
        <v>1.5541355490090301</v>
      </c>
      <c r="R32" s="41">
        <v>12.041944080854099</v>
      </c>
      <c r="S32" s="41">
        <v>18.431602413014499</v>
      </c>
      <c r="T32" s="41">
        <v>5.2777839512066098</v>
      </c>
      <c r="U32" s="41">
        <v>5.3239151477429001</v>
      </c>
      <c r="V32" s="41">
        <v>1.4140311326822501</v>
      </c>
      <c r="W32" s="41">
        <v>6.73343028225806E-2</v>
      </c>
      <c r="X32" s="41">
        <v>4.9812269516129E-2</v>
      </c>
      <c r="Y32" s="41">
        <v>4.4262887096774103E-2</v>
      </c>
      <c r="Z32" s="41">
        <v>1.5422296857091899</v>
      </c>
      <c r="AA32" s="41">
        <v>46.088857815995347</v>
      </c>
      <c r="AB32" s="41"/>
      <c r="AC32" s="41">
        <v>8.0227965488080599</v>
      </c>
      <c r="AD32" s="41">
        <v>2.9549545177562901</v>
      </c>
      <c r="AE32" s="41">
        <v>10.97775106656435</v>
      </c>
      <c r="AG32" s="83">
        <f t="shared" si="16"/>
        <v>0.21050088499071551</v>
      </c>
      <c r="AH32" s="83">
        <f t="shared" si="17"/>
        <v>-6.0645086638901335E-2</v>
      </c>
      <c r="AI32" s="83">
        <f t="shared" si="18"/>
        <v>0.11472028502722686</v>
      </c>
      <c r="AJ32" s="84"/>
      <c r="AK32" s="83">
        <f t="shared" si="19"/>
        <v>0.24359494684881122</v>
      </c>
      <c r="AL32" s="83">
        <f t="shared" si="20"/>
        <v>0.3120167017116533</v>
      </c>
      <c r="AM32" s="83">
        <f t="shared" si="21"/>
        <v>0.2632044548442205</v>
      </c>
      <c r="AN32" s="57"/>
    </row>
    <row r="33" spans="1:40">
      <c r="A33" s="31" t="s">
        <v>76</v>
      </c>
      <c r="B33" s="41">
        <v>25.084569964990298</v>
      </c>
      <c r="C33" s="41">
        <v>0</v>
      </c>
      <c r="D33" s="41">
        <v>25.084569964990298</v>
      </c>
      <c r="E33" s="41"/>
      <c r="F33" s="41">
        <v>3.1529682039741904</v>
      </c>
      <c r="G33" s="41">
        <v>0</v>
      </c>
      <c r="H33" s="41">
        <v>3.1529682039741904</v>
      </c>
      <c r="I33" s="41"/>
      <c r="J33" s="41">
        <v>28.237538168964488</v>
      </c>
      <c r="K33" s="41">
        <v>0</v>
      </c>
      <c r="L33" s="41">
        <v>28.237538168964488</v>
      </c>
      <c r="M33" s="41"/>
      <c r="N33" s="41">
        <v>0.23474267741935398</v>
      </c>
      <c r="P33" s="41">
        <v>0.29957366427822502</v>
      </c>
      <c r="Q33" s="41">
        <v>1.5728323649932201</v>
      </c>
      <c r="R33" s="41">
        <v>11.667894521989499</v>
      </c>
      <c r="S33" s="41">
        <v>14.6972376177035</v>
      </c>
      <c r="T33" s="41">
        <v>0</v>
      </c>
      <c r="U33" s="41">
        <v>0</v>
      </c>
      <c r="V33" s="41">
        <v>0</v>
      </c>
      <c r="W33" s="41">
        <v>0</v>
      </c>
      <c r="X33" s="41">
        <v>0</v>
      </c>
      <c r="Y33" s="41">
        <v>0</v>
      </c>
      <c r="Z33" s="41">
        <v>0</v>
      </c>
      <c r="AA33" s="41">
        <v>28.237538168964445</v>
      </c>
      <c r="AB33" s="41"/>
      <c r="AC33" s="41">
        <v>6.5228188403707996</v>
      </c>
      <c r="AD33" s="41">
        <v>0</v>
      </c>
      <c r="AE33" s="41">
        <v>6.5228188403707996</v>
      </c>
      <c r="AG33" s="83">
        <f t="shared" ref="AG33" si="22">J33/J29-1</f>
        <v>7.6867060392287634E-2</v>
      </c>
      <c r="AH33" s="83">
        <f t="shared" ref="AH33" si="23">K33/K29-1</f>
        <v>-1</v>
      </c>
      <c r="AI33" s="83">
        <f t="shared" ref="AI33" si="24">L33/L29-1</f>
        <v>-0.28639926271300964</v>
      </c>
      <c r="AJ33" s="84"/>
      <c r="AK33" s="83">
        <f t="shared" ref="AK33" si="25">J33/J32-1</f>
        <v>-0.12764953879370489</v>
      </c>
      <c r="AL33" s="83">
        <f t="shared" ref="AL33" si="26">K33/K32-1</f>
        <v>-1</v>
      </c>
      <c r="AM33" s="83">
        <f t="shared" ref="AM33" si="27">L33/L32-1</f>
        <v>-0.38732397574919952</v>
      </c>
      <c r="AN33" s="57"/>
    </row>
    <row r="34" spans="1:40">
      <c r="A34" s="31"/>
      <c r="B34" s="41"/>
      <c r="C34" s="41"/>
      <c r="D34" s="41"/>
      <c r="E34" s="41"/>
      <c r="F34" s="41"/>
      <c r="G34" s="41"/>
      <c r="H34" s="41"/>
      <c r="I34" s="41"/>
      <c r="J34" s="41"/>
      <c r="K34" s="41"/>
      <c r="L34" s="41"/>
      <c r="M34" s="41"/>
      <c r="N34" s="41"/>
      <c r="P34" s="41"/>
      <c r="Q34" s="41"/>
      <c r="R34" s="41"/>
      <c r="S34" s="41"/>
      <c r="T34" s="41"/>
      <c r="U34" s="41"/>
      <c r="V34" s="41"/>
      <c r="W34" s="41"/>
      <c r="X34" s="41"/>
      <c r="Y34" s="41"/>
      <c r="Z34" s="41"/>
      <c r="AA34" s="41"/>
      <c r="AB34" s="41"/>
      <c r="AC34" s="41"/>
      <c r="AD34" s="41"/>
      <c r="AE34" s="41"/>
      <c r="AG34" s="83"/>
      <c r="AH34" s="83"/>
      <c r="AI34" s="83"/>
      <c r="AJ34" s="84"/>
      <c r="AK34" s="83"/>
      <c r="AL34" s="83"/>
      <c r="AM34" s="83"/>
      <c r="AN34" s="57"/>
    </row>
    <row r="35" spans="1:40">
      <c r="A35" s="18">
        <v>44804</v>
      </c>
      <c r="B35" s="42">
        <v>20.037826086956521</v>
      </c>
      <c r="C35" s="42">
        <v>5.4868260869565217</v>
      </c>
      <c r="D35" s="42">
        <v>25.524652173913044</v>
      </c>
      <c r="E35" s="42"/>
      <c r="F35" s="42">
        <v>3.1565652173913046</v>
      </c>
      <c r="G35" s="42">
        <v>5.8750869565217387</v>
      </c>
      <c r="H35" s="42">
        <v>9.0316521739130433</v>
      </c>
      <c r="I35" s="42"/>
      <c r="J35" s="42">
        <v>23.194391304347825</v>
      </c>
      <c r="K35" s="42">
        <v>11.36191304347826</v>
      </c>
      <c r="L35" s="42">
        <v>34.556304347826085</v>
      </c>
      <c r="M35" s="42"/>
      <c r="N35" s="42">
        <v>1.9004347826086958</v>
      </c>
      <c r="P35" s="42" t="s">
        <v>55</v>
      </c>
      <c r="Q35" s="42" t="s">
        <v>55</v>
      </c>
      <c r="R35" s="42" t="s">
        <v>55</v>
      </c>
      <c r="S35" s="42" t="s">
        <v>55</v>
      </c>
      <c r="T35" s="42" t="s">
        <v>55</v>
      </c>
      <c r="U35" s="42" t="s">
        <v>55</v>
      </c>
      <c r="V35" s="42" t="s">
        <v>55</v>
      </c>
      <c r="W35" s="42" t="s">
        <v>55</v>
      </c>
      <c r="X35" s="42" t="s">
        <v>55</v>
      </c>
      <c r="Y35" s="42" t="s">
        <v>55</v>
      </c>
      <c r="Z35" s="42" t="s">
        <v>55</v>
      </c>
      <c r="AA35" s="42" t="s">
        <v>55</v>
      </c>
      <c r="AB35" s="42"/>
      <c r="AC35" s="42" t="s">
        <v>55</v>
      </c>
      <c r="AD35" s="42" t="s">
        <v>55</v>
      </c>
      <c r="AE35" s="42" t="s">
        <v>55</v>
      </c>
      <c r="AG35" s="82" t="s">
        <v>55</v>
      </c>
      <c r="AH35" s="82" t="s">
        <v>55</v>
      </c>
      <c r="AI35" s="82" t="s">
        <v>55</v>
      </c>
      <c r="AK35" s="82" t="s">
        <v>55</v>
      </c>
      <c r="AL35" s="82" t="s">
        <v>55</v>
      </c>
      <c r="AM35" s="82" t="s">
        <v>55</v>
      </c>
    </row>
    <row r="36" spans="1:40">
      <c r="A36" s="18">
        <v>44834</v>
      </c>
      <c r="B36" s="42">
        <v>23.236333333333331</v>
      </c>
      <c r="C36" s="42">
        <v>5.2582857142857149</v>
      </c>
      <c r="D36" s="42">
        <v>28.494619047619047</v>
      </c>
      <c r="E36" s="42"/>
      <c r="F36" s="42">
        <v>3.1704285714285714</v>
      </c>
      <c r="G36" s="42">
        <v>5.9956666666666667</v>
      </c>
      <c r="H36" s="42">
        <v>9.1660952380952381</v>
      </c>
      <c r="I36" s="42"/>
      <c r="J36" s="42">
        <v>26.4067619047619</v>
      </c>
      <c r="K36" s="42">
        <v>11.253952380952381</v>
      </c>
      <c r="L36" s="42">
        <v>37.660714285714285</v>
      </c>
      <c r="M36" s="42"/>
      <c r="N36" s="42">
        <v>1.7565714285714287</v>
      </c>
      <c r="P36" s="42" t="s">
        <v>55</v>
      </c>
      <c r="Q36" s="42" t="s">
        <v>55</v>
      </c>
      <c r="R36" s="42" t="s">
        <v>55</v>
      </c>
      <c r="S36" s="42" t="s">
        <v>55</v>
      </c>
      <c r="T36" s="42" t="s">
        <v>55</v>
      </c>
      <c r="U36" s="42" t="s">
        <v>55</v>
      </c>
      <c r="V36" s="42" t="s">
        <v>55</v>
      </c>
      <c r="W36" s="42" t="s">
        <v>55</v>
      </c>
      <c r="X36" s="42" t="s">
        <v>55</v>
      </c>
      <c r="Y36" s="42" t="s">
        <v>55</v>
      </c>
      <c r="Z36" s="42" t="s">
        <v>55</v>
      </c>
      <c r="AA36" s="42" t="s">
        <v>55</v>
      </c>
      <c r="AB36" s="42"/>
      <c r="AC36" s="42" t="s">
        <v>55</v>
      </c>
      <c r="AD36" s="42" t="s">
        <v>55</v>
      </c>
      <c r="AE36" s="42" t="s">
        <v>55</v>
      </c>
      <c r="AG36" s="82" t="s">
        <v>55</v>
      </c>
      <c r="AH36" s="82" t="s">
        <v>55</v>
      </c>
      <c r="AI36" s="82" t="s">
        <v>55</v>
      </c>
      <c r="AK36" s="83">
        <f t="shared" ref="AK36:AK41" si="28">J36/J35-1</f>
        <v>0.13849773241567731</v>
      </c>
      <c r="AL36" s="83">
        <f t="shared" ref="AL36:AL41" si="29">K36/K35-1</f>
        <v>-9.5019792980944873E-3</v>
      </c>
      <c r="AM36" s="83">
        <f t="shared" ref="AM36:AM41" si="30">L36/L35-1</f>
        <v>8.9836283030754638E-2</v>
      </c>
    </row>
    <row r="37" spans="1:40">
      <c r="A37" s="18">
        <v>44865</v>
      </c>
      <c r="B37" s="42">
        <v>23.258523809523808</v>
      </c>
      <c r="C37" s="42">
        <v>5.5388095238095243</v>
      </c>
      <c r="D37" s="42">
        <v>28.797333333333334</v>
      </c>
      <c r="E37" s="42"/>
      <c r="F37" s="42">
        <v>3.3281428571428573</v>
      </c>
      <c r="G37" s="42">
        <v>6.3905714285714286</v>
      </c>
      <c r="H37" s="42">
        <v>9.7187142857142863</v>
      </c>
      <c r="I37" s="42"/>
      <c r="J37" s="42">
        <v>26.586666666666666</v>
      </c>
      <c r="K37" s="42">
        <v>11.929380952380953</v>
      </c>
      <c r="L37" s="42">
        <v>38.516047619047619</v>
      </c>
      <c r="M37" s="42"/>
      <c r="N37" s="42">
        <v>1.5998095238095238</v>
      </c>
      <c r="P37" s="42" t="s">
        <v>55</v>
      </c>
      <c r="Q37" s="42" t="s">
        <v>55</v>
      </c>
      <c r="R37" s="42" t="s">
        <v>55</v>
      </c>
      <c r="S37" s="42" t="s">
        <v>55</v>
      </c>
      <c r="T37" s="42" t="s">
        <v>55</v>
      </c>
      <c r="U37" s="42" t="s">
        <v>55</v>
      </c>
      <c r="V37" s="42" t="s">
        <v>55</v>
      </c>
      <c r="W37" s="42" t="s">
        <v>55</v>
      </c>
      <c r="X37" s="42" t="s">
        <v>55</v>
      </c>
      <c r="Y37" s="42" t="s">
        <v>55</v>
      </c>
      <c r="Z37" s="42" t="s">
        <v>55</v>
      </c>
      <c r="AA37" s="42" t="s">
        <v>55</v>
      </c>
      <c r="AB37" s="42"/>
      <c r="AC37" s="42" t="s">
        <v>55</v>
      </c>
      <c r="AD37" s="42" t="s">
        <v>55</v>
      </c>
      <c r="AE37" s="42" t="s">
        <v>55</v>
      </c>
      <c r="AG37" s="82" t="s">
        <v>55</v>
      </c>
      <c r="AH37" s="82" t="s">
        <v>55</v>
      </c>
      <c r="AI37" s="82" t="s">
        <v>55</v>
      </c>
      <c r="AK37" s="83">
        <f t="shared" si="28"/>
        <v>6.8128293258222783E-3</v>
      </c>
      <c r="AL37" s="83">
        <f t="shared" si="29"/>
        <v>6.0017009897052054E-2</v>
      </c>
      <c r="AM37" s="83">
        <f t="shared" si="30"/>
        <v>2.271155365892219E-2</v>
      </c>
    </row>
    <row r="38" spans="1:40">
      <c r="A38" s="18">
        <v>44895</v>
      </c>
      <c r="B38" s="42">
        <v>23.181333333333331</v>
      </c>
      <c r="C38" s="42">
        <v>6.073142857142857</v>
      </c>
      <c r="D38" s="42">
        <v>29.25447619047619</v>
      </c>
      <c r="E38" s="42"/>
      <c r="F38" s="42">
        <v>3.5128571428571425</v>
      </c>
      <c r="G38" s="42">
        <v>6.5065714285714282</v>
      </c>
      <c r="H38" s="42">
        <v>10.01942857142857</v>
      </c>
      <c r="I38" s="42"/>
      <c r="J38" s="42">
        <v>26.694190476190474</v>
      </c>
      <c r="K38" s="42">
        <v>12.579714285714285</v>
      </c>
      <c r="L38" s="42">
        <v>39.27390476190476</v>
      </c>
      <c r="M38" s="42"/>
      <c r="N38" s="42">
        <v>1.8279999999999998</v>
      </c>
      <c r="P38" s="42" t="s">
        <v>55</v>
      </c>
      <c r="Q38" s="42" t="s">
        <v>55</v>
      </c>
      <c r="R38" s="42" t="s">
        <v>55</v>
      </c>
      <c r="S38" s="42" t="s">
        <v>55</v>
      </c>
      <c r="T38" s="42" t="s">
        <v>55</v>
      </c>
      <c r="U38" s="42" t="s">
        <v>55</v>
      </c>
      <c r="V38" s="42" t="s">
        <v>55</v>
      </c>
      <c r="W38" s="42" t="s">
        <v>55</v>
      </c>
      <c r="X38" s="42" t="s">
        <v>55</v>
      </c>
      <c r="Y38" s="42" t="s">
        <v>55</v>
      </c>
      <c r="Z38" s="42" t="s">
        <v>55</v>
      </c>
      <c r="AA38" s="42" t="s">
        <v>55</v>
      </c>
      <c r="AB38" s="42"/>
      <c r="AC38" s="42" t="s">
        <v>55</v>
      </c>
      <c r="AD38" s="42" t="s">
        <v>55</v>
      </c>
      <c r="AE38" s="42" t="s">
        <v>55</v>
      </c>
      <c r="AG38" s="82" t="s">
        <v>55</v>
      </c>
      <c r="AH38" s="82" t="s">
        <v>55</v>
      </c>
      <c r="AI38" s="82" t="s">
        <v>55</v>
      </c>
      <c r="AK38" s="83">
        <f t="shared" si="28"/>
        <v>4.0442756841954086E-3</v>
      </c>
      <c r="AL38" s="83">
        <f t="shared" si="29"/>
        <v>5.4515262437279555E-2</v>
      </c>
      <c r="AM38" s="83">
        <f t="shared" si="30"/>
        <v>1.9676399571236125E-2</v>
      </c>
    </row>
    <row r="39" spans="1:40">
      <c r="A39" s="18">
        <v>44926</v>
      </c>
      <c r="B39" s="42">
        <v>19.262</v>
      </c>
      <c r="C39" s="42">
        <v>3.8720476190476192</v>
      </c>
      <c r="D39" s="42">
        <v>23.134047619047621</v>
      </c>
      <c r="E39" s="42"/>
      <c r="F39" s="42">
        <v>2.6944285714285714</v>
      </c>
      <c r="G39" s="42">
        <v>4.9578095238095239</v>
      </c>
      <c r="H39" s="42">
        <v>7.6522380952380953</v>
      </c>
      <c r="I39" s="42"/>
      <c r="J39" s="42">
        <v>21.956428571428571</v>
      </c>
      <c r="K39" s="42">
        <v>8.8298571428571435</v>
      </c>
      <c r="L39" s="42">
        <v>30.786285714285718</v>
      </c>
      <c r="M39" s="42"/>
      <c r="N39" s="42">
        <v>1.4129047619047619</v>
      </c>
      <c r="P39" s="42" t="s">
        <v>55</v>
      </c>
      <c r="Q39" s="42" t="s">
        <v>55</v>
      </c>
      <c r="R39" s="42" t="s">
        <v>55</v>
      </c>
      <c r="S39" s="42" t="s">
        <v>55</v>
      </c>
      <c r="T39" s="42" t="s">
        <v>55</v>
      </c>
      <c r="U39" s="42" t="s">
        <v>55</v>
      </c>
      <c r="V39" s="42" t="s">
        <v>55</v>
      </c>
      <c r="W39" s="42" t="s">
        <v>55</v>
      </c>
      <c r="X39" s="42" t="s">
        <v>55</v>
      </c>
      <c r="Y39" s="42" t="s">
        <v>55</v>
      </c>
      <c r="Z39" s="42" t="s">
        <v>55</v>
      </c>
      <c r="AA39" s="42" t="s">
        <v>55</v>
      </c>
      <c r="AB39" s="42"/>
      <c r="AC39" s="42" t="s">
        <v>55</v>
      </c>
      <c r="AD39" s="42" t="s">
        <v>55</v>
      </c>
      <c r="AE39" s="42" t="s">
        <v>55</v>
      </c>
      <c r="AG39" s="82" t="s">
        <v>55</v>
      </c>
      <c r="AH39" s="82" t="s">
        <v>55</v>
      </c>
      <c r="AI39" s="82" t="s">
        <v>55</v>
      </c>
      <c r="AK39" s="83">
        <f t="shared" si="28"/>
        <v>-0.17748288373785626</v>
      </c>
      <c r="AL39" s="83">
        <f t="shared" si="29"/>
        <v>-0.29808762406595646</v>
      </c>
      <c r="AM39" s="83">
        <f t="shared" si="30"/>
        <v>-0.21611344986129155</v>
      </c>
    </row>
    <row r="40" spans="1:40">
      <c r="A40" s="18">
        <v>44957</v>
      </c>
      <c r="B40" s="42">
        <v>27.401049999999998</v>
      </c>
      <c r="C40" s="42">
        <v>7.1296499999999998</v>
      </c>
      <c r="D40" s="42">
        <v>34.530699999999996</v>
      </c>
      <c r="E40" s="42"/>
      <c r="F40" s="42">
        <v>3.9106999999999998</v>
      </c>
      <c r="G40" s="42">
        <v>8.0061999999999998</v>
      </c>
      <c r="H40" s="42">
        <v>11.9169</v>
      </c>
      <c r="I40" s="42"/>
      <c r="J40" s="42">
        <v>31.311749999999996</v>
      </c>
      <c r="K40" s="42">
        <v>15.13585</v>
      </c>
      <c r="L40" s="42">
        <v>46.447599999999994</v>
      </c>
      <c r="M40" s="42"/>
      <c r="N40" s="42">
        <v>2.3327499999999999</v>
      </c>
      <c r="P40" s="42" t="s">
        <v>55</v>
      </c>
      <c r="Q40" s="42" t="s">
        <v>55</v>
      </c>
      <c r="R40" s="42" t="s">
        <v>55</v>
      </c>
      <c r="S40" s="42" t="s">
        <v>55</v>
      </c>
      <c r="T40" s="42" t="s">
        <v>55</v>
      </c>
      <c r="U40" s="42" t="s">
        <v>55</v>
      </c>
      <c r="V40" s="42" t="s">
        <v>55</v>
      </c>
      <c r="W40" s="42" t="s">
        <v>55</v>
      </c>
      <c r="X40" s="42" t="s">
        <v>55</v>
      </c>
      <c r="Y40" s="42" t="s">
        <v>55</v>
      </c>
      <c r="Z40" s="42" t="s">
        <v>55</v>
      </c>
      <c r="AA40" s="42" t="s">
        <v>55</v>
      </c>
      <c r="AB40" s="42"/>
      <c r="AC40" s="42" t="s">
        <v>55</v>
      </c>
      <c r="AD40" s="42" t="s">
        <v>55</v>
      </c>
      <c r="AE40" s="42" t="s">
        <v>55</v>
      </c>
      <c r="AG40" s="82" t="s">
        <v>55</v>
      </c>
      <c r="AH40" s="82" t="s">
        <v>55</v>
      </c>
      <c r="AI40" s="82" t="s">
        <v>55</v>
      </c>
      <c r="AK40" s="83">
        <f t="shared" si="28"/>
        <v>0.42608575425355388</v>
      </c>
      <c r="AL40" s="83">
        <f t="shared" si="29"/>
        <v>0.71416703069132303</v>
      </c>
      <c r="AM40" s="83">
        <f t="shared" si="30"/>
        <v>0.50871074318806109</v>
      </c>
    </row>
    <row r="41" spans="1:40">
      <c r="A41" s="18">
        <v>44985</v>
      </c>
      <c r="B41" s="42">
        <v>28.367736842105263</v>
      </c>
      <c r="C41" s="42">
        <v>7.9507368421052638</v>
      </c>
      <c r="D41" s="42">
        <v>36.318473684210524</v>
      </c>
      <c r="E41" s="42"/>
      <c r="F41" s="42">
        <v>3.5968421052631578</v>
      </c>
      <c r="G41" s="42">
        <v>8.0037368421052637</v>
      </c>
      <c r="H41" s="42">
        <v>11.600578947368422</v>
      </c>
      <c r="I41" s="42"/>
      <c r="J41" s="42">
        <v>31.96457894736842</v>
      </c>
      <c r="K41" s="42">
        <v>15.954473684210527</v>
      </c>
      <c r="L41" s="42">
        <v>47.91905263157895</v>
      </c>
      <c r="M41" s="42"/>
      <c r="N41" s="42">
        <v>2.2518947368421052</v>
      </c>
      <c r="P41" s="42" t="s">
        <v>55</v>
      </c>
      <c r="Q41" s="42" t="s">
        <v>55</v>
      </c>
      <c r="R41" s="42" t="s">
        <v>55</v>
      </c>
      <c r="S41" s="42" t="s">
        <v>55</v>
      </c>
      <c r="T41" s="42" t="s">
        <v>55</v>
      </c>
      <c r="U41" s="42" t="s">
        <v>55</v>
      </c>
      <c r="V41" s="42" t="s">
        <v>55</v>
      </c>
      <c r="W41" s="42" t="s">
        <v>55</v>
      </c>
      <c r="X41" s="42" t="s">
        <v>55</v>
      </c>
      <c r="Y41" s="42" t="s">
        <v>55</v>
      </c>
      <c r="Z41" s="42" t="s">
        <v>55</v>
      </c>
      <c r="AA41" s="42" t="s">
        <v>55</v>
      </c>
      <c r="AB41" s="42"/>
      <c r="AC41" s="42" t="s">
        <v>55</v>
      </c>
      <c r="AD41" s="42" t="s">
        <v>55</v>
      </c>
      <c r="AE41" s="42" t="s">
        <v>55</v>
      </c>
      <c r="AG41" s="82" t="s">
        <v>55</v>
      </c>
      <c r="AH41" s="82" t="s">
        <v>55</v>
      </c>
      <c r="AI41" s="82" t="s">
        <v>55</v>
      </c>
      <c r="AK41" s="83">
        <f t="shared" si="28"/>
        <v>2.0849328043575532E-2</v>
      </c>
      <c r="AL41" s="83">
        <f t="shared" si="29"/>
        <v>5.408508172388915E-2</v>
      </c>
      <c r="AM41" s="83">
        <f t="shared" si="30"/>
        <v>3.1679842049513018E-2</v>
      </c>
    </row>
    <row r="42" spans="1:40">
      <c r="A42" s="18">
        <v>45016</v>
      </c>
      <c r="B42" s="42">
        <v>27.579000000000001</v>
      </c>
      <c r="C42" s="42">
        <v>6.3727826086956521</v>
      </c>
      <c r="D42" s="42">
        <v>33.951782608695652</v>
      </c>
      <c r="E42" s="42"/>
      <c r="F42" s="42">
        <v>3.3921739130434783</v>
      </c>
      <c r="G42" s="42">
        <v>7.0221304347826088</v>
      </c>
      <c r="H42" s="42">
        <v>10.414304347826087</v>
      </c>
      <c r="I42" s="42"/>
      <c r="J42" s="42">
        <v>30.971173913043479</v>
      </c>
      <c r="K42" s="42">
        <v>13.394913043478262</v>
      </c>
      <c r="L42" s="42">
        <v>44.366086956521741</v>
      </c>
      <c r="M42" s="42"/>
      <c r="N42" s="42">
        <v>1.9936086956521737</v>
      </c>
      <c r="P42" s="42" t="s">
        <v>55</v>
      </c>
      <c r="Q42" s="42" t="s">
        <v>55</v>
      </c>
      <c r="R42" s="42" t="s">
        <v>55</v>
      </c>
      <c r="S42" s="42" t="s">
        <v>55</v>
      </c>
      <c r="T42" s="42" t="s">
        <v>55</v>
      </c>
      <c r="U42" s="42" t="s">
        <v>55</v>
      </c>
      <c r="V42" s="42" t="s">
        <v>55</v>
      </c>
      <c r="W42" s="42" t="s">
        <v>55</v>
      </c>
      <c r="X42" s="42" t="s">
        <v>55</v>
      </c>
      <c r="Y42" s="42" t="s">
        <v>55</v>
      </c>
      <c r="Z42" s="42" t="s">
        <v>55</v>
      </c>
      <c r="AA42" s="42" t="s">
        <v>55</v>
      </c>
      <c r="AB42" s="42"/>
      <c r="AC42" s="42" t="s">
        <v>55</v>
      </c>
      <c r="AD42" s="42" t="s">
        <v>55</v>
      </c>
      <c r="AE42" s="42" t="s">
        <v>55</v>
      </c>
      <c r="AG42" s="82" t="s">
        <v>55</v>
      </c>
      <c r="AH42" s="82" t="s">
        <v>55</v>
      </c>
      <c r="AI42" s="82" t="s">
        <v>55</v>
      </c>
      <c r="AK42" s="83">
        <f t="shared" ref="AK42:AK44" si="31">J42/J41-1</f>
        <v>-3.1078308147297729E-2</v>
      </c>
      <c r="AL42" s="83">
        <f t="shared" ref="AL42:AL44" si="32">K42/K41-1</f>
        <v>-0.16042902394613956</v>
      </c>
      <c r="AM42" s="83">
        <f t="shared" ref="AM42:AM44" si="33">L42/L41-1</f>
        <v>-7.414515688308454E-2</v>
      </c>
    </row>
    <row r="43" spans="1:40">
      <c r="A43" s="18">
        <v>45046</v>
      </c>
      <c r="B43" s="42">
        <v>22.73278947368421</v>
      </c>
      <c r="C43" s="42">
        <v>5.1977894736842112</v>
      </c>
      <c r="D43" s="42">
        <v>27.930578947368421</v>
      </c>
      <c r="E43" s="42"/>
      <c r="F43" s="42">
        <v>3.1132631578947367</v>
      </c>
      <c r="G43" s="42">
        <v>6.1178421052631577</v>
      </c>
      <c r="H43" s="42">
        <v>9.2311052631578949</v>
      </c>
      <c r="I43" s="42"/>
      <c r="J43" s="42">
        <v>25.846052631578946</v>
      </c>
      <c r="K43" s="42">
        <v>11.315631578947368</v>
      </c>
      <c r="L43" s="42">
        <v>37.161684210526317</v>
      </c>
      <c r="M43" s="42"/>
      <c r="N43" s="42">
        <v>1.6867368421052633</v>
      </c>
      <c r="P43" s="42" t="s">
        <v>55</v>
      </c>
      <c r="Q43" s="42" t="s">
        <v>55</v>
      </c>
      <c r="R43" s="42" t="s">
        <v>55</v>
      </c>
      <c r="S43" s="42" t="s">
        <v>55</v>
      </c>
      <c r="T43" s="42" t="s">
        <v>55</v>
      </c>
      <c r="U43" s="42" t="s">
        <v>55</v>
      </c>
      <c r="V43" s="42" t="s">
        <v>55</v>
      </c>
      <c r="W43" s="42" t="s">
        <v>55</v>
      </c>
      <c r="X43" s="42" t="s">
        <v>55</v>
      </c>
      <c r="Y43" s="42" t="s">
        <v>55</v>
      </c>
      <c r="Z43" s="42" t="s">
        <v>55</v>
      </c>
      <c r="AA43" s="42" t="s">
        <v>55</v>
      </c>
      <c r="AB43" s="42"/>
      <c r="AC43" s="42" t="s">
        <v>55</v>
      </c>
      <c r="AD43" s="42" t="s">
        <v>55</v>
      </c>
      <c r="AE43" s="42" t="s">
        <v>55</v>
      </c>
      <c r="AG43" s="82" t="s">
        <v>55</v>
      </c>
      <c r="AH43" s="82" t="s">
        <v>55</v>
      </c>
      <c r="AI43" s="82" t="s">
        <v>55</v>
      </c>
      <c r="AK43" s="83">
        <f t="shared" si="31"/>
        <v>-0.16548036880533268</v>
      </c>
      <c r="AL43" s="83">
        <f t="shared" si="32"/>
        <v>-0.15522918721322032</v>
      </c>
      <c r="AM43" s="83">
        <f t="shared" si="33"/>
        <v>-0.16238535422462785</v>
      </c>
    </row>
    <row r="44" spans="1:40">
      <c r="A44" s="18">
        <v>45077</v>
      </c>
      <c r="B44" s="42">
        <v>24.514409090909091</v>
      </c>
      <c r="C44" s="42">
        <v>6.3073181818181823</v>
      </c>
      <c r="D44" s="42">
        <v>30.821727272727273</v>
      </c>
      <c r="E44" s="42"/>
      <c r="F44" s="42">
        <v>2.7012727272727273</v>
      </c>
      <c r="G44" s="42">
        <v>6.4154999999999998</v>
      </c>
      <c r="H44" s="42">
        <v>9.1167727272727266</v>
      </c>
      <c r="I44" s="42"/>
      <c r="J44" s="42">
        <v>27.215681818181817</v>
      </c>
      <c r="K44" s="42">
        <v>12.722818181818182</v>
      </c>
      <c r="L44" s="42">
        <v>39.938499999999998</v>
      </c>
      <c r="M44" s="42"/>
      <c r="N44" s="42">
        <v>2.0722727272727273</v>
      </c>
      <c r="P44" s="42" t="s">
        <v>55</v>
      </c>
      <c r="Q44" s="42" t="s">
        <v>55</v>
      </c>
      <c r="R44" s="42" t="s">
        <v>55</v>
      </c>
      <c r="S44" s="42" t="s">
        <v>55</v>
      </c>
      <c r="T44" s="42" t="s">
        <v>55</v>
      </c>
      <c r="U44" s="42" t="s">
        <v>55</v>
      </c>
      <c r="V44" s="42" t="s">
        <v>55</v>
      </c>
      <c r="W44" s="42" t="s">
        <v>55</v>
      </c>
      <c r="X44" s="42" t="s">
        <v>55</v>
      </c>
      <c r="Y44" s="42" t="s">
        <v>55</v>
      </c>
      <c r="Z44" s="42" t="s">
        <v>55</v>
      </c>
      <c r="AA44" s="42" t="s">
        <v>55</v>
      </c>
      <c r="AB44" s="42"/>
      <c r="AC44" s="42" t="s">
        <v>55</v>
      </c>
      <c r="AD44" s="42" t="s">
        <v>55</v>
      </c>
      <c r="AE44" s="42" t="s">
        <v>55</v>
      </c>
      <c r="AG44" s="82" t="s">
        <v>55</v>
      </c>
      <c r="AH44" s="82" t="s">
        <v>55</v>
      </c>
      <c r="AI44" s="82" t="s">
        <v>55</v>
      </c>
      <c r="AK44" s="83">
        <f t="shared" si="31"/>
        <v>5.2991812952104089E-2</v>
      </c>
      <c r="AL44" s="83">
        <f t="shared" si="32"/>
        <v>0.1243577605945454</v>
      </c>
      <c r="AM44" s="83">
        <f t="shared" si="33"/>
        <v>7.4722549541689665E-2</v>
      </c>
    </row>
    <row r="45" spans="1:40">
      <c r="A45" s="18">
        <v>45107</v>
      </c>
      <c r="B45" s="42">
        <v>24.089095238095236</v>
      </c>
      <c r="C45" s="42">
        <v>5.2096190476190474</v>
      </c>
      <c r="D45" s="42">
        <v>29.298714285714283</v>
      </c>
      <c r="E45" s="42"/>
      <c r="F45" s="42">
        <v>3.0850952380952381</v>
      </c>
      <c r="G45" s="42">
        <v>6.531190476190476</v>
      </c>
      <c r="H45" s="42">
        <v>9.6162857142857145</v>
      </c>
      <c r="I45" s="42"/>
      <c r="J45" s="42">
        <v>27.174190476190475</v>
      </c>
      <c r="K45" s="42">
        <v>11.740809523809524</v>
      </c>
      <c r="L45" s="42">
        <v>38.914999999999999</v>
      </c>
      <c r="M45" s="42"/>
      <c r="N45" s="42">
        <v>1.9920952380952379</v>
      </c>
      <c r="P45" s="42" t="s">
        <v>55</v>
      </c>
      <c r="Q45" s="42" t="s">
        <v>55</v>
      </c>
      <c r="R45" s="42" t="s">
        <v>55</v>
      </c>
      <c r="S45" s="42" t="s">
        <v>55</v>
      </c>
      <c r="T45" s="42" t="s">
        <v>55</v>
      </c>
      <c r="U45" s="42" t="s">
        <v>55</v>
      </c>
      <c r="V45" s="42" t="s">
        <v>55</v>
      </c>
      <c r="W45" s="42" t="s">
        <v>55</v>
      </c>
      <c r="X45" s="42" t="s">
        <v>55</v>
      </c>
      <c r="Y45" s="42" t="s">
        <v>55</v>
      </c>
      <c r="Z45" s="42" t="s">
        <v>55</v>
      </c>
      <c r="AA45" s="42" t="s">
        <v>55</v>
      </c>
      <c r="AB45" s="42"/>
      <c r="AC45" s="42" t="s">
        <v>55</v>
      </c>
      <c r="AD45" s="42" t="s">
        <v>55</v>
      </c>
      <c r="AE45" s="42" t="s">
        <v>55</v>
      </c>
      <c r="AG45" s="82" t="s">
        <v>55</v>
      </c>
      <c r="AH45" s="82" t="s">
        <v>55</v>
      </c>
      <c r="AI45" s="82" t="s">
        <v>55</v>
      </c>
      <c r="AK45" s="83">
        <f t="shared" ref="AK45:AK46" si="34">J45/J44-1</f>
        <v>-1.5245380317322477E-3</v>
      </c>
      <c r="AL45" s="83">
        <f t="shared" ref="AL45:AL46" si="35">K45/K44-1</f>
        <v>-7.7184837822489527E-2</v>
      </c>
      <c r="AM45" s="83">
        <f t="shared" ref="AM45:AM46" si="36">L45/L44-1</f>
        <v>-2.5626901360842225E-2</v>
      </c>
    </row>
    <row r="46" spans="1:40">
      <c r="A46" s="18">
        <v>45138</v>
      </c>
      <c r="B46" s="42">
        <v>23.176349999999999</v>
      </c>
      <c r="C46" s="42">
        <v>5.15245</v>
      </c>
      <c r="D46" s="42">
        <v>28.328800000000001</v>
      </c>
      <c r="E46" s="42"/>
      <c r="F46" s="42">
        <v>2.7437</v>
      </c>
      <c r="G46" s="42">
        <v>5.5792000000000002</v>
      </c>
      <c r="H46" s="42">
        <v>8.3229000000000006</v>
      </c>
      <c r="I46" s="42"/>
      <c r="J46" s="42">
        <v>25.92005</v>
      </c>
      <c r="K46" s="42">
        <v>10.73165</v>
      </c>
      <c r="L46" s="42">
        <v>36.651700000000005</v>
      </c>
      <c r="M46" s="42"/>
      <c r="N46" s="42">
        <v>1.75725</v>
      </c>
      <c r="P46" s="42" t="s">
        <v>55</v>
      </c>
      <c r="Q46" s="42" t="s">
        <v>55</v>
      </c>
      <c r="R46" s="42" t="s">
        <v>55</v>
      </c>
      <c r="S46" s="42" t="s">
        <v>55</v>
      </c>
      <c r="T46" s="42" t="s">
        <v>55</v>
      </c>
      <c r="U46" s="42" t="s">
        <v>55</v>
      </c>
      <c r="V46" s="42" t="s">
        <v>55</v>
      </c>
      <c r="W46" s="42" t="s">
        <v>55</v>
      </c>
      <c r="X46" s="42" t="s">
        <v>55</v>
      </c>
      <c r="Y46" s="42" t="s">
        <v>55</v>
      </c>
      <c r="Z46" s="42" t="s">
        <v>55</v>
      </c>
      <c r="AA46" s="42" t="s">
        <v>55</v>
      </c>
      <c r="AB46" s="42"/>
      <c r="AC46" s="42" t="s">
        <v>55</v>
      </c>
      <c r="AD46" s="42" t="s">
        <v>55</v>
      </c>
      <c r="AE46" s="42" t="s">
        <v>55</v>
      </c>
      <c r="AG46" s="82" t="s">
        <v>55</v>
      </c>
      <c r="AH46" s="82" t="s">
        <v>55</v>
      </c>
      <c r="AI46" s="82" t="s">
        <v>55</v>
      </c>
      <c r="AK46" s="83">
        <f t="shared" si="34"/>
        <v>-4.6151898334904629E-2</v>
      </c>
      <c r="AL46" s="83">
        <f t="shared" si="35"/>
        <v>-8.5953146736860053E-2</v>
      </c>
      <c r="AM46" s="83">
        <f t="shared" si="36"/>
        <v>-5.8160092509314976E-2</v>
      </c>
    </row>
    <row r="47" spans="1:40">
      <c r="A47" s="18">
        <v>45169</v>
      </c>
      <c r="B47" s="42">
        <v>21.341000000000001</v>
      </c>
      <c r="C47" s="42">
        <v>4.6266956521739129</v>
      </c>
      <c r="D47" s="42">
        <v>25.967695652173916</v>
      </c>
      <c r="E47" s="42"/>
      <c r="F47" s="42">
        <v>2.4276521739130437</v>
      </c>
      <c r="G47" s="42">
        <v>5.6063043478260868</v>
      </c>
      <c r="H47" s="42">
        <v>8.03395652173913</v>
      </c>
      <c r="I47" s="42"/>
      <c r="J47" s="42">
        <v>23.768652173913043</v>
      </c>
      <c r="K47" s="42">
        <v>10.233000000000001</v>
      </c>
      <c r="L47" s="42">
        <v>34.001652173913044</v>
      </c>
      <c r="M47" s="42"/>
      <c r="N47" s="42">
        <v>1.8748260869565216</v>
      </c>
      <c r="P47" s="42" t="s">
        <v>55</v>
      </c>
      <c r="Q47" s="42" t="s">
        <v>55</v>
      </c>
      <c r="R47" s="42" t="s">
        <v>55</v>
      </c>
      <c r="S47" s="42" t="s">
        <v>55</v>
      </c>
      <c r="T47" s="42" t="s">
        <v>55</v>
      </c>
      <c r="U47" s="42" t="s">
        <v>55</v>
      </c>
      <c r="V47" s="42" t="s">
        <v>55</v>
      </c>
      <c r="W47" s="42" t="s">
        <v>55</v>
      </c>
      <c r="X47" s="42" t="s">
        <v>55</v>
      </c>
      <c r="Y47" s="42" t="s">
        <v>55</v>
      </c>
      <c r="Z47" s="42" t="s">
        <v>55</v>
      </c>
      <c r="AA47" s="42" t="s">
        <v>55</v>
      </c>
      <c r="AB47" s="42"/>
      <c r="AC47" s="42" t="s">
        <v>55</v>
      </c>
      <c r="AD47" s="42" t="s">
        <v>55</v>
      </c>
      <c r="AE47" s="42" t="s">
        <v>55</v>
      </c>
      <c r="AG47" s="83">
        <f t="shared" ref="AG47" si="37">J47/J35-1</f>
        <v>2.475860918400441E-2</v>
      </c>
      <c r="AH47" s="83">
        <f t="shared" ref="AH47" si="38">K47/K35-1</f>
        <v>-9.935941589750652E-2</v>
      </c>
      <c r="AI47" s="83">
        <f t="shared" ref="AI47" si="39">L47/L35-1</f>
        <v>-1.6050679735025941E-2</v>
      </c>
      <c r="AK47" s="83">
        <f t="shared" ref="AK47" si="40">J47/J46-1</f>
        <v>-8.3001299229243597E-2</v>
      </c>
      <c r="AL47" s="83">
        <f t="shared" ref="AL47" si="41">K47/K46-1</f>
        <v>-4.6465361803636918E-2</v>
      </c>
      <c r="AM47" s="83">
        <f t="shared" ref="AM47" si="42">L47/L46-1</f>
        <v>-7.2303544612854598E-2</v>
      </c>
    </row>
    <row r="48" spans="1:40">
      <c r="A48" s="18"/>
      <c r="B48" s="66"/>
      <c r="C48" s="66"/>
      <c r="D48" s="66"/>
      <c r="E48" s="66"/>
      <c r="F48" s="66"/>
      <c r="G48" s="66"/>
      <c r="H48" s="66"/>
      <c r="I48" s="66"/>
      <c r="J48" s="66"/>
      <c r="K48" s="66"/>
      <c r="L48" s="66"/>
      <c r="M48" s="66"/>
      <c r="N48" s="67"/>
      <c r="AG48" s="83"/>
      <c r="AH48" s="83"/>
      <c r="AI48" s="83"/>
      <c r="AK48" s="83"/>
      <c r="AL48" s="83"/>
      <c r="AM48" s="83"/>
    </row>
    <row r="49" spans="2:31">
      <c r="B49" s="41"/>
      <c r="C49" s="41"/>
      <c r="D49" s="41"/>
      <c r="E49" s="41"/>
      <c r="F49" s="41"/>
      <c r="G49" s="41"/>
      <c r="H49" s="41"/>
      <c r="I49" s="41"/>
      <c r="J49" s="41"/>
      <c r="K49" s="41"/>
      <c r="L49" s="41"/>
      <c r="M49" s="41"/>
      <c r="P49" s="41"/>
      <c r="Q49" s="41"/>
      <c r="R49" s="41"/>
      <c r="S49" s="41"/>
      <c r="T49" s="41"/>
      <c r="U49" s="41"/>
      <c r="V49" s="41"/>
      <c r="W49" s="41"/>
      <c r="X49" s="41"/>
      <c r="Y49" s="41"/>
      <c r="Z49" s="41"/>
      <c r="AA49" s="41"/>
      <c r="AB49" s="41"/>
      <c r="AC49" s="41"/>
      <c r="AD49" s="41"/>
      <c r="AE49" s="41"/>
    </row>
    <row r="50" spans="2:31">
      <c r="B50" s="41"/>
      <c r="C50" s="41"/>
      <c r="D50" s="41"/>
      <c r="E50" s="41"/>
      <c r="F50" s="41"/>
      <c r="G50" s="41"/>
      <c r="H50" s="41"/>
      <c r="I50" s="41"/>
      <c r="J50" s="41"/>
      <c r="K50" s="41"/>
      <c r="L50" s="41"/>
      <c r="M50" s="41"/>
      <c r="P50" s="41"/>
      <c r="Q50" s="41"/>
      <c r="R50" s="41"/>
      <c r="S50" s="41"/>
      <c r="T50" s="41"/>
      <c r="U50" s="41"/>
      <c r="V50" s="41"/>
      <c r="W50" s="41"/>
      <c r="X50" s="41"/>
      <c r="Y50" s="41"/>
      <c r="Z50" s="41"/>
      <c r="AA50" s="41"/>
      <c r="AB50" s="41"/>
      <c r="AC50" s="41"/>
      <c r="AD50" s="41"/>
      <c r="AE50" s="41"/>
    </row>
  </sheetData>
  <mergeCells count="7">
    <mergeCell ref="AK8:AM8"/>
    <mergeCell ref="B8:D8"/>
    <mergeCell ref="F8:H8"/>
    <mergeCell ref="J8:L8"/>
    <mergeCell ref="P8:AA8"/>
    <mergeCell ref="AC8:AE8"/>
    <mergeCell ref="AG8:AI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5"/>
  <sheetViews>
    <sheetView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32" customWidth="1"/>
    <col min="2" max="2" width="10.7109375" style="35" customWidth="1"/>
    <col min="3" max="3" width="2.7109375" style="35" customWidth="1"/>
    <col min="4" max="4" width="10.7109375" style="80" customWidth="1"/>
    <col min="5" max="5" width="1.7109375" style="91" customWidth="1"/>
    <col min="6" max="6" width="10.7109375" style="80" customWidth="1"/>
    <col min="7" max="7" width="2.7109375" style="35" customWidth="1"/>
    <col min="8" max="16384" width="9.140625" style="35"/>
  </cols>
  <sheetData>
    <row r="1" spans="1:7" s="24" customFormat="1" ht="12.75">
      <c r="A1" s="14" t="s">
        <v>18</v>
      </c>
      <c r="B1" s="23" t="s">
        <v>22</v>
      </c>
      <c r="D1" s="68"/>
      <c r="E1" s="68"/>
      <c r="F1" s="68"/>
    </row>
    <row r="2" spans="1:7" s="24" customFormat="1" ht="12.75">
      <c r="A2" s="14" t="s">
        <v>19</v>
      </c>
      <c r="B2" s="23" t="s">
        <v>58</v>
      </c>
      <c r="D2" s="68"/>
      <c r="E2" s="68"/>
      <c r="F2" s="68"/>
    </row>
    <row r="3" spans="1:7" s="24" customFormat="1" ht="12.75">
      <c r="A3" s="15" t="s">
        <v>20</v>
      </c>
      <c r="B3" s="23" t="s">
        <v>34</v>
      </c>
      <c r="D3" s="68"/>
      <c r="E3" s="68"/>
      <c r="F3" s="68"/>
    </row>
    <row r="4" spans="1:7" s="26" customFormat="1" ht="11.25">
      <c r="A4" s="16" t="s">
        <v>3</v>
      </c>
      <c r="B4" s="25" t="s">
        <v>33</v>
      </c>
      <c r="D4" s="69"/>
      <c r="E4" s="69"/>
      <c r="F4" s="69"/>
    </row>
    <row r="5" spans="1:7" s="26" customFormat="1" ht="11.25">
      <c r="A5" s="17" t="s">
        <v>21</v>
      </c>
      <c r="B5" s="27" t="s">
        <v>72</v>
      </c>
      <c r="C5" s="27"/>
      <c r="D5" s="69"/>
      <c r="E5" s="90"/>
      <c r="F5" s="69"/>
      <c r="G5" s="27"/>
    </row>
    <row r="6" spans="1:7">
      <c r="A6" s="28"/>
      <c r="D6" s="70"/>
      <c r="F6" s="70"/>
    </row>
    <row r="7" spans="1:7">
      <c r="A7" s="29"/>
      <c r="D7" s="70"/>
      <c r="F7" s="70"/>
    </row>
    <row r="8" spans="1:7" ht="12" customHeight="1" thickBot="1">
      <c r="A8" s="30"/>
      <c r="B8" s="21" t="s">
        <v>0</v>
      </c>
      <c r="D8" s="72" t="s">
        <v>56</v>
      </c>
      <c r="F8" s="72" t="s">
        <v>66</v>
      </c>
    </row>
    <row r="9" spans="1:7" ht="12.75" thickTop="1">
      <c r="A9" s="22">
        <v>2012</v>
      </c>
      <c r="B9" s="13">
        <v>6714.866</v>
      </c>
      <c r="D9" s="92" t="s">
        <v>55</v>
      </c>
      <c r="F9" s="92" t="s">
        <v>55</v>
      </c>
    </row>
    <row r="10" spans="1:7">
      <c r="A10" s="22">
        <v>2013</v>
      </c>
      <c r="B10" s="13">
        <v>7121.0849999999991</v>
      </c>
      <c r="D10" s="92">
        <f t="shared" ref="D10:D16" si="0">B10/B9-1</f>
        <v>6.0495473774160091E-2</v>
      </c>
      <c r="F10" s="92" t="s">
        <v>55</v>
      </c>
    </row>
    <row r="11" spans="1:7">
      <c r="A11" s="22">
        <v>2014</v>
      </c>
      <c r="B11" s="13">
        <v>7464.969000000001</v>
      </c>
      <c r="D11" s="92">
        <f t="shared" si="0"/>
        <v>4.8290955661953516E-2</v>
      </c>
      <c r="F11" s="92" t="s">
        <v>55</v>
      </c>
    </row>
    <row r="12" spans="1:7">
      <c r="A12" s="22">
        <v>2015</v>
      </c>
      <c r="B12" s="13">
        <v>7702.8029999999999</v>
      </c>
      <c r="D12" s="92">
        <f t="shared" si="0"/>
        <v>3.1860011742848249E-2</v>
      </c>
      <c r="F12" s="92" t="s">
        <v>55</v>
      </c>
    </row>
    <row r="13" spans="1:7">
      <c r="A13" s="22">
        <v>2016</v>
      </c>
      <c r="B13" s="13">
        <v>7955.5390000000007</v>
      </c>
      <c r="D13" s="92">
        <f t="shared" si="0"/>
        <v>3.2810913118250795E-2</v>
      </c>
      <c r="F13" s="92" t="s">
        <v>55</v>
      </c>
    </row>
    <row r="14" spans="1:7">
      <c r="A14" s="22">
        <v>2017</v>
      </c>
      <c r="B14" s="13">
        <v>8305.8580000000002</v>
      </c>
      <c r="D14" s="92">
        <f t="shared" si="0"/>
        <v>4.4034602809438717E-2</v>
      </c>
      <c r="F14" s="92" t="s">
        <v>55</v>
      </c>
    </row>
    <row r="15" spans="1:7">
      <c r="A15" s="22">
        <v>2018</v>
      </c>
      <c r="B15" s="13">
        <v>8507.7660000000014</v>
      </c>
      <c r="D15" s="92">
        <f t="shared" si="0"/>
        <v>2.4309108101776111E-2</v>
      </c>
      <c r="F15" s="92" t="s">
        <v>55</v>
      </c>
    </row>
    <row r="16" spans="1:7">
      <c r="A16" s="22">
        <v>2019</v>
      </c>
      <c r="B16" s="13">
        <v>8857.2119999999995</v>
      </c>
      <c r="D16" s="92">
        <f t="shared" si="0"/>
        <v>4.1073767191057931E-2</v>
      </c>
      <c r="F16" s="92" t="s">
        <v>55</v>
      </c>
    </row>
    <row r="17" spans="1:6">
      <c r="A17" s="22">
        <v>2020</v>
      </c>
      <c r="B17" s="13">
        <v>9807.616</v>
      </c>
      <c r="D17" s="92">
        <f t="shared" ref="D17:D18" si="1">B17/B16-1</f>
        <v>0.10730283976492827</v>
      </c>
      <c r="F17" s="92" t="s">
        <v>55</v>
      </c>
    </row>
    <row r="18" spans="1:6">
      <c r="A18" s="22">
        <v>2021</v>
      </c>
      <c r="B18" s="13">
        <v>10058.427000000001</v>
      </c>
      <c r="D18" s="92">
        <f t="shared" si="1"/>
        <v>2.5573085243141724E-2</v>
      </c>
      <c r="F18" s="92" t="s">
        <v>55</v>
      </c>
    </row>
    <row r="19" spans="1:6">
      <c r="A19" s="22">
        <v>2022</v>
      </c>
      <c r="B19" s="13">
        <v>10223.514000000001</v>
      </c>
      <c r="D19" s="92">
        <f t="shared" ref="D19" si="2">B19/B18-1</f>
        <v>1.6412804904782696E-2</v>
      </c>
      <c r="F19" s="92" t="s">
        <v>55</v>
      </c>
    </row>
    <row r="20" spans="1:6">
      <c r="A20" s="18"/>
      <c r="D20" s="82"/>
      <c r="F20" s="82"/>
    </row>
    <row r="21" spans="1:6">
      <c r="A21" s="22" t="s">
        <v>29</v>
      </c>
      <c r="B21" s="13">
        <v>9880.5370000000003</v>
      </c>
      <c r="D21" s="82" t="s">
        <v>55</v>
      </c>
      <c r="F21" s="82" t="s">
        <v>55</v>
      </c>
    </row>
    <row r="22" spans="1:6">
      <c r="A22" s="22" t="s">
        <v>30</v>
      </c>
      <c r="B22" s="13">
        <v>10011.796</v>
      </c>
      <c r="D22" s="82" t="s">
        <v>55</v>
      </c>
      <c r="F22" s="64">
        <f>B22/B21-1</f>
        <v>1.3284601838948529E-2</v>
      </c>
    </row>
    <row r="23" spans="1:6">
      <c r="A23" s="22" t="s">
        <v>31</v>
      </c>
      <c r="B23" s="13">
        <v>10041.904999999999</v>
      </c>
      <c r="D23" s="82" t="s">
        <v>55</v>
      </c>
      <c r="F23" s="64">
        <f t="shared" ref="F23:F27" si="3">B23/B22-1</f>
        <v>3.0073525269591617E-3</v>
      </c>
    </row>
    <row r="24" spans="1:6">
      <c r="A24" s="22" t="s">
        <v>32</v>
      </c>
      <c r="B24" s="13">
        <v>10058.427000000001</v>
      </c>
      <c r="D24" s="82" t="s">
        <v>55</v>
      </c>
      <c r="F24" s="64">
        <f t="shared" si="3"/>
        <v>1.6453053479397184E-3</v>
      </c>
    </row>
    <row r="25" spans="1:6">
      <c r="A25" s="22" t="s">
        <v>68</v>
      </c>
      <c r="B25" s="13">
        <v>10158.276</v>
      </c>
      <c r="D25" s="92">
        <f>B25/B21-1</f>
        <v>2.8109706992646144E-2</v>
      </c>
      <c r="F25" s="64">
        <f t="shared" si="3"/>
        <v>9.9269001007808999E-3</v>
      </c>
    </row>
    <row r="26" spans="1:6">
      <c r="A26" s="22" t="s">
        <v>69</v>
      </c>
      <c r="B26" s="13">
        <v>10120.563</v>
      </c>
      <c r="D26" s="92">
        <f t="shared" ref="D26:D27" si="4">B26/B22-1</f>
        <v>1.0863884961299641E-2</v>
      </c>
      <c r="F26" s="64">
        <f t="shared" si="3"/>
        <v>-3.7125394112150767E-3</v>
      </c>
    </row>
    <row r="27" spans="1:6">
      <c r="A27" s="22" t="s">
        <v>70</v>
      </c>
      <c r="B27" s="13">
        <v>10078.204999999998</v>
      </c>
      <c r="D27" s="92">
        <f t="shared" si="4"/>
        <v>3.6148519628496079E-3</v>
      </c>
      <c r="F27" s="64">
        <f t="shared" si="3"/>
        <v>-4.185340281958827E-3</v>
      </c>
    </row>
    <row r="28" spans="1:6">
      <c r="A28" s="22" t="s">
        <v>71</v>
      </c>
      <c r="B28" s="13">
        <v>10223.514000000001</v>
      </c>
      <c r="D28" s="92">
        <f t="shared" ref="D28" si="5">B28/B24-1</f>
        <v>1.6412804904782696E-2</v>
      </c>
      <c r="F28" s="64">
        <f t="shared" ref="F28" si="6">B28/B27-1</f>
        <v>1.4418142913346532E-2</v>
      </c>
    </row>
    <row r="29" spans="1:6">
      <c r="A29" s="22" t="s">
        <v>75</v>
      </c>
      <c r="B29" s="13">
        <v>10358.618999999999</v>
      </c>
      <c r="D29" s="92">
        <f t="shared" ref="D29" si="7">B29/B25-1</f>
        <v>1.97221457656791E-2</v>
      </c>
      <c r="F29" s="64">
        <f t="shared" ref="F29" si="8">B29/B28-1</f>
        <v>1.3215123488851122E-2</v>
      </c>
    </row>
    <row r="30" spans="1:6">
      <c r="A30" s="18"/>
      <c r="D30" s="83"/>
      <c r="F30" s="83"/>
    </row>
    <row r="31" spans="1:6">
      <c r="A31" s="18"/>
      <c r="D31" s="83"/>
      <c r="F31" s="83"/>
    </row>
    <row r="32" spans="1:6">
      <c r="A32" s="18"/>
      <c r="D32" s="83"/>
      <c r="F32" s="83"/>
    </row>
    <row r="33" spans="1:6">
      <c r="A33" s="18"/>
      <c r="D33" s="83"/>
      <c r="F33" s="83"/>
    </row>
    <row r="34" spans="1:6">
      <c r="A34" s="18"/>
      <c r="D34" s="83"/>
      <c r="F34" s="83"/>
    </row>
    <row r="35" spans="1:6">
      <c r="A35" s="18"/>
      <c r="D35" s="83"/>
      <c r="F35" s="83"/>
    </row>
    <row r="36" spans="1:6">
      <c r="A36" s="18"/>
      <c r="D36" s="83"/>
      <c r="F36" s="83"/>
    </row>
    <row r="37" spans="1:6">
      <c r="A37" s="18"/>
      <c r="D37" s="83"/>
      <c r="F37" s="83"/>
    </row>
    <row r="38" spans="1:6">
      <c r="A38" s="18"/>
      <c r="D38" s="83"/>
      <c r="F38" s="83"/>
    </row>
    <row r="39" spans="1:6">
      <c r="A39" s="18"/>
      <c r="D39" s="83"/>
      <c r="F39" s="83"/>
    </row>
    <row r="40" spans="1:6">
      <c r="D40" s="83"/>
      <c r="F40" s="83"/>
    </row>
    <row r="41" spans="1:6">
      <c r="D41" s="83"/>
      <c r="F41" s="83"/>
    </row>
    <row r="42" spans="1:6">
      <c r="D42" s="83"/>
      <c r="F42" s="83"/>
    </row>
    <row r="43" spans="1:6">
      <c r="D43" s="83"/>
      <c r="F43" s="83"/>
    </row>
    <row r="44" spans="1:6">
      <c r="D44" s="83"/>
      <c r="F44" s="83"/>
    </row>
    <row r="45" spans="1:6">
      <c r="D45" s="83"/>
      <c r="F45" s="8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Song, Dan</cp:lastModifiedBy>
  <dcterms:created xsi:type="dcterms:W3CDTF">2007-03-06T14:59:53Z</dcterms:created>
  <dcterms:modified xsi:type="dcterms:W3CDTF">2023-09-05T20:23:43Z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